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an\Homework\excel_homework1_week_1\Instructions\"/>
    </mc:Choice>
  </mc:AlternateContent>
  <xr:revisionPtr revIDLastSave="0" documentId="13_ncr:1_{EBD11474-B173-4E1C-AB4C-C1F2810C1ACF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er Table" sheetId="1" r:id="rId1"/>
    <sheet name="Category_Stats" sheetId="2" r:id="rId2"/>
    <sheet name="Subcategory_Stats" sheetId="3" r:id="rId3"/>
    <sheet name="Outcomes Based on Launch Date" sheetId="14" r:id="rId4"/>
    <sheet name="Bonus" sheetId="17" r:id="rId5"/>
  </sheets>
  <definedNames>
    <definedName name="_xlnm._FilterDatabase" localSheetId="0" hidden="1">'Kickstarter Table'!$A$1:$T$1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7" l="1"/>
  <c r="B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548" i="17"/>
  <c r="B2549" i="17"/>
  <c r="B2550" i="17"/>
  <c r="B2551" i="17"/>
  <c r="B2552" i="17"/>
  <c r="B2553" i="17"/>
  <c r="B2554" i="17"/>
  <c r="B2555" i="17"/>
  <c r="B2556" i="17"/>
  <c r="B2557" i="17"/>
  <c r="B2558" i="17"/>
  <c r="B2559" i="17"/>
  <c r="B2560" i="17"/>
  <c r="B2561" i="17"/>
  <c r="B2562" i="17"/>
  <c r="B2563" i="17"/>
  <c r="B2564" i="17"/>
  <c r="B2565" i="17"/>
  <c r="B2566" i="17"/>
  <c r="B2567" i="17"/>
  <c r="B2568" i="17"/>
  <c r="B2569" i="17"/>
  <c r="B2570" i="17"/>
  <c r="B2571" i="17"/>
  <c r="B2572" i="17"/>
  <c r="B2573" i="17"/>
  <c r="B2574" i="17"/>
  <c r="B2575" i="17"/>
  <c r="B2576" i="17"/>
  <c r="B2577" i="17"/>
  <c r="B2578" i="17"/>
  <c r="B2579" i="17"/>
  <c r="B2580" i="17"/>
  <c r="B2581" i="17"/>
  <c r="B2582" i="17"/>
  <c r="B2583" i="17"/>
  <c r="B2584" i="17"/>
  <c r="B2585" i="17"/>
  <c r="B2586" i="17"/>
  <c r="B2587" i="17"/>
  <c r="B2588" i="17"/>
  <c r="B2589" i="17"/>
  <c r="B2590" i="17"/>
  <c r="B2591" i="17"/>
  <c r="B2592" i="17"/>
  <c r="B2593" i="17"/>
  <c r="B2594" i="17"/>
  <c r="B2595" i="17"/>
  <c r="B2596" i="17"/>
  <c r="B2597" i="17"/>
  <c r="B2598" i="17"/>
  <c r="B2599" i="17"/>
  <c r="B2600" i="17"/>
  <c r="B2601" i="17"/>
  <c r="B2602" i="17"/>
  <c r="B2603" i="17"/>
  <c r="B2604" i="17"/>
  <c r="B2605" i="17"/>
  <c r="B2606" i="17"/>
  <c r="B2607" i="17"/>
  <c r="B2608" i="17"/>
  <c r="B2609" i="17"/>
  <c r="B2610" i="17"/>
  <c r="B2611" i="17"/>
  <c r="B2612" i="17"/>
  <c r="B2613" i="17"/>
  <c r="B2614" i="17"/>
  <c r="B2615" i="17"/>
  <c r="B2616" i="17"/>
  <c r="B2617" i="17"/>
  <c r="B2618" i="17"/>
  <c r="B2619" i="17"/>
  <c r="B2620" i="17"/>
  <c r="B2621" i="17"/>
  <c r="B2622" i="17"/>
  <c r="B2623" i="17"/>
  <c r="B2624" i="17"/>
  <c r="B2625" i="17"/>
  <c r="B2626" i="17"/>
  <c r="B2627" i="17"/>
  <c r="B2628" i="17"/>
  <c r="B2629" i="17"/>
  <c r="B2630" i="17"/>
  <c r="B2631" i="17"/>
  <c r="B2632" i="17"/>
  <c r="B2633" i="17"/>
  <c r="B2634" i="17"/>
  <c r="B2635" i="17"/>
  <c r="B2636" i="17"/>
  <c r="B2637" i="17"/>
  <c r="B2638" i="17"/>
  <c r="B2639" i="17"/>
  <c r="B2640" i="17"/>
  <c r="B2641" i="17"/>
  <c r="B2642" i="17"/>
  <c r="B2643" i="17"/>
  <c r="B2644" i="17"/>
  <c r="B2645" i="17"/>
  <c r="B2646" i="17"/>
  <c r="B2647" i="17"/>
  <c r="B2648" i="17"/>
  <c r="B2649" i="17"/>
  <c r="B2650" i="17"/>
  <c r="B2651" i="17"/>
  <c r="B2652" i="17"/>
  <c r="B2653" i="17"/>
  <c r="B2654" i="17"/>
  <c r="B2655" i="17"/>
  <c r="B2656" i="17"/>
  <c r="B2657" i="17"/>
  <c r="B2658" i="17"/>
  <c r="B2659" i="17"/>
  <c r="B2660" i="17"/>
  <c r="B2661" i="17"/>
  <c r="B2662" i="17"/>
  <c r="B2663" i="17"/>
  <c r="B2664" i="17"/>
  <c r="B2665" i="17"/>
  <c r="B2666" i="17"/>
  <c r="B2667" i="17"/>
  <c r="B2668" i="17"/>
  <c r="B2669" i="17"/>
  <c r="B2670" i="17"/>
  <c r="B2671" i="17"/>
  <c r="B2672" i="17"/>
  <c r="B2673" i="17"/>
  <c r="B2674" i="17"/>
  <c r="B2675" i="17"/>
  <c r="B2676" i="17"/>
  <c r="B2677" i="17"/>
  <c r="B2678" i="17"/>
  <c r="B2679" i="17"/>
  <c r="B2680" i="17"/>
  <c r="B2681" i="17"/>
  <c r="B2682" i="17"/>
  <c r="B2683" i="17"/>
  <c r="B2684" i="17"/>
  <c r="B2685" i="17"/>
  <c r="B2686" i="17"/>
  <c r="B2687" i="17"/>
  <c r="B2688" i="17"/>
  <c r="B2689" i="17"/>
  <c r="B2690" i="17"/>
  <c r="B2691" i="17"/>
  <c r="B2692" i="17"/>
  <c r="B2693" i="17"/>
  <c r="B2694" i="17"/>
  <c r="B2695" i="17"/>
  <c r="B2696" i="17"/>
  <c r="B2697" i="17"/>
  <c r="B2698" i="17"/>
  <c r="B2699" i="17"/>
  <c r="B2700" i="17"/>
  <c r="B2701" i="17"/>
  <c r="B2702" i="17"/>
  <c r="B2703" i="17"/>
  <c r="B2704" i="17"/>
  <c r="B2705" i="17"/>
  <c r="B2706" i="17"/>
  <c r="B2707" i="17"/>
  <c r="B2708" i="17"/>
  <c r="B2709" i="17"/>
  <c r="B2710" i="17"/>
  <c r="B2711" i="17"/>
  <c r="B2712" i="17"/>
  <c r="B2713" i="17"/>
  <c r="B2714" i="17"/>
  <c r="B2715" i="17"/>
  <c r="B2716" i="17"/>
  <c r="B2717" i="17"/>
  <c r="B2718" i="17"/>
  <c r="B2719" i="17"/>
  <c r="B2720" i="17"/>
  <c r="B2721" i="17"/>
  <c r="B2722" i="17"/>
  <c r="B2723" i="17"/>
  <c r="B2724" i="17"/>
  <c r="B2725" i="17"/>
  <c r="B2726" i="17"/>
  <c r="B2727" i="17"/>
  <c r="B2728" i="17"/>
  <c r="B2729" i="17"/>
  <c r="B2730" i="17"/>
  <c r="B2731" i="17"/>
  <c r="B2732" i="17"/>
  <c r="B2733" i="17"/>
  <c r="B2734" i="17"/>
  <c r="B2735" i="17"/>
  <c r="B2736" i="17"/>
  <c r="B2737" i="17"/>
  <c r="B2738" i="17"/>
  <c r="B2739" i="17"/>
  <c r="B2740" i="17"/>
  <c r="B2741" i="17"/>
  <c r="B2742" i="17"/>
  <c r="B2743" i="17"/>
  <c r="B2744" i="17"/>
  <c r="B2745" i="17"/>
  <c r="B2746" i="17"/>
  <c r="B2747" i="17"/>
  <c r="B2748" i="17"/>
  <c r="B2749" i="17"/>
  <c r="B2750" i="17"/>
  <c r="B2751" i="17"/>
  <c r="B2752" i="17"/>
  <c r="B2753" i="17"/>
  <c r="B2754" i="17"/>
  <c r="B2755" i="17"/>
  <c r="B2756" i="17"/>
  <c r="B2757" i="17"/>
  <c r="B2758" i="17"/>
  <c r="B2759" i="17"/>
  <c r="B2760" i="17"/>
  <c r="B2761" i="17"/>
  <c r="B2762" i="17"/>
  <c r="B2763" i="17"/>
  <c r="B2764" i="17"/>
  <c r="B2765" i="17"/>
  <c r="B2766" i="17"/>
  <c r="B2767" i="17"/>
  <c r="B2768" i="17"/>
  <c r="B2769" i="17"/>
  <c r="B2770" i="17"/>
  <c r="B2771" i="17"/>
  <c r="B2772" i="17"/>
  <c r="B2773" i="17"/>
  <c r="B2774" i="17"/>
  <c r="B2775" i="17"/>
  <c r="B2776" i="17"/>
  <c r="B2777" i="17"/>
  <c r="B2778" i="17"/>
  <c r="B2779" i="17"/>
  <c r="B2780" i="17"/>
  <c r="B2781" i="17"/>
  <c r="B2782" i="17"/>
  <c r="B2783" i="17"/>
  <c r="B2784" i="17"/>
  <c r="B2785" i="17"/>
  <c r="B2786" i="17"/>
  <c r="B2787" i="17"/>
  <c r="B2788" i="17"/>
  <c r="B2789" i="17"/>
  <c r="B2790" i="17"/>
  <c r="B2791" i="17"/>
  <c r="B2792" i="17"/>
  <c r="B2793" i="17"/>
  <c r="B2794" i="17"/>
  <c r="B2795" i="17"/>
  <c r="B2796" i="17"/>
  <c r="B2797" i="17"/>
  <c r="B2798" i="17"/>
  <c r="B2799" i="17"/>
  <c r="B2800" i="17"/>
  <c r="B2801" i="17"/>
  <c r="B2802" i="17"/>
  <c r="B2803" i="17"/>
  <c r="B2804" i="17"/>
  <c r="B2805" i="17"/>
  <c r="B2806" i="17"/>
  <c r="B2807" i="17"/>
  <c r="B2808" i="17"/>
  <c r="B2809" i="17"/>
  <c r="B2810" i="17"/>
  <c r="B2811" i="17"/>
  <c r="B2812" i="17"/>
  <c r="B2813" i="17"/>
  <c r="B2814" i="17"/>
  <c r="B2815" i="17"/>
  <c r="B2816" i="17"/>
  <c r="B2817" i="17"/>
  <c r="B2818" i="17"/>
  <c r="B2819" i="17"/>
  <c r="B2820" i="17"/>
  <c r="B2821" i="17"/>
  <c r="B2822" i="17"/>
  <c r="B2823" i="17"/>
  <c r="B2824" i="17"/>
  <c r="B2825" i="17"/>
  <c r="B2826" i="17"/>
  <c r="B2827" i="17"/>
  <c r="B2828" i="17"/>
  <c r="B2829" i="17"/>
  <c r="B2830" i="17"/>
  <c r="B2831" i="17"/>
  <c r="B2832" i="17"/>
  <c r="B2833" i="17"/>
  <c r="B2834" i="17"/>
  <c r="B2835" i="17"/>
  <c r="B2836" i="17"/>
  <c r="B2837" i="17"/>
  <c r="B2838" i="17"/>
  <c r="B2839" i="17"/>
  <c r="B2840" i="17"/>
  <c r="B2841" i="17"/>
  <c r="B2842" i="17"/>
  <c r="B2843" i="17"/>
  <c r="B2844" i="17"/>
  <c r="B2845" i="17"/>
  <c r="B2846" i="17"/>
  <c r="B2847" i="17"/>
  <c r="B2848" i="17"/>
  <c r="B2849" i="17"/>
  <c r="B2850" i="17"/>
  <c r="B2851" i="17"/>
  <c r="B2852" i="17"/>
  <c r="B2853" i="17"/>
  <c r="B2854" i="17"/>
  <c r="B2855" i="17"/>
  <c r="B2856" i="17"/>
  <c r="B2857" i="17"/>
  <c r="B2858" i="17"/>
  <c r="B2859" i="17"/>
  <c r="B2860" i="17"/>
  <c r="B2861" i="17"/>
  <c r="B2862" i="17"/>
  <c r="B2863" i="17"/>
  <c r="B2864" i="17"/>
  <c r="B2865" i="17"/>
  <c r="B2866" i="17"/>
  <c r="B2867" i="17"/>
  <c r="B2868" i="17"/>
  <c r="B2869" i="17"/>
  <c r="B2870" i="17"/>
  <c r="B2871" i="17"/>
  <c r="B2872" i="17"/>
  <c r="B2873" i="17"/>
  <c r="B2874" i="17"/>
  <c r="B2875" i="17"/>
  <c r="B2876" i="17"/>
  <c r="B2877" i="17"/>
  <c r="B2878" i="17"/>
  <c r="B2879" i="17"/>
  <c r="B2880" i="17"/>
  <c r="B2881" i="17"/>
  <c r="B2882" i="17"/>
  <c r="B2883" i="17"/>
  <c r="B2884" i="17"/>
  <c r="B2885" i="17"/>
  <c r="B2886" i="17"/>
  <c r="B2887" i="17"/>
  <c r="B2888" i="17"/>
  <c r="B2889" i="17"/>
  <c r="B2890" i="17"/>
  <c r="B2891" i="17"/>
  <c r="B2892" i="17"/>
  <c r="B2893" i="17"/>
  <c r="B2894" i="17"/>
  <c r="B2895" i="17"/>
  <c r="B2896" i="17"/>
  <c r="B2897" i="17"/>
  <c r="B2898" i="17"/>
  <c r="B2899" i="17"/>
  <c r="B2900" i="17"/>
  <c r="B2901" i="17"/>
  <c r="B2902" i="17"/>
  <c r="B2903" i="17"/>
  <c r="B2904" i="17"/>
  <c r="B2905" i="17"/>
  <c r="B2906" i="17"/>
  <c r="B2907" i="17"/>
  <c r="B2908" i="17"/>
  <c r="B2909" i="17"/>
  <c r="B2910" i="17"/>
  <c r="B2911" i="17"/>
  <c r="B2912" i="17"/>
  <c r="B2913" i="17"/>
  <c r="B2914" i="17"/>
  <c r="B2915" i="17"/>
  <c r="B2916" i="17"/>
  <c r="B2917" i="17"/>
  <c r="B2918" i="17"/>
  <c r="B2919" i="17"/>
  <c r="B2920" i="17"/>
  <c r="B2921" i="17"/>
  <c r="B2922" i="17"/>
  <c r="B2923" i="17"/>
  <c r="B2924" i="17"/>
  <c r="B2925" i="17"/>
  <c r="B2926" i="17"/>
  <c r="B2927" i="17"/>
  <c r="B2928" i="17"/>
  <c r="B2929" i="17"/>
  <c r="B2930" i="17"/>
  <c r="B2931" i="17"/>
  <c r="B2932" i="17"/>
  <c r="B2933" i="17"/>
  <c r="B2934" i="17"/>
  <c r="B2935" i="17"/>
  <c r="B2936" i="17"/>
  <c r="B2937" i="17"/>
  <c r="B2938" i="17"/>
  <c r="B2939" i="17"/>
  <c r="B2940" i="17"/>
  <c r="B2941" i="17"/>
  <c r="B2942" i="17"/>
  <c r="B2943" i="17"/>
  <c r="B2944" i="17"/>
  <c r="B2945" i="17"/>
  <c r="B2946" i="17"/>
  <c r="B2947" i="17"/>
  <c r="B2948" i="17"/>
  <c r="B2949" i="17"/>
  <c r="B2950" i="17"/>
  <c r="B2951" i="17"/>
  <c r="B2952" i="17"/>
  <c r="B2953" i="17"/>
  <c r="B2954" i="17"/>
  <c r="B2955" i="17"/>
  <c r="B2956" i="17"/>
  <c r="B2957" i="17"/>
  <c r="B2958" i="17"/>
  <c r="B2959" i="17"/>
  <c r="B2960" i="17"/>
  <c r="B2961" i="17"/>
  <c r="B2962" i="17"/>
  <c r="B2963" i="17"/>
  <c r="B2964" i="17"/>
  <c r="B2965" i="17"/>
  <c r="B2966" i="17"/>
  <c r="B2967" i="17"/>
  <c r="B2968" i="17"/>
  <c r="B2969" i="17"/>
  <c r="B2970" i="17"/>
  <c r="B2971" i="17"/>
  <c r="B2972" i="17"/>
  <c r="B2973" i="17"/>
  <c r="B2974" i="17"/>
  <c r="B2975" i="17"/>
  <c r="B2976" i="17"/>
  <c r="B2977" i="17"/>
  <c r="B2978" i="17"/>
  <c r="B2979" i="17"/>
  <c r="B2980" i="17"/>
  <c r="B2981" i="17"/>
  <c r="B2982" i="17"/>
  <c r="B2983" i="17"/>
  <c r="B2984" i="17"/>
  <c r="B2985" i="17"/>
  <c r="B2986" i="17"/>
  <c r="B2987" i="17"/>
  <c r="B2988" i="17"/>
  <c r="B2989" i="17"/>
  <c r="B2990" i="17"/>
  <c r="B2991" i="17"/>
  <c r="B2992" i="17"/>
  <c r="B2993" i="17"/>
  <c r="B2994" i="17"/>
  <c r="B2995" i="17"/>
  <c r="B2996" i="17"/>
  <c r="B2997" i="17"/>
  <c r="B2998" i="17"/>
  <c r="B2999" i="17"/>
  <c r="B3000" i="17"/>
  <c r="B3001" i="17"/>
  <c r="B3002" i="17"/>
  <c r="B3003" i="17"/>
  <c r="B3004" i="17"/>
  <c r="B3005" i="17"/>
  <c r="B3006" i="17"/>
  <c r="B3007" i="17"/>
  <c r="B3008" i="17"/>
  <c r="B3009" i="17"/>
  <c r="B3010" i="17"/>
  <c r="B3011" i="17"/>
  <c r="B3012" i="17"/>
  <c r="B3013" i="17"/>
  <c r="B3014" i="17"/>
  <c r="B3015" i="17"/>
  <c r="B3016" i="17"/>
  <c r="B3017" i="17"/>
  <c r="B3018" i="17"/>
  <c r="B3019" i="17"/>
  <c r="B3020" i="17"/>
  <c r="B3021" i="17"/>
  <c r="B3022" i="17"/>
  <c r="B3023" i="17"/>
  <c r="B3024" i="17"/>
  <c r="B3025" i="17"/>
  <c r="B3026" i="17"/>
  <c r="B3027" i="17"/>
  <c r="B3028" i="17"/>
  <c r="B3029" i="17"/>
  <c r="B3030" i="17"/>
  <c r="B3031" i="17"/>
  <c r="B3032" i="17"/>
  <c r="B3033" i="17"/>
  <c r="B3034" i="17"/>
  <c r="B3035" i="17"/>
  <c r="B3036" i="17"/>
  <c r="B3037" i="17"/>
  <c r="B3038" i="17"/>
  <c r="B3039" i="17"/>
  <c r="B3040" i="17"/>
  <c r="B3041" i="17"/>
  <c r="B3042" i="17"/>
  <c r="B3043" i="17"/>
  <c r="B3044" i="17"/>
  <c r="B3045" i="17"/>
  <c r="B3046" i="17"/>
  <c r="B3047" i="17"/>
  <c r="B3048" i="17"/>
  <c r="B3049" i="17"/>
  <c r="B3050" i="17"/>
  <c r="B3051" i="17"/>
  <c r="B3052" i="17"/>
  <c r="B3053" i="17"/>
  <c r="B3054" i="17"/>
  <c r="B3055" i="17"/>
  <c r="B3056" i="17"/>
  <c r="B3057" i="17"/>
  <c r="B3058" i="17"/>
  <c r="B3059" i="17"/>
  <c r="B3060" i="17"/>
  <c r="B3061" i="17"/>
  <c r="B3062" i="17"/>
  <c r="B3063" i="17"/>
  <c r="B3064" i="17"/>
  <c r="B3065" i="17"/>
  <c r="B3066" i="17"/>
  <c r="B3067" i="17"/>
  <c r="B3068" i="17"/>
  <c r="B3069" i="17"/>
  <c r="B3070" i="17"/>
  <c r="B3071" i="17"/>
  <c r="B3072" i="17"/>
  <c r="B3073" i="17"/>
  <c r="B3074" i="17"/>
  <c r="B3075" i="17"/>
  <c r="B3076" i="17"/>
  <c r="B3077" i="17"/>
  <c r="B3078" i="17"/>
  <c r="B3079" i="17"/>
  <c r="B3080" i="17"/>
  <c r="B3081" i="17"/>
  <c r="B3082" i="17"/>
  <c r="B3083" i="17"/>
  <c r="B3084" i="17"/>
  <c r="B3085" i="17"/>
  <c r="B3086" i="17"/>
  <c r="B3087" i="17"/>
  <c r="B3088" i="17"/>
  <c r="B3089" i="17"/>
  <c r="B3090" i="17"/>
  <c r="B3091" i="17"/>
  <c r="B3092" i="17"/>
  <c r="B3093" i="17"/>
  <c r="B3094" i="17"/>
  <c r="B3095" i="17"/>
  <c r="B3096" i="17"/>
  <c r="B3097" i="17"/>
  <c r="B3098" i="17"/>
  <c r="B3099" i="17"/>
  <c r="B3100" i="17"/>
  <c r="B3101" i="17"/>
  <c r="B3102" i="17"/>
  <c r="B3103" i="17"/>
  <c r="B3104" i="17"/>
  <c r="B3105" i="17"/>
  <c r="B3106" i="17"/>
  <c r="B3107" i="17"/>
  <c r="B3108" i="17"/>
  <c r="B3109" i="17"/>
  <c r="B3110" i="17"/>
  <c r="B3111" i="17"/>
  <c r="B3112" i="17"/>
  <c r="B3113" i="17"/>
  <c r="B3114" i="17"/>
  <c r="B3115" i="17"/>
  <c r="B3116" i="17"/>
  <c r="B3117" i="17"/>
  <c r="B3118" i="17"/>
  <c r="B3119" i="17"/>
  <c r="B3120" i="17"/>
  <c r="B3121" i="17"/>
  <c r="B3122" i="17"/>
  <c r="B3123" i="17"/>
  <c r="B3124" i="17"/>
  <c r="B3125" i="17"/>
  <c r="B3126" i="17"/>
  <c r="B3127" i="17"/>
  <c r="B3128" i="17"/>
  <c r="B3129" i="17"/>
  <c r="B3130" i="17"/>
  <c r="B3131" i="17"/>
  <c r="B3132" i="17"/>
  <c r="B3133" i="17"/>
  <c r="B3134" i="17"/>
  <c r="B3135" i="17"/>
  <c r="B3136" i="17"/>
  <c r="B3137" i="17"/>
  <c r="B3138" i="17"/>
  <c r="B3139" i="17"/>
  <c r="B3140" i="17"/>
  <c r="B3141" i="17"/>
  <c r="B3142" i="17"/>
  <c r="B3143" i="17"/>
  <c r="B3144" i="17"/>
  <c r="B3145" i="17"/>
  <c r="B3146" i="17"/>
  <c r="B3147" i="17"/>
  <c r="B3148" i="17"/>
  <c r="B3149" i="17"/>
  <c r="B3150" i="17"/>
  <c r="B3151" i="17"/>
  <c r="B3152" i="17"/>
  <c r="B3153" i="17"/>
  <c r="B3154" i="17"/>
  <c r="B3155" i="17"/>
  <c r="B3156" i="17"/>
  <c r="B3157" i="17"/>
  <c r="B3158" i="17"/>
  <c r="B3159" i="17"/>
  <c r="B3160" i="17"/>
  <c r="B3161" i="17"/>
  <c r="B3162" i="17"/>
  <c r="B3163" i="17"/>
  <c r="B3164" i="17"/>
  <c r="B3165" i="17"/>
  <c r="B3166" i="17"/>
  <c r="B3167" i="17"/>
  <c r="B3168" i="17"/>
  <c r="B3169" i="17"/>
  <c r="B3170" i="17"/>
  <c r="B3171" i="17"/>
  <c r="B3172" i="17"/>
  <c r="B3173" i="17"/>
  <c r="B3174" i="17"/>
  <c r="B3175" i="17"/>
  <c r="B3176" i="17"/>
  <c r="B3177" i="17"/>
  <c r="B3178" i="17"/>
  <c r="B3179" i="17"/>
  <c r="B3180" i="17"/>
  <c r="B3181" i="17"/>
  <c r="B3182" i="17"/>
  <c r="B3183" i="17"/>
  <c r="B3184" i="17"/>
  <c r="B3185" i="17"/>
  <c r="B3186" i="17"/>
  <c r="B3187" i="17"/>
  <c r="B3188" i="17"/>
  <c r="B3189" i="17"/>
  <c r="B3190" i="17"/>
  <c r="B3191" i="17"/>
  <c r="B3192" i="17"/>
  <c r="B3193" i="17"/>
  <c r="B3194" i="17"/>
  <c r="B3195" i="17"/>
  <c r="B3196" i="17"/>
  <c r="B3197" i="17"/>
  <c r="B3198" i="17"/>
  <c r="B3199" i="17"/>
  <c r="B3200" i="17"/>
  <c r="B3201" i="17"/>
  <c r="B3202" i="17"/>
  <c r="B3203" i="17"/>
  <c r="B3204" i="17"/>
  <c r="B3205" i="17"/>
  <c r="B3206" i="17"/>
  <c r="B3207" i="17"/>
  <c r="B3208" i="17"/>
  <c r="B3209" i="17"/>
  <c r="B3210" i="17"/>
  <c r="B3211" i="17"/>
  <c r="B3212" i="17"/>
  <c r="B3213" i="17"/>
  <c r="B3214" i="17"/>
  <c r="B3215" i="17"/>
  <c r="B3216" i="17"/>
  <c r="B3217" i="17"/>
  <c r="B3218" i="17"/>
  <c r="B3219" i="17"/>
  <c r="B3220" i="17"/>
  <c r="B3221" i="17"/>
  <c r="B3222" i="17"/>
  <c r="B3223" i="17"/>
  <c r="B3224" i="17"/>
  <c r="B3225" i="17"/>
  <c r="B3226" i="17"/>
  <c r="B3227" i="17"/>
  <c r="B3228" i="17"/>
  <c r="B3229" i="17"/>
  <c r="B3230" i="17"/>
  <c r="B3231" i="17"/>
  <c r="B3232" i="17"/>
  <c r="B3233" i="17"/>
  <c r="B3234" i="17"/>
  <c r="B3235" i="17"/>
  <c r="B3236" i="17"/>
  <c r="B3237" i="17"/>
  <c r="B3238" i="17"/>
  <c r="B3239" i="17"/>
  <c r="B3240" i="17"/>
  <c r="B3241" i="17"/>
  <c r="B3242" i="17"/>
  <c r="B3243" i="17"/>
  <c r="B3244" i="17"/>
  <c r="B3245" i="17"/>
  <c r="B3246" i="17"/>
  <c r="B3247" i="17"/>
  <c r="B3248" i="17"/>
  <c r="B3249" i="17"/>
  <c r="B3250" i="17"/>
  <c r="B3251" i="17"/>
  <c r="B3252" i="17"/>
  <c r="B3253" i="17"/>
  <c r="B3254" i="17"/>
  <c r="B3255" i="17"/>
  <c r="B3256" i="17"/>
  <c r="B3257" i="17"/>
  <c r="B3258" i="17"/>
  <c r="B3259" i="17"/>
  <c r="B3260" i="17"/>
  <c r="B3261" i="17"/>
  <c r="B3262" i="17"/>
  <c r="B3263" i="17"/>
  <c r="B3264" i="17"/>
  <c r="B3265" i="17"/>
  <c r="B3266" i="17"/>
  <c r="B3267" i="17"/>
  <c r="B3268" i="17"/>
  <c r="B3269" i="17"/>
  <c r="B3270" i="17"/>
  <c r="B3271" i="17"/>
  <c r="B3272" i="17"/>
  <c r="B3273" i="17"/>
  <c r="B3274" i="17"/>
  <c r="B3275" i="17"/>
  <c r="B3276" i="17"/>
  <c r="B3277" i="17"/>
  <c r="B3278" i="17"/>
  <c r="B3279" i="17"/>
  <c r="B3280" i="17"/>
  <c r="B3281" i="17"/>
  <c r="B3282" i="17"/>
  <c r="B3283" i="17"/>
  <c r="B3284" i="17"/>
  <c r="B3285" i="17"/>
  <c r="B3286" i="17"/>
  <c r="B3287" i="17"/>
  <c r="B3288" i="17"/>
  <c r="B3289" i="17"/>
  <c r="B3290" i="17"/>
  <c r="B3291" i="17"/>
  <c r="B3292" i="17"/>
  <c r="B3293" i="17"/>
  <c r="B3294" i="17"/>
  <c r="B3295" i="17"/>
  <c r="B3296" i="17"/>
  <c r="B3297" i="17"/>
  <c r="B3298" i="17"/>
  <c r="B3299" i="17"/>
  <c r="B3300" i="17"/>
  <c r="B3301" i="17"/>
  <c r="B3302" i="17"/>
  <c r="B3303" i="17"/>
  <c r="B3304" i="17"/>
  <c r="B3305" i="17"/>
  <c r="B3306" i="17"/>
  <c r="B3307" i="17"/>
  <c r="B3308" i="17"/>
  <c r="B3309" i="17"/>
  <c r="B3310" i="17"/>
  <c r="B3311" i="17"/>
  <c r="B3312" i="17"/>
  <c r="B3313" i="17"/>
  <c r="B3314" i="17"/>
  <c r="B3315" i="17"/>
  <c r="B3316" i="17"/>
  <c r="B3317" i="17"/>
  <c r="B3318" i="17"/>
  <c r="B3319" i="17"/>
  <c r="B3320" i="17"/>
  <c r="B3321" i="17"/>
  <c r="B3322" i="17"/>
  <c r="B3323" i="17"/>
  <c r="B3324" i="17"/>
  <c r="B3325" i="17"/>
  <c r="B3326" i="17"/>
  <c r="B3327" i="17"/>
  <c r="B3328" i="17"/>
  <c r="B3329" i="17"/>
  <c r="B3330" i="17"/>
  <c r="B3331" i="17"/>
  <c r="B3332" i="17"/>
  <c r="B3333" i="17"/>
  <c r="B3334" i="17"/>
  <c r="B3335" i="17"/>
  <c r="B3336" i="17"/>
  <c r="B3337" i="17"/>
  <c r="B3338" i="17"/>
  <c r="B3339" i="17"/>
  <c r="B3340" i="17"/>
  <c r="B3341" i="17"/>
  <c r="B3342" i="17"/>
  <c r="B3343" i="17"/>
  <c r="B3344" i="17"/>
  <c r="B3345" i="17"/>
  <c r="B3346" i="17"/>
  <c r="B3347" i="17"/>
  <c r="B3348" i="17"/>
  <c r="B3349" i="17"/>
  <c r="B3350" i="17"/>
  <c r="B3351" i="17"/>
  <c r="B3352" i="17"/>
  <c r="B3353" i="17"/>
  <c r="B3354" i="17"/>
  <c r="B3355" i="17"/>
  <c r="B3356" i="17"/>
  <c r="B3357" i="17"/>
  <c r="B3358" i="17"/>
  <c r="B3359" i="17"/>
  <c r="B3360" i="17"/>
  <c r="B3361" i="17"/>
  <c r="B3362" i="17"/>
  <c r="B3363" i="17"/>
  <c r="B3364" i="17"/>
  <c r="B3365" i="17"/>
  <c r="B3366" i="17"/>
  <c r="B3367" i="17"/>
  <c r="B3368" i="17"/>
  <c r="B3369" i="17"/>
  <c r="B3370" i="17"/>
  <c r="B3371" i="17"/>
  <c r="B3372" i="17"/>
  <c r="B3373" i="17"/>
  <c r="B3374" i="17"/>
  <c r="B3375" i="17"/>
  <c r="B3376" i="17"/>
  <c r="B3377" i="17"/>
  <c r="B3378" i="17"/>
  <c r="B3379" i="17"/>
  <c r="B3380" i="17"/>
  <c r="B3381" i="17"/>
  <c r="B3382" i="17"/>
  <c r="B3383" i="17"/>
  <c r="B3384" i="17"/>
  <c r="B3385" i="17"/>
  <c r="B3386" i="17"/>
  <c r="B3387" i="17"/>
  <c r="B3388" i="17"/>
  <c r="B3389" i="17"/>
  <c r="B3390" i="17"/>
  <c r="B3391" i="17"/>
  <c r="B3392" i="17"/>
  <c r="B3393" i="17"/>
  <c r="B3394" i="17"/>
  <c r="B3395" i="17"/>
  <c r="B3396" i="17"/>
  <c r="B3397" i="17"/>
  <c r="B3398" i="17"/>
  <c r="B3399" i="17"/>
  <c r="B3400" i="17"/>
  <c r="B3401" i="17"/>
  <c r="B3402" i="17"/>
  <c r="B3403" i="17"/>
  <c r="B3404" i="17"/>
  <c r="B3405" i="17"/>
  <c r="B3406" i="17"/>
  <c r="B3407" i="17"/>
  <c r="B3408" i="17"/>
  <c r="B3409" i="17"/>
  <c r="B3410" i="17"/>
  <c r="B3411" i="17"/>
  <c r="B3412" i="17"/>
  <c r="B3413" i="17"/>
  <c r="B3414" i="17"/>
  <c r="B3415" i="17"/>
  <c r="B3416" i="17"/>
  <c r="B3417" i="17"/>
  <c r="B3418" i="17"/>
  <c r="B3419" i="17"/>
  <c r="B3420" i="17"/>
  <c r="B3421" i="17"/>
  <c r="B3422" i="17"/>
  <c r="B3423" i="17"/>
  <c r="B3424" i="17"/>
  <c r="B3425" i="17"/>
  <c r="B3426" i="17"/>
  <c r="B3427" i="17"/>
  <c r="B3428" i="17"/>
  <c r="B3429" i="17"/>
  <c r="B3430" i="17"/>
  <c r="B3431" i="17"/>
  <c r="B3432" i="17"/>
  <c r="B3433" i="17"/>
  <c r="B3434" i="17"/>
  <c r="B3435" i="17"/>
  <c r="B3436" i="17"/>
  <c r="B3437" i="17"/>
  <c r="B3438" i="17"/>
  <c r="B3439" i="17"/>
  <c r="B3440" i="17"/>
  <c r="B3441" i="17"/>
  <c r="B3442" i="17"/>
  <c r="B3443" i="17"/>
  <c r="B3444" i="17"/>
  <c r="B3445" i="17"/>
  <c r="B3446" i="17"/>
  <c r="B3447" i="17"/>
  <c r="B3448" i="17"/>
  <c r="B3449" i="17"/>
  <c r="B3450" i="17"/>
  <c r="B3451" i="17"/>
  <c r="B3452" i="17"/>
  <c r="B3453" i="17"/>
  <c r="B3454" i="17"/>
  <c r="B3455" i="17"/>
  <c r="B3456" i="17"/>
  <c r="B3457" i="17"/>
  <c r="B3458" i="17"/>
  <c r="B3459" i="17"/>
  <c r="B3460" i="17"/>
  <c r="B3461" i="17"/>
  <c r="B3462" i="17"/>
  <c r="B3463" i="17"/>
  <c r="B3464" i="17"/>
  <c r="B3465" i="17"/>
  <c r="B3466" i="17"/>
  <c r="B3467" i="17"/>
  <c r="B3468" i="17"/>
  <c r="B3469" i="17"/>
  <c r="B3470" i="17"/>
  <c r="B3471" i="17"/>
  <c r="B3472" i="17"/>
  <c r="B3473" i="17"/>
  <c r="B3474" i="17"/>
  <c r="B3475" i="17"/>
  <c r="B3476" i="17"/>
  <c r="B3477" i="17"/>
  <c r="B3478" i="17"/>
  <c r="B3479" i="17"/>
  <c r="B3480" i="17"/>
  <c r="B3481" i="17"/>
  <c r="B3482" i="17"/>
  <c r="B3483" i="17"/>
  <c r="B3484" i="17"/>
  <c r="B3485" i="17"/>
  <c r="B3486" i="17"/>
  <c r="B3487" i="17"/>
  <c r="B3488" i="17"/>
  <c r="B3489" i="17"/>
  <c r="B3490" i="17"/>
  <c r="B3491" i="17"/>
  <c r="B3492" i="17"/>
  <c r="B3493" i="17"/>
  <c r="B3494" i="17"/>
  <c r="B3495" i="17"/>
  <c r="B3496" i="17"/>
  <c r="B3497" i="17"/>
  <c r="B3498" i="17"/>
  <c r="B3499" i="17"/>
  <c r="B3500" i="17"/>
  <c r="B3501" i="17"/>
  <c r="B3502" i="17"/>
  <c r="B3503" i="17"/>
  <c r="B3504" i="17"/>
  <c r="B3505" i="17"/>
  <c r="B3506" i="17"/>
  <c r="B3507" i="17"/>
  <c r="B3508" i="17"/>
  <c r="B3509" i="17"/>
  <c r="B3510" i="17"/>
  <c r="B3511" i="17"/>
  <c r="B3512" i="17"/>
  <c r="B3513" i="17"/>
  <c r="B3514" i="17"/>
  <c r="B3515" i="17"/>
  <c r="B3516" i="17"/>
  <c r="B3517" i="17"/>
  <c r="B3518" i="17"/>
  <c r="B3519" i="17"/>
  <c r="B3520" i="17"/>
  <c r="B3521" i="17"/>
  <c r="B3522" i="17"/>
  <c r="B3523" i="17"/>
  <c r="B3524" i="17"/>
  <c r="B3525" i="17"/>
  <c r="B3526" i="17"/>
  <c r="B3527" i="17"/>
  <c r="B3528" i="17"/>
  <c r="B3529" i="17"/>
  <c r="B3530" i="17"/>
  <c r="B3531" i="17"/>
  <c r="B3532" i="17"/>
  <c r="B3533" i="17"/>
  <c r="B3534" i="17"/>
  <c r="B3535" i="17"/>
  <c r="B3536" i="17"/>
  <c r="B3537" i="17"/>
  <c r="B3538" i="17"/>
  <c r="B3539" i="17"/>
  <c r="B3540" i="17"/>
  <c r="B3541" i="17"/>
  <c r="B3542" i="17"/>
  <c r="B3543" i="17"/>
  <c r="B3544" i="17"/>
  <c r="B3545" i="17"/>
  <c r="B3546" i="17"/>
  <c r="B3547" i="17"/>
  <c r="B3548" i="17"/>
  <c r="B3549" i="17"/>
  <c r="B3550" i="17"/>
  <c r="B3551" i="17"/>
  <c r="B3552" i="17"/>
  <c r="B3553" i="17"/>
  <c r="B3554" i="17"/>
  <c r="B3555" i="17"/>
  <c r="B3556" i="17"/>
  <c r="B3557" i="17"/>
  <c r="B3558" i="17"/>
  <c r="B3559" i="17"/>
  <c r="B3560" i="17"/>
  <c r="B3561" i="17"/>
  <c r="B3562" i="17"/>
  <c r="B3563" i="17"/>
  <c r="B3564" i="17"/>
  <c r="B3565" i="17"/>
  <c r="B3566" i="17"/>
  <c r="B3567" i="17"/>
  <c r="B3568" i="17"/>
  <c r="B3569" i="17"/>
  <c r="B3570" i="17"/>
  <c r="B3571" i="17"/>
  <c r="B3572" i="17"/>
  <c r="B3573" i="17"/>
  <c r="B3574" i="17"/>
  <c r="B3575" i="17"/>
  <c r="B3576" i="17"/>
  <c r="B3577" i="17"/>
  <c r="B3578" i="17"/>
  <c r="B3579" i="17"/>
  <c r="B3580" i="17"/>
  <c r="B3581" i="17"/>
  <c r="B3582" i="17"/>
  <c r="B3583" i="17"/>
  <c r="B3584" i="17"/>
  <c r="B3585" i="17"/>
  <c r="B3586" i="17"/>
  <c r="B3587" i="17"/>
  <c r="B3588" i="17"/>
  <c r="B3589" i="17"/>
  <c r="B3590" i="17"/>
  <c r="B3591" i="17"/>
  <c r="B3592" i="17"/>
  <c r="B3593" i="17"/>
  <c r="B3594" i="17"/>
  <c r="B3595" i="17"/>
  <c r="B3596" i="17"/>
  <c r="B3597" i="17"/>
  <c r="B3598" i="17"/>
  <c r="B3599" i="17"/>
  <c r="B3600" i="17"/>
  <c r="B3601" i="17"/>
  <c r="B3602" i="17"/>
  <c r="B3603" i="17"/>
  <c r="B3604" i="17"/>
  <c r="B3605" i="17"/>
  <c r="B3606" i="17"/>
  <c r="B3607" i="17"/>
  <c r="B3608" i="17"/>
  <c r="B3609" i="17"/>
  <c r="B3610" i="17"/>
  <c r="B3611" i="17"/>
  <c r="B3612" i="17"/>
  <c r="B3613" i="17"/>
  <c r="B3614" i="17"/>
  <c r="B3615" i="17"/>
  <c r="B3616" i="17"/>
  <c r="B3617" i="17"/>
  <c r="B3618" i="17"/>
  <c r="B3619" i="17"/>
  <c r="B3620" i="17"/>
  <c r="B3621" i="17"/>
  <c r="B3622" i="17"/>
  <c r="B3623" i="17"/>
  <c r="B3624" i="17"/>
  <c r="B3625" i="17"/>
  <c r="B3626" i="17"/>
  <c r="B3627" i="17"/>
  <c r="B3628" i="17"/>
  <c r="B3629" i="17"/>
  <c r="B3630" i="17"/>
  <c r="B3631" i="17"/>
  <c r="B3632" i="17"/>
  <c r="B3633" i="17"/>
  <c r="B3634" i="17"/>
  <c r="B3635" i="17"/>
  <c r="B3636" i="17"/>
  <c r="B3637" i="17"/>
  <c r="B3638" i="17"/>
  <c r="B3639" i="17"/>
  <c r="B3640" i="17"/>
  <c r="B3641" i="17"/>
  <c r="B3642" i="17"/>
  <c r="B3643" i="17"/>
  <c r="B3644" i="17"/>
  <c r="B3645" i="17"/>
  <c r="B3646" i="17"/>
  <c r="B3647" i="17"/>
  <c r="B3648" i="17"/>
  <c r="B3649" i="17"/>
  <c r="B3650" i="17"/>
  <c r="B3651" i="17"/>
  <c r="B3652" i="17"/>
  <c r="B3653" i="17"/>
  <c r="B3654" i="17"/>
  <c r="B3655" i="17"/>
  <c r="B3656" i="17"/>
  <c r="B3657" i="17"/>
  <c r="B3658" i="17"/>
  <c r="B3659" i="17"/>
  <c r="B3660" i="17"/>
  <c r="B3661" i="17"/>
  <c r="B3662" i="17"/>
  <c r="B3663" i="17"/>
  <c r="B3664" i="17"/>
  <c r="B3665" i="17"/>
  <c r="B3666" i="17"/>
  <c r="B3667" i="17"/>
  <c r="B3668" i="17"/>
  <c r="B3669" i="17"/>
  <c r="B3670" i="17"/>
  <c r="B3671" i="17"/>
  <c r="B3672" i="17"/>
  <c r="B3673" i="17"/>
  <c r="B3674" i="17"/>
  <c r="B3675" i="17"/>
  <c r="B3676" i="17"/>
  <c r="B3677" i="17"/>
  <c r="B3678" i="17"/>
  <c r="B3679" i="17"/>
  <c r="B3680" i="17"/>
  <c r="B3681" i="17"/>
  <c r="B3682" i="17"/>
  <c r="B3683" i="17"/>
  <c r="B3684" i="17"/>
  <c r="B3685" i="17"/>
  <c r="B3686" i="17"/>
  <c r="B3687" i="17"/>
  <c r="B3688" i="17"/>
  <c r="B3689" i="17"/>
  <c r="B3690" i="17"/>
  <c r="B3691" i="17"/>
  <c r="B3692" i="17"/>
  <c r="B3693" i="17"/>
  <c r="B3694" i="17"/>
  <c r="B3695" i="17"/>
  <c r="B3696" i="17"/>
  <c r="B3697" i="17"/>
  <c r="B3698" i="17"/>
  <c r="B3699" i="17"/>
  <c r="B3700" i="17"/>
  <c r="B3701" i="17"/>
  <c r="B3702" i="17"/>
  <c r="B3703" i="17"/>
  <c r="B3704" i="17"/>
  <c r="B3705" i="17"/>
  <c r="B3706" i="17"/>
  <c r="B3707" i="17"/>
  <c r="B3708" i="17"/>
  <c r="B3709" i="17"/>
  <c r="B3710" i="17"/>
  <c r="B3711" i="17"/>
  <c r="B3712" i="17"/>
  <c r="B3713" i="17"/>
  <c r="B3714" i="17"/>
  <c r="B3715" i="17"/>
  <c r="B3716" i="17"/>
  <c r="B3717" i="17"/>
  <c r="B3718" i="17"/>
  <c r="B3719" i="17"/>
  <c r="B3720" i="17"/>
  <c r="B3721" i="17"/>
  <c r="B3722" i="17"/>
  <c r="B3723" i="17"/>
  <c r="B3724" i="17"/>
  <c r="B3725" i="17"/>
  <c r="B3726" i="17"/>
  <c r="B3727" i="17"/>
  <c r="B3728" i="17"/>
  <c r="B3729" i="17"/>
  <c r="B3730" i="17"/>
  <c r="B3731" i="17"/>
  <c r="B3732" i="17"/>
  <c r="B3733" i="17"/>
  <c r="B3734" i="17"/>
  <c r="B3735" i="17"/>
  <c r="B3736" i="17"/>
  <c r="B3737" i="17"/>
  <c r="B3738" i="17"/>
  <c r="B3739" i="17"/>
  <c r="B3740" i="17"/>
  <c r="B3741" i="17"/>
  <c r="B3742" i="17"/>
  <c r="B3743" i="17"/>
  <c r="B3744" i="17"/>
  <c r="B3745" i="17"/>
  <c r="B3746" i="17"/>
  <c r="B3747" i="17"/>
  <c r="B3748" i="17"/>
  <c r="B3749" i="17"/>
  <c r="B3750" i="17"/>
  <c r="B3751" i="17"/>
  <c r="B3752" i="17"/>
  <c r="B3753" i="17"/>
  <c r="B3754" i="17"/>
  <c r="B3755" i="17"/>
  <c r="B3756" i="17"/>
  <c r="B3757" i="17"/>
  <c r="B3758" i="17"/>
  <c r="B3759" i="17"/>
  <c r="B3760" i="17"/>
  <c r="B3761" i="17"/>
  <c r="B3762" i="17"/>
  <c r="B3763" i="17"/>
  <c r="B3764" i="17"/>
  <c r="B3765" i="17"/>
  <c r="B3766" i="17"/>
  <c r="B3767" i="17"/>
  <c r="B3768" i="17"/>
  <c r="B3769" i="17"/>
  <c r="B3770" i="17"/>
  <c r="B3771" i="17"/>
  <c r="B3772" i="17"/>
  <c r="B3773" i="17"/>
  <c r="B3774" i="17"/>
  <c r="B3775" i="17"/>
  <c r="B3776" i="17"/>
  <c r="B3777" i="17"/>
  <c r="B3778" i="17"/>
  <c r="B3779" i="17"/>
  <c r="B3780" i="17"/>
  <c r="B3781" i="17"/>
  <c r="B3782" i="17"/>
  <c r="B3783" i="17"/>
  <c r="B3784" i="17"/>
  <c r="B3785" i="17"/>
  <c r="B3786" i="17"/>
  <c r="B3787" i="17"/>
  <c r="B3788" i="17"/>
  <c r="B3789" i="17"/>
  <c r="B3790" i="17"/>
  <c r="B3791" i="17"/>
  <c r="B3792" i="17"/>
  <c r="B3793" i="17"/>
  <c r="B3794" i="17"/>
  <c r="B3795" i="17"/>
  <c r="B3796" i="17"/>
  <c r="B3797" i="17"/>
  <c r="B3798" i="17"/>
  <c r="B3799" i="17"/>
  <c r="B3800" i="17"/>
  <c r="B3801" i="17"/>
  <c r="B3802" i="17"/>
  <c r="B3803" i="17"/>
  <c r="B3804" i="17"/>
  <c r="B3805" i="17"/>
  <c r="B3806" i="17"/>
  <c r="B3807" i="17"/>
  <c r="B3808" i="17"/>
  <c r="B3809" i="17"/>
  <c r="B3810" i="17"/>
  <c r="B3811" i="17"/>
  <c r="B3812" i="17"/>
  <c r="B3813" i="17"/>
  <c r="B3814" i="17"/>
  <c r="B3815" i="17"/>
  <c r="B3816" i="17"/>
  <c r="B3817" i="17"/>
  <c r="B3818" i="17"/>
  <c r="B3819" i="17"/>
  <c r="B3820" i="17"/>
  <c r="B3821" i="17"/>
  <c r="B3822" i="17"/>
  <c r="B3823" i="17"/>
  <c r="B3824" i="17"/>
  <c r="B3825" i="17"/>
  <c r="B3826" i="17"/>
  <c r="B3827" i="17"/>
  <c r="B3828" i="17"/>
  <c r="B3829" i="17"/>
  <c r="B3830" i="17"/>
  <c r="B3831" i="17"/>
  <c r="B3832" i="17"/>
  <c r="B3833" i="17"/>
  <c r="B3834" i="17"/>
  <c r="B3835" i="17"/>
  <c r="B3836" i="17"/>
  <c r="B3837" i="17"/>
  <c r="B3838" i="17"/>
  <c r="B3839" i="17"/>
  <c r="B3840" i="17"/>
  <c r="B3841" i="17"/>
  <c r="B3842" i="17"/>
  <c r="B3843" i="17"/>
  <c r="B3844" i="17"/>
  <c r="B3845" i="17"/>
  <c r="B3846" i="17"/>
  <c r="B3847" i="17"/>
  <c r="B3848" i="17"/>
  <c r="B3849" i="17"/>
  <c r="B3850" i="17"/>
  <c r="B3851" i="17"/>
  <c r="B3852" i="17"/>
  <c r="B3853" i="17"/>
  <c r="B3854" i="17"/>
  <c r="B3855" i="17"/>
  <c r="B3856" i="17"/>
  <c r="B3857" i="17"/>
  <c r="B3858" i="17"/>
  <c r="B3859" i="17"/>
  <c r="B3860" i="17"/>
  <c r="B3861" i="17"/>
  <c r="B3862" i="17"/>
  <c r="B3863" i="17"/>
  <c r="B3864" i="17"/>
  <c r="B3865" i="17"/>
  <c r="B3866" i="17"/>
  <c r="B3867" i="17"/>
  <c r="B3868" i="17"/>
  <c r="B3869" i="17"/>
  <c r="B3870" i="17"/>
  <c r="B3871" i="17"/>
  <c r="B3872" i="17"/>
  <c r="B3873" i="17"/>
  <c r="B3874" i="17"/>
  <c r="B3875" i="17"/>
  <c r="B3876" i="17"/>
  <c r="B3877" i="17"/>
  <c r="B3878" i="17"/>
  <c r="B3879" i="17"/>
  <c r="B3880" i="17"/>
  <c r="B3881" i="17"/>
  <c r="B3882" i="17"/>
  <c r="B3883" i="17"/>
  <c r="B3884" i="17"/>
  <c r="B3885" i="17"/>
  <c r="B3886" i="17"/>
  <c r="B3887" i="17"/>
  <c r="B3888" i="17"/>
  <c r="B3889" i="17"/>
  <c r="B3890" i="17"/>
  <c r="B3891" i="17"/>
  <c r="B3892" i="17"/>
  <c r="B3893" i="17"/>
  <c r="B3894" i="17"/>
  <c r="B3895" i="17"/>
  <c r="B3896" i="17"/>
  <c r="B3897" i="17"/>
  <c r="B3898" i="17"/>
  <c r="B3899" i="17"/>
  <c r="B3900" i="17"/>
  <c r="B3901" i="17"/>
  <c r="B3902" i="17"/>
  <c r="B3903" i="17"/>
  <c r="B3904" i="17"/>
  <c r="B3905" i="17"/>
  <c r="B3906" i="17"/>
  <c r="B3907" i="17"/>
  <c r="B3908" i="17"/>
  <c r="B3909" i="17"/>
  <c r="B3910" i="17"/>
  <c r="B3911" i="17"/>
  <c r="B3912" i="17"/>
  <c r="B3913" i="17"/>
  <c r="B3914" i="17"/>
  <c r="B3915" i="17"/>
  <c r="B3916" i="17"/>
  <c r="B3917" i="17"/>
  <c r="B3918" i="17"/>
  <c r="B3919" i="17"/>
  <c r="B3920" i="17"/>
  <c r="B3921" i="17"/>
  <c r="B3922" i="17"/>
  <c r="B3923" i="17"/>
  <c r="B3924" i="17"/>
  <c r="B3925" i="17"/>
  <c r="B3926" i="17"/>
  <c r="B3927" i="17"/>
  <c r="B3928" i="17"/>
  <c r="B3929" i="17"/>
  <c r="B3930" i="17"/>
  <c r="B3931" i="17"/>
  <c r="B3932" i="17"/>
  <c r="B3933" i="17"/>
  <c r="B3934" i="17"/>
  <c r="B3935" i="17"/>
  <c r="B3936" i="17"/>
  <c r="B3937" i="17"/>
  <c r="B3938" i="17"/>
  <c r="B3939" i="17"/>
  <c r="B3940" i="17"/>
  <c r="B3941" i="17"/>
  <c r="B3942" i="17"/>
  <c r="B3943" i="17"/>
  <c r="B3944" i="17"/>
  <c r="B3945" i="17"/>
  <c r="B3946" i="17"/>
  <c r="B3947" i="17"/>
  <c r="B3948" i="17"/>
  <c r="B3949" i="17"/>
  <c r="B3950" i="17"/>
  <c r="B3951" i="17"/>
  <c r="B3952" i="17"/>
  <c r="B3953" i="17"/>
  <c r="B3954" i="17"/>
  <c r="B3955" i="17"/>
  <c r="B3956" i="17"/>
  <c r="B3957" i="17"/>
  <c r="B3958" i="17"/>
  <c r="B3959" i="17"/>
  <c r="B3960" i="17"/>
  <c r="B3961" i="17"/>
  <c r="B3962" i="17"/>
  <c r="B3963" i="17"/>
  <c r="B3964" i="17"/>
  <c r="B3965" i="17"/>
  <c r="B3966" i="17"/>
  <c r="B3967" i="17"/>
  <c r="B3968" i="17"/>
  <c r="B3969" i="17"/>
  <c r="B3970" i="17"/>
  <c r="B3971" i="17"/>
  <c r="B3972" i="17"/>
  <c r="B3973" i="17"/>
  <c r="B3974" i="17"/>
  <c r="B3975" i="17"/>
  <c r="B3976" i="17"/>
  <c r="B3977" i="17"/>
  <c r="B3978" i="17"/>
  <c r="B3979" i="17"/>
  <c r="B3980" i="17"/>
  <c r="B3981" i="17"/>
  <c r="B3982" i="17"/>
  <c r="B3983" i="17"/>
  <c r="B3984" i="17"/>
  <c r="B3985" i="17"/>
  <c r="B3986" i="17"/>
  <c r="B3987" i="17"/>
  <c r="B3988" i="17"/>
  <c r="B3989" i="17"/>
  <c r="B3990" i="17"/>
  <c r="B3991" i="17"/>
  <c r="B3992" i="17"/>
  <c r="B3993" i="17"/>
  <c r="B3994" i="17"/>
  <c r="B3995" i="17"/>
  <c r="B3996" i="17"/>
  <c r="B3997" i="17"/>
  <c r="B3998" i="17"/>
  <c r="B3999" i="17"/>
  <c r="B4000" i="17"/>
  <c r="B4001" i="17"/>
  <c r="B4002" i="17"/>
  <c r="B4003" i="17"/>
  <c r="B4004" i="17"/>
  <c r="B4005" i="17"/>
  <c r="B4006" i="17"/>
  <c r="B4007" i="17"/>
  <c r="B4008" i="17"/>
  <c r="B4009" i="17"/>
  <c r="B4010" i="17"/>
  <c r="B4011" i="17"/>
  <c r="B4012" i="17"/>
  <c r="B4013" i="17"/>
  <c r="B4014" i="17"/>
  <c r="B4015" i="17"/>
  <c r="B4016" i="17"/>
  <c r="B4017" i="17"/>
  <c r="B4018" i="17"/>
  <c r="B4019" i="17"/>
  <c r="B4020" i="17"/>
  <c r="B4021" i="17"/>
  <c r="B4022" i="17"/>
  <c r="B4023" i="17"/>
  <c r="B4024" i="17"/>
  <c r="B4025" i="17"/>
  <c r="B4026" i="17"/>
  <c r="B4027" i="17"/>
  <c r="B4028" i="17"/>
  <c r="B4029" i="17"/>
  <c r="B4030" i="17"/>
  <c r="B4031" i="17"/>
  <c r="B4032" i="17"/>
  <c r="B4033" i="17"/>
  <c r="B4034" i="17"/>
  <c r="B4035" i="17"/>
  <c r="B4036" i="17"/>
  <c r="B4037" i="17"/>
  <c r="B4038" i="17"/>
  <c r="B4039" i="17"/>
  <c r="B4040" i="17"/>
  <c r="B4041" i="17"/>
  <c r="B4042" i="17"/>
  <c r="B4043" i="17"/>
  <c r="B4044" i="17"/>
  <c r="B4045" i="17"/>
  <c r="B4046" i="17"/>
  <c r="B4047" i="17"/>
  <c r="B4048" i="17"/>
  <c r="B4049" i="17"/>
  <c r="B4050" i="17"/>
  <c r="B4051" i="17"/>
  <c r="B4052" i="17"/>
  <c r="B4053" i="17"/>
  <c r="B4054" i="17"/>
  <c r="B4055" i="17"/>
  <c r="B4056" i="17"/>
  <c r="B4057" i="17"/>
  <c r="B4058" i="17"/>
  <c r="B4059" i="17"/>
  <c r="B4060" i="17"/>
  <c r="B4061" i="17"/>
  <c r="B4062" i="17"/>
  <c r="B4063" i="17"/>
  <c r="B4064" i="17"/>
  <c r="B4065" i="17"/>
  <c r="B4066" i="17"/>
  <c r="B4067" i="17"/>
  <c r="B4068" i="17"/>
  <c r="B4069" i="17"/>
  <c r="B4070" i="17"/>
  <c r="B4071" i="17"/>
  <c r="B4072" i="17"/>
  <c r="B4073" i="17"/>
  <c r="B4074" i="17"/>
  <c r="B4075" i="17"/>
  <c r="B4076" i="17"/>
  <c r="B4077" i="17"/>
  <c r="B4078" i="17"/>
  <c r="B4079" i="17"/>
  <c r="B4080" i="17"/>
  <c r="B4081" i="17"/>
  <c r="B4082" i="17"/>
  <c r="B4083" i="17"/>
  <c r="B4084" i="17"/>
  <c r="B4085" i="17"/>
  <c r="B4086" i="17"/>
  <c r="B4087" i="17"/>
  <c r="B4088" i="17"/>
  <c r="B4089" i="17"/>
  <c r="B4090" i="17"/>
  <c r="B4091" i="17"/>
  <c r="B4092" i="17"/>
  <c r="B4093" i="17"/>
  <c r="B4094" i="17"/>
  <c r="B4095" i="17"/>
  <c r="B4096" i="17"/>
  <c r="B4097" i="17"/>
  <c r="B4098" i="17"/>
  <c r="B4099" i="17"/>
  <c r="B4100" i="17"/>
  <c r="B4101" i="17"/>
  <c r="B4102" i="17"/>
  <c r="B4103" i="17"/>
  <c r="B4104" i="17"/>
  <c r="B4105" i="17"/>
  <c r="B4106" i="17"/>
  <c r="B4107" i="17"/>
  <c r="B4108" i="17"/>
  <c r="B4109" i="17"/>
  <c r="B4110" i="17"/>
  <c r="B4111" i="17"/>
  <c r="B4112" i="17"/>
  <c r="B4113" i="17"/>
  <c r="B4114" i="17"/>
  <c r="B4115" i="17"/>
  <c r="A1" i="17"/>
  <c r="A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607" i="17"/>
  <c r="A608" i="17"/>
  <c r="A609" i="17"/>
  <c r="A610" i="17"/>
  <c r="A611" i="17"/>
  <c r="A612" i="17"/>
  <c r="A613" i="17"/>
  <c r="A614" i="17"/>
  <c r="A615" i="17"/>
  <c r="A616" i="17"/>
  <c r="A617" i="17"/>
  <c r="A618" i="17"/>
  <c r="A619" i="17"/>
  <c r="A620" i="17"/>
  <c r="A621" i="17"/>
  <c r="A622" i="17"/>
  <c r="A623" i="17"/>
  <c r="A624" i="17"/>
  <c r="A625" i="17"/>
  <c r="A626" i="17"/>
  <c r="A627" i="17"/>
  <c r="A628" i="17"/>
  <c r="A629" i="17"/>
  <c r="A630" i="17"/>
  <c r="A631" i="17"/>
  <c r="A632" i="17"/>
  <c r="A633" i="17"/>
  <c r="A634" i="17"/>
  <c r="A635" i="17"/>
  <c r="A636" i="17"/>
  <c r="A637" i="17"/>
  <c r="A638" i="17"/>
  <c r="A639" i="17"/>
  <c r="A640" i="17"/>
  <c r="A641" i="17"/>
  <c r="A642" i="17"/>
  <c r="A643" i="17"/>
  <c r="A644" i="17"/>
  <c r="A645" i="17"/>
  <c r="A646" i="17"/>
  <c r="A647" i="17"/>
  <c r="A648" i="17"/>
  <c r="A649" i="17"/>
  <c r="A650" i="17"/>
  <c r="A651" i="17"/>
  <c r="A652" i="17"/>
  <c r="A653" i="17"/>
  <c r="A654" i="17"/>
  <c r="A655" i="17"/>
  <c r="A656" i="17"/>
  <c r="A657" i="17"/>
  <c r="A658" i="17"/>
  <c r="A659" i="17"/>
  <c r="A660" i="17"/>
  <c r="A661" i="17"/>
  <c r="A662" i="17"/>
  <c r="A663" i="17"/>
  <c r="A664" i="17"/>
  <c r="A665" i="17"/>
  <c r="A666" i="17"/>
  <c r="A667" i="17"/>
  <c r="A668" i="17"/>
  <c r="A669" i="17"/>
  <c r="A670" i="17"/>
  <c r="A671" i="17"/>
  <c r="A672" i="17"/>
  <c r="A673" i="17"/>
  <c r="A674" i="17"/>
  <c r="A675" i="17"/>
  <c r="A676" i="17"/>
  <c r="A677" i="17"/>
  <c r="A678" i="17"/>
  <c r="A679" i="17"/>
  <c r="A680" i="17"/>
  <c r="A681" i="17"/>
  <c r="A682" i="17"/>
  <c r="A683" i="17"/>
  <c r="A684" i="17"/>
  <c r="A685" i="17"/>
  <c r="A686" i="17"/>
  <c r="A687" i="17"/>
  <c r="A688" i="17"/>
  <c r="A689" i="17"/>
  <c r="A690" i="17"/>
  <c r="A691" i="17"/>
  <c r="A692" i="17"/>
  <c r="A693" i="17"/>
  <c r="A694" i="17"/>
  <c r="A695" i="17"/>
  <c r="A696" i="17"/>
  <c r="A697" i="17"/>
  <c r="A698" i="17"/>
  <c r="A699" i="17"/>
  <c r="A700" i="17"/>
  <c r="A701" i="17"/>
  <c r="A702" i="17"/>
  <c r="A703" i="17"/>
  <c r="A704" i="17"/>
  <c r="A705" i="17"/>
  <c r="A706" i="17"/>
  <c r="A707" i="17"/>
  <c r="A708" i="17"/>
  <c r="A709" i="17"/>
  <c r="A710" i="17"/>
  <c r="A711" i="17"/>
  <c r="A712" i="17"/>
  <c r="A713" i="17"/>
  <c r="A714" i="17"/>
  <c r="A715" i="17"/>
  <c r="A716" i="17"/>
  <c r="A717" i="17"/>
  <c r="A718" i="17"/>
  <c r="A719" i="17"/>
  <c r="A720" i="17"/>
  <c r="A721" i="17"/>
  <c r="A722" i="17"/>
  <c r="A723" i="17"/>
  <c r="A724" i="17"/>
  <c r="A725" i="17"/>
  <c r="A726" i="17"/>
  <c r="A727" i="17"/>
  <c r="A728" i="17"/>
  <c r="A729" i="17"/>
  <c r="A730" i="17"/>
  <c r="A731" i="17"/>
  <c r="A732" i="17"/>
  <c r="A733" i="17"/>
  <c r="A734" i="17"/>
  <c r="A735" i="17"/>
  <c r="A736" i="17"/>
  <c r="A737" i="17"/>
  <c r="A738" i="17"/>
  <c r="A739" i="17"/>
  <c r="A740" i="17"/>
  <c r="A741" i="17"/>
  <c r="A742" i="17"/>
  <c r="A743" i="17"/>
  <c r="A744" i="17"/>
  <c r="A745" i="17"/>
  <c r="A746" i="17"/>
  <c r="A747" i="17"/>
  <c r="A748" i="17"/>
  <c r="A749" i="17"/>
  <c r="A750" i="17"/>
  <c r="A751" i="17"/>
  <c r="A752" i="17"/>
  <c r="A753" i="17"/>
  <c r="A754" i="17"/>
  <c r="A755" i="17"/>
  <c r="A756" i="17"/>
  <c r="A757" i="17"/>
  <c r="A758" i="17"/>
  <c r="A759" i="17"/>
  <c r="A760" i="17"/>
  <c r="A761" i="17"/>
  <c r="A762" i="17"/>
  <c r="A763" i="17"/>
  <c r="A764" i="17"/>
  <c r="A765" i="17"/>
  <c r="A766" i="17"/>
  <c r="A767" i="17"/>
  <c r="A768" i="17"/>
  <c r="A769" i="17"/>
  <c r="A770" i="17"/>
  <c r="A771" i="17"/>
  <c r="A772" i="17"/>
  <c r="A773" i="17"/>
  <c r="A774" i="17"/>
  <c r="A775" i="17"/>
  <c r="A776" i="17"/>
  <c r="A777" i="17"/>
  <c r="A778" i="17"/>
  <c r="A779" i="17"/>
  <c r="A780" i="17"/>
  <c r="A781" i="17"/>
  <c r="A782" i="17"/>
  <c r="A783" i="17"/>
  <c r="A784" i="17"/>
  <c r="A785" i="17"/>
  <c r="A786" i="17"/>
  <c r="A787" i="17"/>
  <c r="A788" i="17"/>
  <c r="A789" i="17"/>
  <c r="A790" i="17"/>
  <c r="A791" i="17"/>
  <c r="A792" i="17"/>
  <c r="A793" i="17"/>
  <c r="A794" i="17"/>
  <c r="A795" i="17"/>
  <c r="A796" i="17"/>
  <c r="A797" i="17"/>
  <c r="A798" i="17"/>
  <c r="A799" i="17"/>
  <c r="A800" i="17"/>
  <c r="A801" i="17"/>
  <c r="A802" i="17"/>
  <c r="A803" i="17"/>
  <c r="A804" i="17"/>
  <c r="A805" i="17"/>
  <c r="A806" i="17"/>
  <c r="A807" i="17"/>
  <c r="A808" i="17"/>
  <c r="A809" i="17"/>
  <c r="A810" i="17"/>
  <c r="A811" i="17"/>
  <c r="A812" i="17"/>
  <c r="A813" i="17"/>
  <c r="A814" i="17"/>
  <c r="A815" i="17"/>
  <c r="A816" i="17"/>
  <c r="A817" i="17"/>
  <c r="A818" i="17"/>
  <c r="A819" i="17"/>
  <c r="A820" i="17"/>
  <c r="A821" i="17"/>
  <c r="A822" i="17"/>
  <c r="A823" i="17"/>
  <c r="A824" i="17"/>
  <c r="A825" i="17"/>
  <c r="A826" i="17"/>
  <c r="A827" i="17"/>
  <c r="A828" i="17"/>
  <c r="A829" i="17"/>
  <c r="A830" i="17"/>
  <c r="A831" i="17"/>
  <c r="A832" i="17"/>
  <c r="A833" i="17"/>
  <c r="A834" i="17"/>
  <c r="A835" i="17"/>
  <c r="A836" i="17"/>
  <c r="A837" i="17"/>
  <c r="A838" i="17"/>
  <c r="A839" i="17"/>
  <c r="A840" i="17"/>
  <c r="A841" i="17"/>
  <c r="A842" i="17"/>
  <c r="A843" i="17"/>
  <c r="A844" i="17"/>
  <c r="A845" i="17"/>
  <c r="A846" i="17"/>
  <c r="A847" i="17"/>
  <c r="A848" i="17"/>
  <c r="A849" i="17"/>
  <c r="A850" i="17"/>
  <c r="A851" i="17"/>
  <c r="A852" i="17"/>
  <c r="A853" i="17"/>
  <c r="A854" i="17"/>
  <c r="A855" i="17"/>
  <c r="A856" i="17"/>
  <c r="A857" i="17"/>
  <c r="A858" i="17"/>
  <c r="A859" i="17"/>
  <c r="A860" i="17"/>
  <c r="A861" i="17"/>
  <c r="A862" i="17"/>
  <c r="A863" i="17"/>
  <c r="A864" i="17"/>
  <c r="A865" i="17"/>
  <c r="A866" i="17"/>
  <c r="A867" i="17"/>
  <c r="A868" i="17"/>
  <c r="A869" i="17"/>
  <c r="A870" i="17"/>
  <c r="A871" i="17"/>
  <c r="A872" i="17"/>
  <c r="A873" i="17"/>
  <c r="A874" i="17"/>
  <c r="A875" i="17"/>
  <c r="A876" i="17"/>
  <c r="A877" i="17"/>
  <c r="A878" i="17"/>
  <c r="A879" i="17"/>
  <c r="A880" i="17"/>
  <c r="A881" i="17"/>
  <c r="A882" i="17"/>
  <c r="A883" i="17"/>
  <c r="A884" i="17"/>
  <c r="A885" i="17"/>
  <c r="A886" i="17"/>
  <c r="A887" i="17"/>
  <c r="A888" i="17"/>
  <c r="A889" i="17"/>
  <c r="A890" i="17"/>
  <c r="A891" i="17"/>
  <c r="A892" i="17"/>
  <c r="A893" i="17"/>
  <c r="A894" i="17"/>
  <c r="A895" i="17"/>
  <c r="A896" i="17"/>
  <c r="A897" i="17"/>
  <c r="A898" i="17"/>
  <c r="A899" i="17"/>
  <c r="A900" i="17"/>
  <c r="A901" i="17"/>
  <c r="A902" i="17"/>
  <c r="A903" i="17"/>
  <c r="A904" i="17"/>
  <c r="A905" i="17"/>
  <c r="A906" i="17"/>
  <c r="A907" i="17"/>
  <c r="A908" i="17"/>
  <c r="A909" i="17"/>
  <c r="A910" i="17"/>
  <c r="A911" i="17"/>
  <c r="A912" i="17"/>
  <c r="A913" i="17"/>
  <c r="A914" i="17"/>
  <c r="A915" i="17"/>
  <c r="A916" i="17"/>
  <c r="A917" i="17"/>
  <c r="A918" i="17"/>
  <c r="A919" i="17"/>
  <c r="A920" i="17"/>
  <c r="A921" i="17"/>
  <c r="A922" i="17"/>
  <c r="A923" i="17"/>
  <c r="A924" i="17"/>
  <c r="A925" i="17"/>
  <c r="A926" i="17"/>
  <c r="A927" i="17"/>
  <c r="A928" i="17"/>
  <c r="A929" i="17"/>
  <c r="A930" i="17"/>
  <c r="A931" i="17"/>
  <c r="A932" i="17"/>
  <c r="A933" i="17"/>
  <c r="A934" i="17"/>
  <c r="A935" i="17"/>
  <c r="A936" i="17"/>
  <c r="A937" i="17"/>
  <c r="A938" i="17"/>
  <c r="A939" i="17"/>
  <c r="A940" i="17"/>
  <c r="A941" i="17"/>
  <c r="A942" i="17"/>
  <c r="A943" i="17"/>
  <c r="A944" i="17"/>
  <c r="A945" i="17"/>
  <c r="A946" i="17"/>
  <c r="A947" i="17"/>
  <c r="A948" i="17"/>
  <c r="A949" i="17"/>
  <c r="A950" i="17"/>
  <c r="A951" i="17"/>
  <c r="A952" i="17"/>
  <c r="A953" i="17"/>
  <c r="A954" i="17"/>
  <c r="A955" i="17"/>
  <c r="A956" i="17"/>
  <c r="A957" i="17"/>
  <c r="A958" i="17"/>
  <c r="A959" i="17"/>
  <c r="A960" i="17"/>
  <c r="A961" i="17"/>
  <c r="A962" i="17"/>
  <c r="A963" i="17"/>
  <c r="A964" i="17"/>
  <c r="A965" i="17"/>
  <c r="A966" i="17"/>
  <c r="A967" i="17"/>
  <c r="A968" i="17"/>
  <c r="A969" i="17"/>
  <c r="A970" i="17"/>
  <c r="A971" i="17"/>
  <c r="A972" i="17"/>
  <c r="A973" i="17"/>
  <c r="A974" i="17"/>
  <c r="A975" i="17"/>
  <c r="A976" i="17"/>
  <c r="A977" i="17"/>
  <c r="A978" i="17"/>
  <c r="A979" i="17"/>
  <c r="A980" i="17"/>
  <c r="A981" i="17"/>
  <c r="A982" i="17"/>
  <c r="A983" i="17"/>
  <c r="A984" i="17"/>
  <c r="A985" i="17"/>
  <c r="A986" i="17"/>
  <c r="A987" i="17"/>
  <c r="A988" i="17"/>
  <c r="A989" i="17"/>
  <c r="A990" i="17"/>
  <c r="A991" i="17"/>
  <c r="A992" i="17"/>
  <c r="A993" i="17"/>
  <c r="A994" i="17"/>
  <c r="A995" i="17"/>
  <c r="A996" i="17"/>
  <c r="A997" i="17"/>
  <c r="A998" i="17"/>
  <c r="A999" i="17"/>
  <c r="A1000" i="17"/>
  <c r="A1001" i="17"/>
  <c r="A1002" i="17"/>
  <c r="A1003" i="17"/>
  <c r="A1004" i="17"/>
  <c r="A1005" i="17"/>
  <c r="A1006" i="17"/>
  <c r="A1007" i="17"/>
  <c r="A1008" i="17"/>
  <c r="A1009" i="17"/>
  <c r="A1010" i="17"/>
  <c r="A1011" i="17"/>
  <c r="A1012" i="17"/>
  <c r="A1013" i="17"/>
  <c r="A1014" i="17"/>
  <c r="A1015" i="17"/>
  <c r="A1016" i="17"/>
  <c r="A1017" i="17"/>
  <c r="A1018" i="17"/>
  <c r="A1019" i="17"/>
  <c r="A1020" i="17"/>
  <c r="A1021" i="17"/>
  <c r="A1022" i="17"/>
  <c r="A1023" i="17"/>
  <c r="A1024" i="17"/>
  <c r="A1025" i="17"/>
  <c r="A1026" i="17"/>
  <c r="A1027" i="17"/>
  <c r="A1028" i="17"/>
  <c r="A1029" i="17"/>
  <c r="A1030" i="17"/>
  <c r="A1031" i="17"/>
  <c r="A1032" i="17"/>
  <c r="A1033" i="17"/>
  <c r="A1034" i="17"/>
  <c r="A1035" i="17"/>
  <c r="A1036" i="17"/>
  <c r="A1037" i="17"/>
  <c r="A1038" i="17"/>
  <c r="A1039" i="17"/>
  <c r="A1040" i="17"/>
  <c r="A1041" i="17"/>
  <c r="A1042" i="17"/>
  <c r="A1043" i="17"/>
  <c r="A1044" i="17"/>
  <c r="A1045" i="17"/>
  <c r="A1046" i="17"/>
  <c r="A1047" i="17"/>
  <c r="A1048" i="17"/>
  <c r="A1049" i="17"/>
  <c r="A1050" i="17"/>
  <c r="A1051" i="17"/>
  <c r="A1052" i="17"/>
  <c r="A1053" i="17"/>
  <c r="A1054" i="17"/>
  <c r="A1055" i="17"/>
  <c r="A1056" i="17"/>
  <c r="A1057" i="17"/>
  <c r="A1058" i="17"/>
  <c r="A1059" i="17"/>
  <c r="A1060" i="17"/>
  <c r="A1061" i="17"/>
  <c r="A1062" i="17"/>
  <c r="A1063" i="17"/>
  <c r="A1064" i="17"/>
  <c r="A1065" i="17"/>
  <c r="A1066" i="17"/>
  <c r="A1067" i="17"/>
  <c r="A1068" i="17"/>
  <c r="A1069" i="17"/>
  <c r="A1070" i="17"/>
  <c r="A1071" i="17"/>
  <c r="A1072" i="17"/>
  <c r="A1073" i="17"/>
  <c r="A1074" i="17"/>
  <c r="A1075" i="17"/>
  <c r="A1076" i="17"/>
  <c r="A1077" i="17"/>
  <c r="A1078" i="17"/>
  <c r="A1079" i="17"/>
  <c r="A1080" i="17"/>
  <c r="A1081" i="17"/>
  <c r="A1082" i="17"/>
  <c r="A1083" i="17"/>
  <c r="A1084" i="17"/>
  <c r="A1085" i="17"/>
  <c r="A1086" i="17"/>
  <c r="A1087" i="17"/>
  <c r="A1088" i="17"/>
  <c r="A1089" i="17"/>
  <c r="A1090" i="17"/>
  <c r="A1091" i="17"/>
  <c r="A1092" i="17"/>
  <c r="A1093" i="17"/>
  <c r="A1094" i="17"/>
  <c r="A1095" i="17"/>
  <c r="A1096" i="17"/>
  <c r="A1097" i="17"/>
  <c r="A1098" i="17"/>
  <c r="A1099" i="17"/>
  <c r="A1100" i="17"/>
  <c r="A1101" i="17"/>
  <c r="A1102" i="17"/>
  <c r="A1103" i="17"/>
  <c r="A1104" i="17"/>
  <c r="A1105" i="17"/>
  <c r="A1106" i="17"/>
  <c r="A1107" i="17"/>
  <c r="A1108" i="17"/>
  <c r="A1109" i="17"/>
  <c r="A1110" i="17"/>
  <c r="A1111" i="17"/>
  <c r="A1112" i="17"/>
  <c r="A1113" i="17"/>
  <c r="A1114" i="17"/>
  <c r="A1115" i="17"/>
  <c r="A1116" i="17"/>
  <c r="A1117" i="17"/>
  <c r="A1118" i="17"/>
  <c r="A1119" i="17"/>
  <c r="A1120" i="17"/>
  <c r="A1121" i="17"/>
  <c r="A1122" i="17"/>
  <c r="A1123" i="17"/>
  <c r="A1124" i="17"/>
  <c r="A1125" i="17"/>
  <c r="A1126" i="17"/>
  <c r="A1127" i="17"/>
  <c r="A1128" i="17"/>
  <c r="A1129" i="17"/>
  <c r="A1130" i="17"/>
  <c r="A1131" i="17"/>
  <c r="A1132" i="17"/>
  <c r="A1133" i="17"/>
  <c r="A1134" i="17"/>
  <c r="A1135" i="17"/>
  <c r="A1136" i="17"/>
  <c r="A1137" i="17"/>
  <c r="A1138" i="17"/>
  <c r="A1139" i="17"/>
  <c r="A1140" i="17"/>
  <c r="A1141" i="17"/>
  <c r="A1142" i="17"/>
  <c r="A1143" i="17"/>
  <c r="A1144" i="17"/>
  <c r="A1145" i="17"/>
  <c r="A1146" i="17"/>
  <c r="A1147" i="17"/>
  <c r="A1148" i="17"/>
  <c r="A1149" i="17"/>
  <c r="A1150" i="17"/>
  <c r="A1151" i="17"/>
  <c r="A1152" i="17"/>
  <c r="A1153" i="17"/>
  <c r="A1154" i="17"/>
  <c r="A1155" i="17"/>
  <c r="A1156" i="17"/>
  <c r="A1157" i="17"/>
  <c r="A1158" i="17"/>
  <c r="A1159" i="17"/>
  <c r="A1160" i="17"/>
  <c r="A1161" i="17"/>
  <c r="A1162" i="17"/>
  <c r="A1163" i="17"/>
  <c r="A1164" i="17"/>
  <c r="A1165" i="17"/>
  <c r="A1166" i="17"/>
  <c r="A1167" i="17"/>
  <c r="A1168" i="17"/>
  <c r="A1169" i="17"/>
  <c r="A1170" i="17"/>
  <c r="A1171" i="17"/>
  <c r="A1172" i="17"/>
  <c r="A1173" i="17"/>
  <c r="A1174" i="17"/>
  <c r="A1175" i="17"/>
  <c r="A1176" i="17"/>
  <c r="A1177" i="17"/>
  <c r="A1178" i="17"/>
  <c r="A1179" i="17"/>
  <c r="A1180" i="17"/>
  <c r="A1181" i="17"/>
  <c r="A1182" i="17"/>
  <c r="A1183" i="17"/>
  <c r="A1184" i="17"/>
  <c r="A1185" i="17"/>
  <c r="A1186" i="17"/>
  <c r="A1187" i="17"/>
  <c r="A1188" i="17"/>
  <c r="A1189" i="17"/>
  <c r="A1190" i="17"/>
  <c r="A1191" i="17"/>
  <c r="A1192" i="17"/>
  <c r="A1193" i="17"/>
  <c r="A1194" i="17"/>
  <c r="A1195" i="17"/>
  <c r="A1196" i="17"/>
  <c r="A1197" i="17"/>
  <c r="A1198" i="17"/>
  <c r="A1199" i="17"/>
  <c r="A1200" i="17"/>
  <c r="A1201" i="17"/>
  <c r="A1202" i="17"/>
  <c r="A1203" i="17"/>
  <c r="A1204" i="17"/>
  <c r="A1205" i="17"/>
  <c r="A1206" i="17"/>
  <c r="A1207" i="17"/>
  <c r="A1208" i="17"/>
  <c r="A1209" i="17"/>
  <c r="A1210" i="17"/>
  <c r="A1211" i="17"/>
  <c r="A1212" i="17"/>
  <c r="A1213" i="17"/>
  <c r="A1214" i="17"/>
  <c r="A1215" i="17"/>
  <c r="A1216" i="17"/>
  <c r="A1217" i="17"/>
  <c r="A1218" i="17"/>
  <c r="A1219" i="17"/>
  <c r="A1220" i="17"/>
  <c r="A1221" i="17"/>
  <c r="A1222" i="17"/>
  <c r="A1223" i="17"/>
  <c r="A1224" i="17"/>
  <c r="A1225" i="17"/>
  <c r="A1226" i="17"/>
  <c r="A1227" i="17"/>
  <c r="A1228" i="17"/>
  <c r="A1229" i="17"/>
  <c r="A1230" i="17"/>
  <c r="A1231" i="17"/>
  <c r="A1232" i="17"/>
  <c r="A1233" i="17"/>
  <c r="A1234" i="17"/>
  <c r="A1235" i="17"/>
  <c r="A1236" i="17"/>
  <c r="A1237" i="17"/>
  <c r="A1238" i="17"/>
  <c r="A1239" i="17"/>
  <c r="A1240" i="17"/>
  <c r="A1241" i="17"/>
  <c r="A1242" i="17"/>
  <c r="A1243" i="17"/>
  <c r="A1244" i="17"/>
  <c r="A1245" i="17"/>
  <c r="A1246" i="17"/>
  <c r="A1247" i="17"/>
  <c r="A1248" i="17"/>
  <c r="A1249" i="17"/>
  <c r="A1250" i="17"/>
  <c r="A1251" i="17"/>
  <c r="A1252" i="17"/>
  <c r="A1253" i="17"/>
  <c r="A1254" i="17"/>
  <c r="A1255" i="17"/>
  <c r="A1256" i="17"/>
  <c r="A1257" i="17"/>
  <c r="A1258" i="17"/>
  <c r="A1259" i="17"/>
  <c r="A1260" i="17"/>
  <c r="A1261" i="17"/>
  <c r="A1262" i="17"/>
  <c r="A1263" i="17"/>
  <c r="A1264" i="17"/>
  <c r="A1265" i="17"/>
  <c r="A1266" i="17"/>
  <c r="A1267" i="17"/>
  <c r="A1268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340" i="17"/>
  <c r="A1341" i="17"/>
  <c r="A1342" i="17"/>
  <c r="A1343" i="17"/>
  <c r="A1344" i="17"/>
  <c r="A1345" i="17"/>
  <c r="A1346" i="17"/>
  <c r="A1347" i="17"/>
  <c r="A1348" i="17"/>
  <c r="A1349" i="17"/>
  <c r="A1350" i="17"/>
  <c r="A1351" i="17"/>
  <c r="A1352" i="17"/>
  <c r="A1353" i="17"/>
  <c r="A1354" i="17"/>
  <c r="A1355" i="17"/>
  <c r="A1356" i="17"/>
  <c r="A1357" i="17"/>
  <c r="A1358" i="17"/>
  <c r="A1359" i="17"/>
  <c r="A1360" i="17"/>
  <c r="A1361" i="17"/>
  <c r="A1362" i="17"/>
  <c r="A1363" i="17"/>
  <c r="A1364" i="17"/>
  <c r="A1365" i="17"/>
  <c r="A1366" i="17"/>
  <c r="A1367" i="17"/>
  <c r="A1368" i="17"/>
  <c r="A1369" i="17"/>
  <c r="A1370" i="17"/>
  <c r="A1371" i="17"/>
  <c r="A1372" i="17"/>
  <c r="A1373" i="17"/>
  <c r="A1374" i="17"/>
  <c r="A1375" i="17"/>
  <c r="A1376" i="17"/>
  <c r="A1377" i="17"/>
  <c r="A1378" i="17"/>
  <c r="A1379" i="17"/>
  <c r="A1380" i="17"/>
  <c r="A1381" i="17"/>
  <c r="A1382" i="17"/>
  <c r="A1383" i="17"/>
  <c r="A1384" i="17"/>
  <c r="A1385" i="17"/>
  <c r="A1386" i="17"/>
  <c r="A1387" i="17"/>
  <c r="A1388" i="17"/>
  <c r="A1389" i="17"/>
  <c r="A1390" i="17"/>
  <c r="A1391" i="17"/>
  <c r="A1392" i="17"/>
  <c r="A1393" i="17"/>
  <c r="A1394" i="17"/>
  <c r="A1395" i="17"/>
  <c r="A1396" i="17"/>
  <c r="A1397" i="17"/>
  <c r="A1398" i="17"/>
  <c r="A1399" i="17"/>
  <c r="A1400" i="17"/>
  <c r="A1401" i="17"/>
  <c r="A1402" i="17"/>
  <c r="A1403" i="17"/>
  <c r="A1404" i="17"/>
  <c r="A1405" i="17"/>
  <c r="A1406" i="17"/>
  <c r="A1407" i="17"/>
  <c r="A1408" i="17"/>
  <c r="A1409" i="17"/>
  <c r="A1410" i="17"/>
  <c r="A1411" i="17"/>
  <c r="A1412" i="17"/>
  <c r="A1413" i="17"/>
  <c r="A1414" i="17"/>
  <c r="A1415" i="17"/>
  <c r="A1416" i="17"/>
  <c r="A1417" i="17"/>
  <c r="A1418" i="17"/>
  <c r="A1419" i="17"/>
  <c r="A1420" i="17"/>
  <c r="A1421" i="17"/>
  <c r="A1422" i="17"/>
  <c r="A1423" i="17"/>
  <c r="A1424" i="17"/>
  <c r="A1425" i="17"/>
  <c r="A1426" i="17"/>
  <c r="A1427" i="17"/>
  <c r="A1428" i="17"/>
  <c r="A1429" i="17"/>
  <c r="A1430" i="17"/>
  <c r="A1431" i="17"/>
  <c r="A1432" i="17"/>
  <c r="A1433" i="17"/>
  <c r="A1434" i="17"/>
  <c r="A1435" i="17"/>
  <c r="A1436" i="17"/>
  <c r="A1437" i="17"/>
  <c r="A1438" i="17"/>
  <c r="A1439" i="17"/>
  <c r="A1440" i="17"/>
  <c r="A1441" i="17"/>
  <c r="A1442" i="17"/>
  <c r="A1443" i="17"/>
  <c r="A1444" i="17"/>
  <c r="A1445" i="17"/>
  <c r="A1446" i="17"/>
  <c r="A1447" i="17"/>
  <c r="A1448" i="17"/>
  <c r="A1449" i="17"/>
  <c r="A1450" i="17"/>
  <c r="A1451" i="17"/>
  <c r="A1452" i="17"/>
  <c r="A1453" i="17"/>
  <c r="A1454" i="17"/>
  <c r="A1455" i="17"/>
  <c r="A1456" i="17"/>
  <c r="A1457" i="17"/>
  <c r="A1458" i="17"/>
  <c r="A1459" i="17"/>
  <c r="A1460" i="17"/>
  <c r="A1461" i="17"/>
  <c r="A1462" i="17"/>
  <c r="A1463" i="17"/>
  <c r="A1464" i="17"/>
  <c r="A1465" i="17"/>
  <c r="A1466" i="17"/>
  <c r="A1467" i="17"/>
  <c r="A1468" i="17"/>
  <c r="A1469" i="17"/>
  <c r="A1470" i="17"/>
  <c r="A1471" i="17"/>
  <c r="A1472" i="17"/>
  <c r="A1473" i="17"/>
  <c r="A1474" i="17"/>
  <c r="A1475" i="17"/>
  <c r="A1476" i="17"/>
  <c r="A1477" i="17"/>
  <c r="A1478" i="17"/>
  <c r="A1479" i="17"/>
  <c r="A1480" i="17"/>
  <c r="A1481" i="17"/>
  <c r="A1482" i="17"/>
  <c r="A1483" i="17"/>
  <c r="A1484" i="17"/>
  <c r="A1485" i="17"/>
  <c r="A1486" i="17"/>
  <c r="A1487" i="17"/>
  <c r="A1488" i="17"/>
  <c r="A1489" i="17"/>
  <c r="A1490" i="17"/>
  <c r="A1491" i="17"/>
  <c r="A1492" i="17"/>
  <c r="A1493" i="17"/>
  <c r="A1494" i="17"/>
  <c r="A1495" i="17"/>
  <c r="A1496" i="17"/>
  <c r="A1497" i="17"/>
  <c r="A1498" i="17"/>
  <c r="A1499" i="17"/>
  <c r="A1500" i="17"/>
  <c r="A1501" i="17"/>
  <c r="A1502" i="17"/>
  <c r="A1503" i="17"/>
  <c r="A1504" i="17"/>
  <c r="A1505" i="17"/>
  <c r="A1506" i="17"/>
  <c r="A1507" i="17"/>
  <c r="A1508" i="17"/>
  <c r="A1509" i="17"/>
  <c r="A1510" i="17"/>
  <c r="A1511" i="17"/>
  <c r="A1512" i="17"/>
  <c r="A1513" i="17"/>
  <c r="A1514" i="17"/>
  <c r="A1515" i="17"/>
  <c r="A1516" i="17"/>
  <c r="A1517" i="17"/>
  <c r="A1518" i="17"/>
  <c r="A1519" i="17"/>
  <c r="A1520" i="17"/>
  <c r="A1521" i="17"/>
  <c r="A1522" i="17"/>
  <c r="A1523" i="17"/>
  <c r="A1524" i="17"/>
  <c r="A1525" i="17"/>
  <c r="A1526" i="17"/>
  <c r="A1527" i="17"/>
  <c r="A1528" i="17"/>
  <c r="A1529" i="17"/>
  <c r="A1530" i="17"/>
  <c r="A1531" i="17"/>
  <c r="A1532" i="17"/>
  <c r="A1533" i="17"/>
  <c r="A1534" i="17"/>
  <c r="A1535" i="17"/>
  <c r="A1536" i="17"/>
  <c r="A1537" i="17"/>
  <c r="A1538" i="17"/>
  <c r="A1539" i="17"/>
  <c r="A1540" i="17"/>
  <c r="A1541" i="17"/>
  <c r="A1542" i="17"/>
  <c r="A1543" i="17"/>
  <c r="A1544" i="17"/>
  <c r="A1545" i="17"/>
  <c r="A1546" i="17"/>
  <c r="A1547" i="17"/>
  <c r="A1548" i="17"/>
  <c r="A1549" i="17"/>
  <c r="A1550" i="17"/>
  <c r="A1551" i="17"/>
  <c r="A1552" i="17"/>
  <c r="A1553" i="17"/>
  <c r="A1554" i="17"/>
  <c r="A1555" i="17"/>
  <c r="A1556" i="17"/>
  <c r="A1557" i="17"/>
  <c r="A1558" i="17"/>
  <c r="A1559" i="17"/>
  <c r="A1560" i="17"/>
  <c r="A1561" i="17"/>
  <c r="A1562" i="17"/>
  <c r="A1563" i="17"/>
  <c r="A1564" i="17"/>
  <c r="A1565" i="17"/>
  <c r="A1566" i="17"/>
  <c r="A1567" i="17"/>
  <c r="A1568" i="17"/>
  <c r="A1569" i="17"/>
  <c r="A1570" i="17"/>
  <c r="A1571" i="17"/>
  <c r="A1572" i="17"/>
  <c r="A1573" i="17"/>
  <c r="A1574" i="17"/>
  <c r="A1575" i="17"/>
  <c r="A1576" i="17"/>
  <c r="A1577" i="17"/>
  <c r="A1578" i="17"/>
  <c r="A1579" i="17"/>
  <c r="A1580" i="17"/>
  <c r="A1581" i="17"/>
  <c r="A1582" i="17"/>
  <c r="A1583" i="17"/>
  <c r="A1584" i="17"/>
  <c r="A1585" i="17"/>
  <c r="A1586" i="17"/>
  <c r="A1587" i="17"/>
  <c r="A1588" i="17"/>
  <c r="A1589" i="17"/>
  <c r="A1590" i="17"/>
  <c r="A1591" i="17"/>
  <c r="A1592" i="17"/>
  <c r="A1593" i="17"/>
  <c r="A1594" i="17"/>
  <c r="A1595" i="17"/>
  <c r="A1596" i="17"/>
  <c r="A1597" i="17"/>
  <c r="A1598" i="17"/>
  <c r="A1599" i="17"/>
  <c r="A1600" i="17"/>
  <c r="A1601" i="17"/>
  <c r="A1602" i="17"/>
  <c r="A1603" i="17"/>
  <c r="A1604" i="17"/>
  <c r="A1605" i="17"/>
  <c r="A1606" i="17"/>
  <c r="A1607" i="17"/>
  <c r="A1608" i="17"/>
  <c r="A1609" i="17"/>
  <c r="A1610" i="17"/>
  <c r="A1611" i="17"/>
  <c r="A1612" i="17"/>
  <c r="A1613" i="17"/>
  <c r="A1614" i="17"/>
  <c r="A1615" i="17"/>
  <c r="A1616" i="17"/>
  <c r="A1617" i="17"/>
  <c r="A1618" i="17"/>
  <c r="A1619" i="17"/>
  <c r="A1620" i="17"/>
  <c r="A1621" i="17"/>
  <c r="A1622" i="17"/>
  <c r="A1623" i="17"/>
  <c r="A1624" i="17"/>
  <c r="A1625" i="17"/>
  <c r="A1626" i="17"/>
  <c r="A1627" i="17"/>
  <c r="A1628" i="17"/>
  <c r="A1629" i="17"/>
  <c r="A1630" i="17"/>
  <c r="A1631" i="17"/>
  <c r="A1632" i="17"/>
  <c r="A1633" i="17"/>
  <c r="A1634" i="17"/>
  <c r="A1635" i="17"/>
  <c r="A1636" i="17"/>
  <c r="A1637" i="17"/>
  <c r="A1638" i="17"/>
  <c r="A1639" i="17"/>
  <c r="A1640" i="17"/>
  <c r="A1641" i="17"/>
  <c r="A1642" i="17"/>
  <c r="A1643" i="17"/>
  <c r="A1644" i="17"/>
  <c r="A1645" i="17"/>
  <c r="A1646" i="17"/>
  <c r="A1647" i="17"/>
  <c r="A1648" i="17"/>
  <c r="A1649" i="17"/>
  <c r="A1650" i="17"/>
  <c r="A1651" i="17"/>
  <c r="A1652" i="17"/>
  <c r="A1653" i="17"/>
  <c r="A1654" i="17"/>
  <c r="A1655" i="17"/>
  <c r="A1656" i="17"/>
  <c r="A1657" i="17"/>
  <c r="A1658" i="17"/>
  <c r="A1659" i="17"/>
  <c r="A1660" i="17"/>
  <c r="A1661" i="17"/>
  <c r="A1662" i="17"/>
  <c r="A1663" i="17"/>
  <c r="A1664" i="17"/>
  <c r="A1665" i="17"/>
  <c r="A1666" i="17"/>
  <c r="A1667" i="17"/>
  <c r="A1668" i="17"/>
  <c r="A1669" i="17"/>
  <c r="A1670" i="17"/>
  <c r="A1671" i="17"/>
  <c r="A1672" i="17"/>
  <c r="A1673" i="17"/>
  <c r="A1674" i="17"/>
  <c r="A1675" i="17"/>
  <c r="A1676" i="17"/>
  <c r="A1677" i="17"/>
  <c r="A1678" i="17"/>
  <c r="A1679" i="17"/>
  <c r="A1680" i="17"/>
  <c r="A1681" i="17"/>
  <c r="A1682" i="17"/>
  <c r="A1683" i="17"/>
  <c r="A1684" i="17"/>
  <c r="A1685" i="17"/>
  <c r="A1686" i="17"/>
  <c r="A1687" i="17"/>
  <c r="A1688" i="17"/>
  <c r="A1689" i="17"/>
  <c r="A1690" i="17"/>
  <c r="A1691" i="17"/>
  <c r="A1692" i="17"/>
  <c r="A1693" i="17"/>
  <c r="A1694" i="17"/>
  <c r="A1695" i="17"/>
  <c r="A1696" i="17"/>
  <c r="A1697" i="17"/>
  <c r="A1698" i="17"/>
  <c r="A1699" i="17"/>
  <c r="A1700" i="17"/>
  <c r="A1701" i="17"/>
  <c r="A1702" i="17"/>
  <c r="A1703" i="17"/>
  <c r="A1704" i="17"/>
  <c r="A1705" i="17"/>
  <c r="A1706" i="17"/>
  <c r="A1707" i="17"/>
  <c r="A1708" i="17"/>
  <c r="A1709" i="17"/>
  <c r="A1710" i="17"/>
  <c r="A1711" i="17"/>
  <c r="A1712" i="17"/>
  <c r="A1713" i="17"/>
  <c r="A1714" i="17"/>
  <c r="A1715" i="17"/>
  <c r="A1716" i="17"/>
  <c r="A1717" i="17"/>
  <c r="A1718" i="17"/>
  <c r="A1719" i="17"/>
  <c r="A1720" i="17"/>
  <c r="A1721" i="17"/>
  <c r="A1722" i="17"/>
  <c r="A1723" i="17"/>
  <c r="A1724" i="17"/>
  <c r="A1725" i="17"/>
  <c r="A1726" i="17"/>
  <c r="A1727" i="17"/>
  <c r="A1728" i="17"/>
  <c r="A1729" i="17"/>
  <c r="A1730" i="17"/>
  <c r="A1731" i="17"/>
  <c r="A1732" i="17"/>
  <c r="A1733" i="17"/>
  <c r="A1734" i="17"/>
  <c r="A1735" i="17"/>
  <c r="A1736" i="17"/>
  <c r="A1737" i="17"/>
  <c r="A1738" i="17"/>
  <c r="A1739" i="17"/>
  <c r="A1740" i="17"/>
  <c r="A1741" i="17"/>
  <c r="A1742" i="17"/>
  <c r="A1743" i="17"/>
  <c r="A1744" i="17"/>
  <c r="A1745" i="17"/>
  <c r="A1746" i="17"/>
  <c r="A1747" i="17"/>
  <c r="A1748" i="17"/>
  <c r="A1749" i="17"/>
  <c r="A1750" i="17"/>
  <c r="A1751" i="17"/>
  <c r="A1752" i="17"/>
  <c r="A1753" i="17"/>
  <c r="A1754" i="17"/>
  <c r="A1755" i="17"/>
  <c r="A1756" i="17"/>
  <c r="A1757" i="17"/>
  <c r="A1758" i="17"/>
  <c r="A1759" i="17"/>
  <c r="A1760" i="17"/>
  <c r="A1761" i="17"/>
  <c r="A1762" i="17"/>
  <c r="A1763" i="17"/>
  <c r="A1764" i="17"/>
  <c r="A1765" i="17"/>
  <c r="A1766" i="17"/>
  <c r="A1767" i="17"/>
  <c r="A1768" i="17"/>
  <c r="A1769" i="17"/>
  <c r="A1770" i="17"/>
  <c r="A1771" i="17"/>
  <c r="A1772" i="17"/>
  <c r="A1773" i="17"/>
  <c r="A1774" i="17"/>
  <c r="A1775" i="17"/>
  <c r="A1776" i="17"/>
  <c r="A1777" i="17"/>
  <c r="A1778" i="17"/>
  <c r="A1779" i="17"/>
  <c r="A1780" i="17"/>
  <c r="A1781" i="17"/>
  <c r="A1782" i="17"/>
  <c r="A1783" i="17"/>
  <c r="A1784" i="17"/>
  <c r="A1785" i="17"/>
  <c r="A1786" i="17"/>
  <c r="A1787" i="17"/>
  <c r="A1788" i="17"/>
  <c r="A1789" i="17"/>
  <c r="A1790" i="17"/>
  <c r="A1791" i="17"/>
  <c r="A1792" i="17"/>
  <c r="A1793" i="17"/>
  <c r="A1794" i="17"/>
  <c r="A1795" i="17"/>
  <c r="A1796" i="17"/>
  <c r="A1797" i="17"/>
  <c r="A1798" i="17"/>
  <c r="A1799" i="17"/>
  <c r="A1800" i="17"/>
  <c r="A1801" i="17"/>
  <c r="A1802" i="17"/>
  <c r="A1803" i="17"/>
  <c r="A1804" i="17"/>
  <c r="A1805" i="17"/>
  <c r="A1806" i="17"/>
  <c r="A1807" i="17"/>
  <c r="A1808" i="17"/>
  <c r="A1809" i="17"/>
  <c r="A1810" i="17"/>
  <c r="A1811" i="17"/>
  <c r="A1812" i="17"/>
  <c r="A1813" i="17"/>
  <c r="A1814" i="17"/>
  <c r="A1815" i="17"/>
  <c r="A1816" i="17"/>
  <c r="A1817" i="17"/>
  <c r="A1818" i="17"/>
  <c r="A1819" i="17"/>
  <c r="A1820" i="17"/>
  <c r="A1821" i="17"/>
  <c r="A1822" i="17"/>
  <c r="A1823" i="17"/>
  <c r="A1824" i="17"/>
  <c r="A1825" i="17"/>
  <c r="A1826" i="17"/>
  <c r="A1827" i="17"/>
  <c r="A1828" i="17"/>
  <c r="A1829" i="17"/>
  <c r="A1830" i="17"/>
  <c r="A1831" i="17"/>
  <c r="A1832" i="17"/>
  <c r="A1833" i="17"/>
  <c r="A1834" i="17"/>
  <c r="A1835" i="17"/>
  <c r="A1836" i="17"/>
  <c r="A1837" i="17"/>
  <c r="A1838" i="17"/>
  <c r="A1839" i="17"/>
  <c r="A1840" i="17"/>
  <c r="A1841" i="17"/>
  <c r="A1842" i="17"/>
  <c r="A1843" i="17"/>
  <c r="A1844" i="17"/>
  <c r="A1845" i="17"/>
  <c r="A1846" i="17"/>
  <c r="A1847" i="17"/>
  <c r="A1848" i="17"/>
  <c r="A1849" i="17"/>
  <c r="A1850" i="17"/>
  <c r="A1851" i="17"/>
  <c r="A1852" i="17"/>
  <c r="A1853" i="17"/>
  <c r="A1854" i="17"/>
  <c r="A1855" i="17"/>
  <c r="A1856" i="17"/>
  <c r="A1857" i="17"/>
  <c r="A1858" i="17"/>
  <c r="A1859" i="17"/>
  <c r="A1860" i="17"/>
  <c r="A1861" i="17"/>
  <c r="A1862" i="17"/>
  <c r="A1863" i="17"/>
  <c r="A1864" i="17"/>
  <c r="A1865" i="17"/>
  <c r="A1866" i="17"/>
  <c r="A1867" i="17"/>
  <c r="A1868" i="17"/>
  <c r="A1869" i="17"/>
  <c r="A1870" i="17"/>
  <c r="A1871" i="17"/>
  <c r="A1872" i="17"/>
  <c r="A1873" i="17"/>
  <c r="A1874" i="17"/>
  <c r="A1875" i="17"/>
  <c r="A1876" i="17"/>
  <c r="A1877" i="17"/>
  <c r="A1878" i="17"/>
  <c r="A1879" i="17"/>
  <c r="A1880" i="17"/>
  <c r="A1881" i="17"/>
  <c r="A1882" i="17"/>
  <c r="A1883" i="17"/>
  <c r="A1884" i="17"/>
  <c r="A1885" i="17"/>
  <c r="A1886" i="17"/>
  <c r="A1887" i="17"/>
  <c r="A1888" i="17"/>
  <c r="A1889" i="17"/>
  <c r="A1890" i="17"/>
  <c r="A1891" i="17"/>
  <c r="A1892" i="17"/>
  <c r="A1893" i="17"/>
  <c r="A1894" i="17"/>
  <c r="A1895" i="17"/>
  <c r="A1896" i="17"/>
  <c r="A1897" i="17"/>
  <c r="A1898" i="17"/>
  <c r="A1899" i="17"/>
  <c r="A1900" i="17"/>
  <c r="A1901" i="17"/>
  <c r="A1902" i="17"/>
  <c r="A1903" i="17"/>
  <c r="A1904" i="17"/>
  <c r="A1905" i="17"/>
  <c r="A1906" i="17"/>
  <c r="A1907" i="17"/>
  <c r="A1908" i="17"/>
  <c r="A1909" i="17"/>
  <c r="A1910" i="17"/>
  <c r="A1911" i="17"/>
  <c r="A1912" i="17"/>
  <c r="A1913" i="17"/>
  <c r="A1914" i="17"/>
  <c r="A1915" i="17"/>
  <c r="A1916" i="17"/>
  <c r="A1917" i="17"/>
  <c r="A1918" i="17"/>
  <c r="A1919" i="17"/>
  <c r="A1920" i="17"/>
  <c r="A1921" i="17"/>
  <c r="A1922" i="17"/>
  <c r="A1923" i="17"/>
  <c r="A1924" i="17"/>
  <c r="A1925" i="17"/>
  <c r="A1926" i="17"/>
  <c r="A1927" i="17"/>
  <c r="A1928" i="17"/>
  <c r="A1929" i="17"/>
  <c r="A1930" i="17"/>
  <c r="A1931" i="17"/>
  <c r="A1932" i="17"/>
  <c r="A1933" i="17"/>
  <c r="A1934" i="17"/>
  <c r="A1935" i="17"/>
  <c r="A1936" i="17"/>
  <c r="A1937" i="17"/>
  <c r="A1938" i="17"/>
  <c r="A1939" i="17"/>
  <c r="A1940" i="17"/>
  <c r="A1941" i="17"/>
  <c r="A1942" i="17"/>
  <c r="A1943" i="17"/>
  <c r="A1944" i="17"/>
  <c r="A1945" i="17"/>
  <c r="A1946" i="17"/>
  <c r="A1947" i="17"/>
  <c r="A1948" i="17"/>
  <c r="A1949" i="17"/>
  <c r="A1950" i="17"/>
  <c r="A1951" i="17"/>
  <c r="A1952" i="17"/>
  <c r="A1953" i="17"/>
  <c r="A1954" i="17"/>
  <c r="A1955" i="17"/>
  <c r="A1956" i="17"/>
  <c r="A1957" i="17"/>
  <c r="A1958" i="17"/>
  <c r="A1959" i="17"/>
  <c r="A1960" i="17"/>
  <c r="A1961" i="17"/>
  <c r="A1962" i="17"/>
  <c r="A1963" i="17"/>
  <c r="A1964" i="17"/>
  <c r="A1965" i="17"/>
  <c r="A1966" i="17"/>
  <c r="A1967" i="17"/>
  <c r="A1968" i="17"/>
  <c r="A1969" i="17"/>
  <c r="A1970" i="17"/>
  <c r="A1971" i="17"/>
  <c r="A1972" i="17"/>
  <c r="A1973" i="17"/>
  <c r="A1974" i="17"/>
  <c r="A1975" i="17"/>
  <c r="A1976" i="17"/>
  <c r="A1977" i="17"/>
  <c r="A1978" i="17"/>
  <c r="A1979" i="17"/>
  <c r="A1980" i="17"/>
  <c r="A1981" i="17"/>
  <c r="A1982" i="17"/>
  <c r="A1983" i="17"/>
  <c r="A1984" i="17"/>
  <c r="A1985" i="17"/>
  <c r="A1986" i="17"/>
  <c r="A1987" i="17"/>
  <c r="A1988" i="17"/>
  <c r="A1989" i="17"/>
  <c r="A1990" i="17"/>
  <c r="A1991" i="17"/>
  <c r="A1992" i="17"/>
  <c r="A1993" i="17"/>
  <c r="A1994" i="17"/>
  <c r="A1995" i="17"/>
  <c r="A1996" i="17"/>
  <c r="A1997" i="17"/>
  <c r="A1998" i="17"/>
  <c r="A1999" i="17"/>
  <c r="A2000" i="17"/>
  <c r="A2001" i="17"/>
  <c r="A2002" i="17"/>
  <c r="A2003" i="17"/>
  <c r="A2004" i="17"/>
  <c r="A2005" i="17"/>
  <c r="A2006" i="17"/>
  <c r="A2007" i="17"/>
  <c r="A2008" i="17"/>
  <c r="A2009" i="17"/>
  <c r="A2010" i="17"/>
  <c r="A2011" i="17"/>
  <c r="A2012" i="17"/>
  <c r="A2013" i="17"/>
  <c r="A2014" i="17"/>
  <c r="A2015" i="17"/>
  <c r="A2016" i="17"/>
  <c r="A2017" i="17"/>
  <c r="A2018" i="17"/>
  <c r="A2019" i="17"/>
  <c r="A2020" i="17"/>
  <c r="A2021" i="17"/>
  <c r="A2022" i="17"/>
  <c r="A2023" i="17"/>
  <c r="A2024" i="17"/>
  <c r="A2025" i="17"/>
  <c r="A2026" i="17"/>
  <c r="A2027" i="17"/>
  <c r="A2028" i="17"/>
  <c r="A2029" i="17"/>
  <c r="A2030" i="17"/>
  <c r="A2031" i="17"/>
  <c r="A2032" i="17"/>
  <c r="A2033" i="17"/>
  <c r="A2034" i="17"/>
  <c r="A2035" i="17"/>
  <c r="A2036" i="17"/>
  <c r="A2037" i="17"/>
  <c r="A2038" i="17"/>
  <c r="A2039" i="17"/>
  <c r="A2040" i="17"/>
  <c r="A2041" i="17"/>
  <c r="A2042" i="17"/>
  <c r="A2043" i="17"/>
  <c r="A2044" i="17"/>
  <c r="A2045" i="17"/>
  <c r="A2046" i="17"/>
  <c r="A2047" i="17"/>
  <c r="A2048" i="17"/>
  <c r="A2049" i="17"/>
  <c r="A2050" i="17"/>
  <c r="A2051" i="17"/>
  <c r="A2052" i="17"/>
  <c r="A2053" i="17"/>
  <c r="A2054" i="17"/>
  <c r="A2055" i="17"/>
  <c r="A2056" i="17"/>
  <c r="A2057" i="17"/>
  <c r="A2058" i="17"/>
  <c r="A2059" i="17"/>
  <c r="A2060" i="17"/>
  <c r="A2061" i="17"/>
  <c r="A2062" i="17"/>
  <c r="A2063" i="17"/>
  <c r="A2064" i="17"/>
  <c r="A2065" i="17"/>
  <c r="A2066" i="17"/>
  <c r="A2067" i="17"/>
  <c r="A2068" i="17"/>
  <c r="A2069" i="17"/>
  <c r="A2070" i="17"/>
  <c r="A2071" i="17"/>
  <c r="A2072" i="17"/>
  <c r="A2073" i="17"/>
  <c r="A2074" i="17"/>
  <c r="A2075" i="17"/>
  <c r="A2076" i="17"/>
  <c r="A2077" i="17"/>
  <c r="A2078" i="17"/>
  <c r="A2079" i="17"/>
  <c r="A2080" i="17"/>
  <c r="A2081" i="17"/>
  <c r="A2082" i="17"/>
  <c r="A2083" i="17"/>
  <c r="A2084" i="17"/>
  <c r="A2085" i="17"/>
  <c r="A2086" i="17"/>
  <c r="A2087" i="17"/>
  <c r="A2088" i="17"/>
  <c r="A2089" i="17"/>
  <c r="A2090" i="17"/>
  <c r="A2091" i="17"/>
  <c r="A2092" i="17"/>
  <c r="A2093" i="17"/>
  <c r="A2094" i="17"/>
  <c r="A2095" i="17"/>
  <c r="A2096" i="17"/>
  <c r="A2097" i="17"/>
  <c r="A2098" i="17"/>
  <c r="A2099" i="17"/>
  <c r="A2100" i="17"/>
  <c r="A2101" i="17"/>
  <c r="A2102" i="17"/>
  <c r="A2103" i="17"/>
  <c r="A2104" i="17"/>
  <c r="A2105" i="17"/>
  <c r="A2106" i="17"/>
  <c r="A2107" i="17"/>
  <c r="A2108" i="17"/>
  <c r="A2109" i="17"/>
  <c r="A2110" i="17"/>
  <c r="A2111" i="17"/>
  <c r="A2112" i="17"/>
  <c r="A2113" i="17"/>
  <c r="A2114" i="17"/>
  <c r="A2115" i="17"/>
  <c r="A2116" i="17"/>
  <c r="A2117" i="17"/>
  <c r="A2118" i="17"/>
  <c r="A2119" i="17"/>
  <c r="A2120" i="17"/>
  <c r="A2121" i="17"/>
  <c r="A2122" i="17"/>
  <c r="A2123" i="17"/>
  <c r="A2124" i="17"/>
  <c r="A2125" i="17"/>
  <c r="A2126" i="17"/>
  <c r="A2127" i="17"/>
  <c r="A2128" i="17"/>
  <c r="A2129" i="17"/>
  <c r="A2130" i="17"/>
  <c r="A2131" i="17"/>
  <c r="A2132" i="17"/>
  <c r="A2133" i="17"/>
  <c r="A2134" i="17"/>
  <c r="A2135" i="17"/>
  <c r="A2136" i="17"/>
  <c r="A2137" i="17"/>
  <c r="A2138" i="17"/>
  <c r="A2139" i="17"/>
  <c r="A2140" i="17"/>
  <c r="A2141" i="17"/>
  <c r="A2142" i="17"/>
  <c r="A2143" i="17"/>
  <c r="A2144" i="17"/>
  <c r="A2145" i="17"/>
  <c r="A2146" i="17"/>
  <c r="A2147" i="17"/>
  <c r="A2148" i="17"/>
  <c r="A2149" i="17"/>
  <c r="A2150" i="17"/>
  <c r="A2151" i="17"/>
  <c r="A2152" i="17"/>
  <c r="A2153" i="17"/>
  <c r="A2154" i="17"/>
  <c r="A2155" i="17"/>
  <c r="A2156" i="17"/>
  <c r="A2157" i="17"/>
  <c r="A2158" i="17"/>
  <c r="A2159" i="17"/>
  <c r="A2160" i="17"/>
  <c r="A2161" i="17"/>
  <c r="A2162" i="17"/>
  <c r="A2163" i="17"/>
  <c r="A2164" i="17"/>
  <c r="A2165" i="17"/>
  <c r="A2166" i="17"/>
  <c r="A2167" i="17"/>
  <c r="A2168" i="17"/>
  <c r="A2169" i="17"/>
  <c r="A2170" i="17"/>
  <c r="A2171" i="17"/>
  <c r="A2172" i="17"/>
  <c r="A2173" i="17"/>
  <c r="A2174" i="17"/>
  <c r="A2175" i="17"/>
  <c r="A2176" i="17"/>
  <c r="A2177" i="17"/>
  <c r="A2178" i="17"/>
  <c r="A2179" i="17"/>
  <c r="A2180" i="17"/>
  <c r="A2181" i="17"/>
  <c r="A2182" i="17"/>
  <c r="A2183" i="17"/>
  <c r="A2184" i="17"/>
  <c r="A2185" i="17"/>
  <c r="A2186" i="17"/>
  <c r="A2187" i="17"/>
  <c r="A2188" i="17"/>
  <c r="A2189" i="17"/>
  <c r="A2190" i="17"/>
  <c r="A2191" i="17"/>
  <c r="A2192" i="17"/>
  <c r="A2193" i="17"/>
  <c r="A2194" i="17"/>
  <c r="A2195" i="17"/>
  <c r="A2196" i="17"/>
  <c r="A2197" i="17"/>
  <c r="A2198" i="17"/>
  <c r="A2199" i="17"/>
  <c r="A2200" i="17"/>
  <c r="A2201" i="17"/>
  <c r="A2202" i="17"/>
  <c r="A2203" i="17"/>
  <c r="A2204" i="17"/>
  <c r="A2205" i="17"/>
  <c r="A2206" i="17"/>
  <c r="A2207" i="17"/>
  <c r="A2208" i="17"/>
  <c r="A2209" i="17"/>
  <c r="A2210" i="17"/>
  <c r="A2211" i="17"/>
  <c r="A2212" i="17"/>
  <c r="A2213" i="17"/>
  <c r="A2214" i="17"/>
  <c r="A2215" i="17"/>
  <c r="A2216" i="17"/>
  <c r="A2217" i="17"/>
  <c r="A2218" i="17"/>
  <c r="A2219" i="17"/>
  <c r="A2220" i="17"/>
  <c r="A2221" i="17"/>
  <c r="A2222" i="17"/>
  <c r="A2223" i="17"/>
  <c r="A2224" i="17"/>
  <c r="A2225" i="17"/>
  <c r="A2226" i="17"/>
  <c r="A2227" i="17"/>
  <c r="A2228" i="17"/>
  <c r="A2229" i="17"/>
  <c r="A2230" i="17"/>
  <c r="A2231" i="17"/>
  <c r="A2232" i="17"/>
  <c r="A2233" i="17"/>
  <c r="A2234" i="17"/>
  <c r="A2235" i="17"/>
  <c r="A2236" i="17"/>
  <c r="A2237" i="17"/>
  <c r="A2238" i="17"/>
  <c r="A2239" i="17"/>
  <c r="A2240" i="17"/>
  <c r="A2241" i="17"/>
  <c r="A2242" i="17"/>
  <c r="A2243" i="17"/>
  <c r="A2244" i="17"/>
  <c r="A2245" i="17"/>
  <c r="A2246" i="17"/>
  <c r="A2247" i="17"/>
  <c r="A2248" i="17"/>
  <c r="A2249" i="17"/>
  <c r="A2250" i="17"/>
  <c r="A2251" i="17"/>
  <c r="A2252" i="17"/>
  <c r="A2253" i="17"/>
  <c r="A2254" i="17"/>
  <c r="A2255" i="17"/>
  <c r="A2256" i="17"/>
  <c r="A2257" i="17"/>
  <c r="A2258" i="17"/>
  <c r="A2259" i="17"/>
  <c r="A2260" i="17"/>
  <c r="A2261" i="17"/>
  <c r="A2262" i="17"/>
  <c r="A2263" i="17"/>
  <c r="A2264" i="17"/>
  <c r="A2265" i="17"/>
  <c r="A2266" i="17"/>
  <c r="A2267" i="17"/>
  <c r="A2268" i="17"/>
  <c r="A2269" i="17"/>
  <c r="A2270" i="17"/>
  <c r="A2271" i="17"/>
  <c r="A2272" i="17"/>
  <c r="A2273" i="17"/>
  <c r="A2274" i="17"/>
  <c r="A2275" i="17"/>
  <c r="A2276" i="17"/>
  <c r="A2277" i="17"/>
  <c r="A2278" i="17"/>
  <c r="A2279" i="17"/>
  <c r="A2280" i="17"/>
  <c r="A2281" i="17"/>
  <c r="A2282" i="17"/>
  <c r="A2283" i="17"/>
  <c r="A2284" i="17"/>
  <c r="A2285" i="17"/>
  <c r="A2286" i="17"/>
  <c r="A2287" i="17"/>
  <c r="A2288" i="17"/>
  <c r="A2289" i="17"/>
  <c r="A2290" i="17"/>
  <c r="A2291" i="17"/>
  <c r="A2292" i="17"/>
  <c r="A2293" i="17"/>
  <c r="A2294" i="17"/>
  <c r="A2295" i="17"/>
  <c r="A2296" i="17"/>
  <c r="A2297" i="17"/>
  <c r="A2298" i="17"/>
  <c r="A2299" i="17"/>
  <c r="A2300" i="17"/>
  <c r="A2301" i="17"/>
  <c r="A2302" i="17"/>
  <c r="A2303" i="17"/>
  <c r="A2304" i="17"/>
  <c r="A2305" i="17"/>
  <c r="A2306" i="17"/>
  <c r="A2307" i="17"/>
  <c r="A2308" i="17"/>
  <c r="A2309" i="17"/>
  <c r="A2310" i="17"/>
  <c r="A2311" i="17"/>
  <c r="A2312" i="17"/>
  <c r="A2313" i="17"/>
  <c r="A2314" i="17"/>
  <c r="A2315" i="17"/>
  <c r="A2316" i="17"/>
  <c r="A2317" i="17"/>
  <c r="A2318" i="17"/>
  <c r="A2319" i="17"/>
  <c r="A2320" i="17"/>
  <c r="A2321" i="17"/>
  <c r="A2322" i="17"/>
  <c r="A2323" i="17"/>
  <c r="A2324" i="17"/>
  <c r="A2325" i="17"/>
  <c r="A2326" i="17"/>
  <c r="A2327" i="17"/>
  <c r="A2328" i="17"/>
  <c r="A2329" i="17"/>
  <c r="A2330" i="17"/>
  <c r="A2331" i="17"/>
  <c r="A2332" i="17"/>
  <c r="A2333" i="17"/>
  <c r="A2334" i="17"/>
  <c r="A2335" i="17"/>
  <c r="A2336" i="17"/>
  <c r="A2337" i="17"/>
  <c r="A2338" i="17"/>
  <c r="A2339" i="17"/>
  <c r="A2340" i="17"/>
  <c r="A2341" i="17"/>
  <c r="A2342" i="17"/>
  <c r="A2343" i="17"/>
  <c r="A2344" i="17"/>
  <c r="A2345" i="17"/>
  <c r="A2346" i="17"/>
  <c r="A2347" i="17"/>
  <c r="A2348" i="17"/>
  <c r="A2349" i="17"/>
  <c r="A2350" i="17"/>
  <c r="A2351" i="17"/>
  <c r="A2352" i="17"/>
  <c r="A2353" i="17"/>
  <c r="A2354" i="17"/>
  <c r="A2355" i="17"/>
  <c r="A2356" i="17"/>
  <c r="A2357" i="17"/>
  <c r="A2358" i="17"/>
  <c r="A2359" i="17"/>
  <c r="A2360" i="17"/>
  <c r="A2361" i="17"/>
  <c r="A2362" i="17"/>
  <c r="A2363" i="17"/>
  <c r="A2364" i="17"/>
  <c r="A2365" i="17"/>
  <c r="A2366" i="17"/>
  <c r="A2367" i="17"/>
  <c r="A2368" i="17"/>
  <c r="A2369" i="17"/>
  <c r="A2370" i="17"/>
  <c r="A2371" i="17"/>
  <c r="A2372" i="17"/>
  <c r="A2373" i="17"/>
  <c r="A2374" i="17"/>
  <c r="A2375" i="17"/>
  <c r="A2376" i="17"/>
  <c r="A2377" i="17"/>
  <c r="A2378" i="17"/>
  <c r="A2379" i="17"/>
  <c r="A2380" i="17"/>
  <c r="A2381" i="17"/>
  <c r="A2382" i="17"/>
  <c r="A2383" i="17"/>
  <c r="A2384" i="17"/>
  <c r="A2385" i="17"/>
  <c r="A2386" i="17"/>
  <c r="A2387" i="17"/>
  <c r="A2388" i="17"/>
  <c r="A2389" i="17"/>
  <c r="A2390" i="17"/>
  <c r="A2391" i="17"/>
  <c r="A2392" i="17"/>
  <c r="A2393" i="17"/>
  <c r="A2394" i="17"/>
  <c r="A2395" i="17"/>
  <c r="A2396" i="17"/>
  <c r="A2397" i="17"/>
  <c r="A2398" i="17"/>
  <c r="A2399" i="17"/>
  <c r="A2400" i="17"/>
  <c r="A2401" i="17"/>
  <c r="A2402" i="17"/>
  <c r="A2403" i="17"/>
  <c r="A2404" i="17"/>
  <c r="A2405" i="17"/>
  <c r="A2406" i="17"/>
  <c r="A2407" i="17"/>
  <c r="A2408" i="17"/>
  <c r="A2409" i="17"/>
  <c r="A2410" i="17"/>
  <c r="A2411" i="17"/>
  <c r="A2412" i="17"/>
  <c r="A2413" i="17"/>
  <c r="A2414" i="17"/>
  <c r="A2415" i="17"/>
  <c r="A2416" i="17"/>
  <c r="A2417" i="17"/>
  <c r="A2418" i="17"/>
  <c r="A2419" i="17"/>
  <c r="A2420" i="17"/>
  <c r="A2421" i="17"/>
  <c r="A2422" i="17"/>
  <c r="A2423" i="17"/>
  <c r="A2424" i="17"/>
  <c r="A2425" i="17"/>
  <c r="A2426" i="17"/>
  <c r="A2427" i="17"/>
  <c r="A2428" i="17"/>
  <c r="A2429" i="17"/>
  <c r="A2430" i="17"/>
  <c r="A2431" i="17"/>
  <c r="A2432" i="17"/>
  <c r="A2433" i="17"/>
  <c r="A2434" i="17"/>
  <c r="A2435" i="17"/>
  <c r="A2436" i="17"/>
  <c r="A2437" i="17"/>
  <c r="A2438" i="17"/>
  <c r="A2439" i="17"/>
  <c r="A2440" i="17"/>
  <c r="A2441" i="17"/>
  <c r="A2442" i="17"/>
  <c r="A2443" i="17"/>
  <c r="A2444" i="17"/>
  <c r="A2445" i="17"/>
  <c r="A2446" i="17"/>
  <c r="A2447" i="17"/>
  <c r="A2448" i="17"/>
  <c r="A2449" i="17"/>
  <c r="A2450" i="17"/>
  <c r="A2451" i="17"/>
  <c r="A2452" i="17"/>
  <c r="A2453" i="17"/>
  <c r="A2454" i="17"/>
  <c r="A2455" i="17"/>
  <c r="A2456" i="17"/>
  <c r="A2457" i="17"/>
  <c r="A2458" i="17"/>
  <c r="A2459" i="17"/>
  <c r="A2460" i="17"/>
  <c r="A2461" i="17"/>
  <c r="A2462" i="17"/>
  <c r="A2463" i="17"/>
  <c r="A2464" i="17"/>
  <c r="A2465" i="17"/>
  <c r="A2466" i="17"/>
  <c r="A2467" i="17"/>
  <c r="A2468" i="17"/>
  <c r="A2469" i="17"/>
  <c r="A2470" i="17"/>
  <c r="A2471" i="17"/>
  <c r="A2472" i="17"/>
  <c r="A2473" i="17"/>
  <c r="A2474" i="17"/>
  <c r="A2475" i="17"/>
  <c r="A2476" i="17"/>
  <c r="A2477" i="17"/>
  <c r="A2478" i="17"/>
  <c r="A2479" i="17"/>
  <c r="A2480" i="17"/>
  <c r="A2481" i="17"/>
  <c r="A2482" i="17"/>
  <c r="A2483" i="17"/>
  <c r="A2484" i="17"/>
  <c r="A2485" i="17"/>
  <c r="A2486" i="17"/>
  <c r="A2487" i="17"/>
  <c r="A2488" i="17"/>
  <c r="A2489" i="17"/>
  <c r="A2490" i="17"/>
  <c r="A2491" i="17"/>
  <c r="A2492" i="17"/>
  <c r="A2493" i="17"/>
  <c r="A2494" i="17"/>
  <c r="A2495" i="17"/>
  <c r="A2496" i="17"/>
  <c r="A2497" i="17"/>
  <c r="A2498" i="17"/>
  <c r="A2499" i="17"/>
  <c r="A2500" i="17"/>
  <c r="A2501" i="17"/>
  <c r="A2502" i="17"/>
  <c r="A2503" i="17"/>
  <c r="A2504" i="17"/>
  <c r="A2505" i="17"/>
  <c r="A2506" i="17"/>
  <c r="A2507" i="17"/>
  <c r="A2508" i="17"/>
  <c r="A2509" i="17"/>
  <c r="A2510" i="17"/>
  <c r="A2511" i="17"/>
  <c r="A2512" i="17"/>
  <c r="A2513" i="17"/>
  <c r="A2514" i="17"/>
  <c r="A2515" i="17"/>
  <c r="A2516" i="17"/>
  <c r="A2517" i="17"/>
  <c r="A2518" i="17"/>
  <c r="A2519" i="17"/>
  <c r="A2520" i="17"/>
  <c r="A2521" i="17"/>
  <c r="A2522" i="17"/>
  <c r="A2523" i="17"/>
  <c r="A2524" i="17"/>
  <c r="A2525" i="17"/>
  <c r="A2526" i="17"/>
  <c r="A2527" i="17"/>
  <c r="A2528" i="17"/>
  <c r="A2529" i="17"/>
  <c r="A2530" i="17"/>
  <c r="A2531" i="17"/>
  <c r="A2532" i="17"/>
  <c r="A2533" i="17"/>
  <c r="A2534" i="17"/>
  <c r="A2535" i="17"/>
  <c r="A2536" i="17"/>
  <c r="A2537" i="17"/>
  <c r="A2538" i="17"/>
  <c r="A2539" i="17"/>
  <c r="A2540" i="17"/>
  <c r="A2541" i="17"/>
  <c r="A2542" i="17"/>
  <c r="A2543" i="17"/>
  <c r="A2544" i="17"/>
  <c r="A2545" i="17"/>
  <c r="A2546" i="17"/>
  <c r="A2547" i="17"/>
  <c r="A2548" i="17"/>
  <c r="A2549" i="17"/>
  <c r="A2550" i="17"/>
  <c r="A2551" i="17"/>
  <c r="A2552" i="17"/>
  <c r="A2553" i="17"/>
  <c r="A2554" i="17"/>
  <c r="A2555" i="17"/>
  <c r="A2556" i="17"/>
  <c r="A2557" i="17"/>
  <c r="A2558" i="17"/>
  <c r="A2559" i="17"/>
  <c r="A2560" i="17"/>
  <c r="A2561" i="17"/>
  <c r="A2562" i="17"/>
  <c r="A2563" i="17"/>
  <c r="A2564" i="17"/>
  <c r="A2565" i="17"/>
  <c r="A2566" i="17"/>
  <c r="A2567" i="17"/>
  <c r="A2568" i="17"/>
  <c r="A2569" i="17"/>
  <c r="A2570" i="17"/>
  <c r="A2571" i="17"/>
  <c r="A2572" i="17"/>
  <c r="A2573" i="17"/>
  <c r="A2574" i="17"/>
  <c r="A2575" i="17"/>
  <c r="A2576" i="17"/>
  <c r="A2577" i="17"/>
  <c r="A2578" i="17"/>
  <c r="A2579" i="17"/>
  <c r="A2580" i="17"/>
  <c r="A2581" i="17"/>
  <c r="A2582" i="17"/>
  <c r="A2583" i="17"/>
  <c r="A2584" i="17"/>
  <c r="A2585" i="17"/>
  <c r="A2586" i="17"/>
  <c r="A2587" i="17"/>
  <c r="A2588" i="17"/>
  <c r="A2589" i="17"/>
  <c r="A2590" i="17"/>
  <c r="A2591" i="17"/>
  <c r="A2592" i="17"/>
  <c r="A2593" i="17"/>
  <c r="A2594" i="17"/>
  <c r="A2595" i="17"/>
  <c r="A2596" i="17"/>
  <c r="A2597" i="17"/>
  <c r="A2598" i="17"/>
  <c r="A2599" i="17"/>
  <c r="A2600" i="17"/>
  <c r="A2601" i="17"/>
  <c r="A2602" i="17"/>
  <c r="A2603" i="17"/>
  <c r="A2604" i="17"/>
  <c r="A2605" i="17"/>
  <c r="A2606" i="17"/>
  <c r="A2607" i="17"/>
  <c r="A2608" i="17"/>
  <c r="A2609" i="17"/>
  <c r="A2610" i="17"/>
  <c r="A2611" i="17"/>
  <c r="A2612" i="17"/>
  <c r="A2613" i="17"/>
  <c r="A2614" i="17"/>
  <c r="A2615" i="17"/>
  <c r="A2616" i="17"/>
  <c r="A2617" i="17"/>
  <c r="A2618" i="17"/>
  <c r="A2619" i="17"/>
  <c r="A2620" i="17"/>
  <c r="A2621" i="17"/>
  <c r="A2622" i="17"/>
  <c r="A2623" i="17"/>
  <c r="A2624" i="17"/>
  <c r="A2625" i="17"/>
  <c r="A2626" i="17"/>
  <c r="A2627" i="17"/>
  <c r="A2628" i="17"/>
  <c r="A2629" i="17"/>
  <c r="A2630" i="17"/>
  <c r="A2631" i="17"/>
  <c r="A2632" i="17"/>
  <c r="A2633" i="17"/>
  <c r="A2634" i="17"/>
  <c r="A2635" i="17"/>
  <c r="A2636" i="17"/>
  <c r="A2637" i="17"/>
  <c r="A2638" i="17"/>
  <c r="A2639" i="17"/>
  <c r="A2640" i="17"/>
  <c r="A2641" i="17"/>
  <c r="A2642" i="17"/>
  <c r="A2643" i="17"/>
  <c r="A2644" i="17"/>
  <c r="A2645" i="17"/>
  <c r="A2646" i="17"/>
  <c r="A2647" i="17"/>
  <c r="A2648" i="17"/>
  <c r="A2649" i="17"/>
  <c r="A2650" i="17"/>
  <c r="A2651" i="17"/>
  <c r="A2652" i="17"/>
  <c r="A2653" i="17"/>
  <c r="A2654" i="17"/>
  <c r="A2655" i="17"/>
  <c r="A2656" i="17"/>
  <c r="A2657" i="17"/>
  <c r="A2658" i="17"/>
  <c r="A2659" i="17"/>
  <c r="A2660" i="17"/>
  <c r="A2661" i="17"/>
  <c r="A2662" i="17"/>
  <c r="A2663" i="17"/>
  <c r="A2664" i="17"/>
  <c r="A2665" i="17"/>
  <c r="A2666" i="17"/>
  <c r="A2667" i="17"/>
  <c r="A2668" i="17"/>
  <c r="A2669" i="17"/>
  <c r="A2670" i="17"/>
  <c r="A2671" i="17"/>
  <c r="A2672" i="17"/>
  <c r="A2673" i="17"/>
  <c r="A2674" i="17"/>
  <c r="A2675" i="17"/>
  <c r="A2676" i="17"/>
  <c r="A2677" i="17"/>
  <c r="A2678" i="17"/>
  <c r="A2679" i="17"/>
  <c r="A2680" i="17"/>
  <c r="A2681" i="17"/>
  <c r="A2682" i="17"/>
  <c r="A2683" i="17"/>
  <c r="A2684" i="17"/>
  <c r="A2685" i="17"/>
  <c r="A2686" i="17"/>
  <c r="A2687" i="17"/>
  <c r="A2688" i="17"/>
  <c r="A2689" i="17"/>
  <c r="A2690" i="17"/>
  <c r="A2691" i="17"/>
  <c r="A2692" i="17"/>
  <c r="A2693" i="17"/>
  <c r="A2694" i="17"/>
  <c r="A2695" i="17"/>
  <c r="A2696" i="17"/>
  <c r="A2697" i="17"/>
  <c r="A2698" i="17"/>
  <c r="A2699" i="17"/>
  <c r="A2700" i="17"/>
  <c r="A2701" i="17"/>
  <c r="A2702" i="17"/>
  <c r="A2703" i="17"/>
  <c r="A2704" i="17"/>
  <c r="A2705" i="17"/>
  <c r="A2706" i="17"/>
  <c r="A2707" i="17"/>
  <c r="A2708" i="17"/>
  <c r="A2709" i="17"/>
  <c r="A2710" i="17"/>
  <c r="A2711" i="17"/>
  <c r="A2712" i="17"/>
  <c r="A2713" i="17"/>
  <c r="A2714" i="17"/>
  <c r="A2715" i="17"/>
  <c r="A2716" i="17"/>
  <c r="A2717" i="17"/>
  <c r="A2718" i="17"/>
  <c r="A2719" i="17"/>
  <c r="A2720" i="17"/>
  <c r="A2721" i="17"/>
  <c r="A2722" i="17"/>
  <c r="A2723" i="17"/>
  <c r="A2724" i="17"/>
  <c r="A2725" i="17"/>
  <c r="A2726" i="17"/>
  <c r="A2727" i="17"/>
  <c r="A2728" i="17"/>
  <c r="A2729" i="17"/>
  <c r="A2730" i="17"/>
  <c r="A2731" i="17"/>
  <c r="A2732" i="17"/>
  <c r="A2733" i="17"/>
  <c r="A2734" i="17"/>
  <c r="A2735" i="17"/>
  <c r="A2736" i="17"/>
  <c r="A2737" i="17"/>
  <c r="A2738" i="17"/>
  <c r="A2739" i="17"/>
  <c r="A2740" i="17"/>
  <c r="A2741" i="17"/>
  <c r="A2742" i="17"/>
  <c r="A2743" i="17"/>
  <c r="A2744" i="17"/>
  <c r="A2745" i="17"/>
  <c r="A2746" i="17"/>
  <c r="A2747" i="17"/>
  <c r="A2748" i="17"/>
  <c r="A2749" i="17"/>
  <c r="A2750" i="17"/>
  <c r="A2751" i="17"/>
  <c r="A2752" i="17"/>
  <c r="A2753" i="17"/>
  <c r="A2754" i="17"/>
  <c r="A2755" i="17"/>
  <c r="A2756" i="17"/>
  <c r="A2757" i="17"/>
  <c r="A2758" i="17"/>
  <c r="A2759" i="17"/>
  <c r="A2760" i="17"/>
  <c r="A2761" i="17"/>
  <c r="A2762" i="17"/>
  <c r="A2763" i="17"/>
  <c r="A2764" i="17"/>
  <c r="A2765" i="17"/>
  <c r="A2766" i="17"/>
  <c r="A2767" i="17"/>
  <c r="A2768" i="17"/>
  <c r="A2769" i="17"/>
  <c r="A2770" i="17"/>
  <c r="A2771" i="17"/>
  <c r="A2772" i="17"/>
  <c r="A2773" i="17"/>
  <c r="A2774" i="17"/>
  <c r="A2775" i="17"/>
  <c r="A2776" i="17"/>
  <c r="A2777" i="17"/>
  <c r="A2778" i="17"/>
  <c r="A2779" i="17"/>
  <c r="A2780" i="17"/>
  <c r="A2781" i="17"/>
  <c r="A2782" i="17"/>
  <c r="A2783" i="17"/>
  <c r="A2784" i="17"/>
  <c r="A2785" i="17"/>
  <c r="A2786" i="17"/>
  <c r="A2787" i="17"/>
  <c r="A2788" i="17"/>
  <c r="A2789" i="17"/>
  <c r="A2790" i="17"/>
  <c r="A2791" i="17"/>
  <c r="A2792" i="17"/>
  <c r="A2793" i="17"/>
  <c r="A2794" i="17"/>
  <c r="A2795" i="17"/>
  <c r="A2796" i="17"/>
  <c r="A2797" i="17"/>
  <c r="A2798" i="17"/>
  <c r="A2799" i="17"/>
  <c r="A2800" i="17"/>
  <c r="A2801" i="17"/>
  <c r="A2802" i="17"/>
  <c r="A2803" i="17"/>
  <c r="A2804" i="17"/>
  <c r="A2805" i="17"/>
  <c r="A2806" i="17"/>
  <c r="A2807" i="17"/>
  <c r="A2808" i="17"/>
  <c r="A2809" i="17"/>
  <c r="A2810" i="17"/>
  <c r="A2811" i="17"/>
  <c r="A2812" i="17"/>
  <c r="A2813" i="17"/>
  <c r="A2814" i="17"/>
  <c r="A2815" i="17"/>
  <c r="A2816" i="17"/>
  <c r="A2817" i="17"/>
  <c r="A2818" i="17"/>
  <c r="A2819" i="17"/>
  <c r="A2820" i="17"/>
  <c r="A2821" i="17"/>
  <c r="A2822" i="17"/>
  <c r="A2823" i="17"/>
  <c r="A2824" i="17"/>
  <c r="A2825" i="17"/>
  <c r="A2826" i="17"/>
  <c r="A2827" i="17"/>
  <c r="A2828" i="17"/>
  <c r="A2829" i="17"/>
  <c r="A2830" i="17"/>
  <c r="A2831" i="17"/>
  <c r="A2832" i="17"/>
  <c r="A2833" i="17"/>
  <c r="A2834" i="17"/>
  <c r="A2835" i="17"/>
  <c r="A2836" i="17"/>
  <c r="A2837" i="17"/>
  <c r="A2838" i="17"/>
  <c r="A2839" i="17"/>
  <c r="A2840" i="17"/>
  <c r="A2841" i="17"/>
  <c r="A2842" i="17"/>
  <c r="A2843" i="17"/>
  <c r="A2844" i="17"/>
  <c r="A2845" i="17"/>
  <c r="A2846" i="17"/>
  <c r="A2847" i="17"/>
  <c r="A2848" i="17"/>
  <c r="A2849" i="17"/>
  <c r="A2850" i="17"/>
  <c r="A2851" i="17"/>
  <c r="A2852" i="17"/>
  <c r="A2853" i="17"/>
  <c r="A2854" i="17"/>
  <c r="A2855" i="17"/>
  <c r="A2856" i="17"/>
  <c r="A2857" i="17"/>
  <c r="A2858" i="17"/>
  <c r="A2859" i="17"/>
  <c r="A2860" i="17"/>
  <c r="A2861" i="17"/>
  <c r="A2862" i="17"/>
  <c r="A2863" i="17"/>
  <c r="A2864" i="17"/>
  <c r="A2865" i="17"/>
  <c r="A2866" i="17"/>
  <c r="A2867" i="17"/>
  <c r="A2868" i="17"/>
  <c r="A2869" i="17"/>
  <c r="A2870" i="17"/>
  <c r="A2871" i="17"/>
  <c r="A2872" i="17"/>
  <c r="A2873" i="17"/>
  <c r="A2874" i="17"/>
  <c r="A2875" i="17"/>
  <c r="A2876" i="17"/>
  <c r="A2877" i="17"/>
  <c r="A2878" i="17"/>
  <c r="A2879" i="17"/>
  <c r="A2880" i="17"/>
  <c r="A2881" i="17"/>
  <c r="A2882" i="17"/>
  <c r="A2883" i="17"/>
  <c r="A2884" i="17"/>
  <c r="A2885" i="17"/>
  <c r="A2886" i="17"/>
  <c r="A2887" i="17"/>
  <c r="A2888" i="17"/>
  <c r="A2889" i="17"/>
  <c r="A2890" i="17"/>
  <c r="A2891" i="17"/>
  <c r="A2892" i="17"/>
  <c r="A2893" i="17"/>
  <c r="A2894" i="17"/>
  <c r="A2895" i="17"/>
  <c r="A2896" i="17"/>
  <c r="A2897" i="17"/>
  <c r="A2898" i="17"/>
  <c r="A2899" i="17"/>
  <c r="A2900" i="17"/>
  <c r="A2901" i="17"/>
  <c r="A2902" i="17"/>
  <c r="A2903" i="17"/>
  <c r="A2904" i="17"/>
  <c r="A2905" i="17"/>
  <c r="A2906" i="17"/>
  <c r="A2907" i="17"/>
  <c r="A2908" i="17"/>
  <c r="A2909" i="17"/>
  <c r="A2910" i="17"/>
  <c r="A2911" i="17"/>
  <c r="A2912" i="17"/>
  <c r="A2913" i="17"/>
  <c r="A2914" i="17"/>
  <c r="A2915" i="17"/>
  <c r="A2916" i="17"/>
  <c r="A2917" i="17"/>
  <c r="A2918" i="17"/>
  <c r="A2919" i="17"/>
  <c r="A2920" i="17"/>
  <c r="A2921" i="17"/>
  <c r="A2922" i="17"/>
  <c r="A2923" i="17"/>
  <c r="A2924" i="17"/>
  <c r="A2925" i="17"/>
  <c r="A2926" i="17"/>
  <c r="A2927" i="17"/>
  <c r="A2928" i="17"/>
  <c r="A2929" i="17"/>
  <c r="A2930" i="17"/>
  <c r="A2931" i="17"/>
  <c r="A2932" i="17"/>
  <c r="A2933" i="17"/>
  <c r="A2934" i="17"/>
  <c r="A2935" i="17"/>
  <c r="A2936" i="17"/>
  <c r="A2937" i="17"/>
  <c r="A2938" i="17"/>
  <c r="A2939" i="17"/>
  <c r="A2940" i="17"/>
  <c r="A2941" i="17"/>
  <c r="A2942" i="17"/>
  <c r="A2943" i="17"/>
  <c r="A2944" i="17"/>
  <c r="A2945" i="17"/>
  <c r="A2946" i="17"/>
  <c r="A2947" i="17"/>
  <c r="A2948" i="17"/>
  <c r="A2949" i="17"/>
  <c r="A2950" i="17"/>
  <c r="A2951" i="17"/>
  <c r="A2952" i="17"/>
  <c r="A2953" i="17"/>
  <c r="A2954" i="17"/>
  <c r="A2955" i="17"/>
  <c r="A2956" i="17"/>
  <c r="A2957" i="17"/>
  <c r="A2958" i="17"/>
  <c r="A2959" i="17"/>
  <c r="A2960" i="17"/>
  <c r="A2961" i="17"/>
  <c r="A2962" i="17"/>
  <c r="A2963" i="17"/>
  <c r="A2964" i="17"/>
  <c r="A2965" i="17"/>
  <c r="A2966" i="17"/>
  <c r="A2967" i="17"/>
  <c r="A2968" i="17"/>
  <c r="A2969" i="17"/>
  <c r="A2970" i="17"/>
  <c r="A2971" i="17"/>
  <c r="A2972" i="17"/>
  <c r="A2973" i="17"/>
  <c r="A2974" i="17"/>
  <c r="A2975" i="17"/>
  <c r="A2976" i="17"/>
  <c r="A2977" i="17"/>
  <c r="A2978" i="17"/>
  <c r="A2979" i="17"/>
  <c r="A2980" i="17"/>
  <c r="A2981" i="17"/>
  <c r="A2982" i="17"/>
  <c r="A2983" i="17"/>
  <c r="A2984" i="17"/>
  <c r="A2985" i="17"/>
  <c r="A2986" i="17"/>
  <c r="A2987" i="17"/>
  <c r="A2988" i="17"/>
  <c r="A2989" i="17"/>
  <c r="A2990" i="17"/>
  <c r="A2991" i="17"/>
  <c r="A2992" i="17"/>
  <c r="A2993" i="17"/>
  <c r="A2994" i="17"/>
  <c r="A2995" i="17"/>
  <c r="A2996" i="17"/>
  <c r="A2997" i="17"/>
  <c r="A2998" i="17"/>
  <c r="A2999" i="17"/>
  <c r="A3000" i="17"/>
  <c r="A3001" i="17"/>
  <c r="A3002" i="17"/>
  <c r="A3003" i="17"/>
  <c r="A3004" i="17"/>
  <c r="A3005" i="17"/>
  <c r="A3006" i="17"/>
  <c r="A3007" i="17"/>
  <c r="A3008" i="17"/>
  <c r="A3009" i="17"/>
  <c r="A3010" i="17"/>
  <c r="A3011" i="17"/>
  <c r="A3012" i="17"/>
  <c r="A3013" i="17"/>
  <c r="A3014" i="17"/>
  <c r="A3015" i="17"/>
  <c r="A3016" i="17"/>
  <c r="A3017" i="17"/>
  <c r="A3018" i="17"/>
  <c r="A3019" i="17"/>
  <c r="A3020" i="17"/>
  <c r="A3021" i="17"/>
  <c r="A3022" i="17"/>
  <c r="A3023" i="17"/>
  <c r="A3024" i="17"/>
  <c r="A3025" i="17"/>
  <c r="A3026" i="17"/>
  <c r="A3027" i="17"/>
  <c r="A3028" i="17"/>
  <c r="A3029" i="17"/>
  <c r="A3030" i="17"/>
  <c r="A3031" i="17"/>
  <c r="A3032" i="17"/>
  <c r="A3033" i="17"/>
  <c r="A3034" i="17"/>
  <c r="A3035" i="17"/>
  <c r="A3036" i="17"/>
  <c r="A3037" i="17"/>
  <c r="A3038" i="17"/>
  <c r="A3039" i="17"/>
  <c r="A3040" i="17"/>
  <c r="A3041" i="17"/>
  <c r="A3042" i="17"/>
  <c r="A3043" i="17"/>
  <c r="A3044" i="17"/>
  <c r="A3045" i="17"/>
  <c r="A3046" i="17"/>
  <c r="A3047" i="17"/>
  <c r="A3048" i="17"/>
  <c r="A3049" i="17"/>
  <c r="A3050" i="17"/>
  <c r="A3051" i="17"/>
  <c r="A3052" i="17"/>
  <c r="A3053" i="17"/>
  <c r="A3054" i="17"/>
  <c r="A3055" i="17"/>
  <c r="A3056" i="17"/>
  <c r="A3057" i="17"/>
  <c r="A3058" i="17"/>
  <c r="A3059" i="17"/>
  <c r="A3060" i="17"/>
  <c r="A3061" i="17"/>
  <c r="A3062" i="17"/>
  <c r="A3063" i="17"/>
  <c r="A3064" i="17"/>
  <c r="A3065" i="17"/>
  <c r="A3066" i="17"/>
  <c r="A3067" i="17"/>
  <c r="A3068" i="17"/>
  <c r="A3069" i="17"/>
  <c r="A3070" i="17"/>
  <c r="A3071" i="17"/>
  <c r="A3072" i="17"/>
  <c r="A3073" i="17"/>
  <c r="A3074" i="17"/>
  <c r="A3075" i="17"/>
  <c r="A3076" i="17"/>
  <c r="A3077" i="17"/>
  <c r="A3078" i="17"/>
  <c r="A3079" i="17"/>
  <c r="A3080" i="17"/>
  <c r="A3081" i="17"/>
  <c r="A3082" i="17"/>
  <c r="A3083" i="17"/>
  <c r="A3084" i="17"/>
  <c r="A3085" i="17"/>
  <c r="A3086" i="17"/>
  <c r="A3087" i="17"/>
  <c r="A3088" i="17"/>
  <c r="A3089" i="17"/>
  <c r="A3090" i="17"/>
  <c r="A3091" i="17"/>
  <c r="A3092" i="17"/>
  <c r="A3093" i="17"/>
  <c r="A3094" i="17"/>
  <c r="A3095" i="17"/>
  <c r="A3096" i="17"/>
  <c r="A3097" i="17"/>
  <c r="A3098" i="17"/>
  <c r="A3099" i="17"/>
  <c r="A3100" i="17"/>
  <c r="A3101" i="17"/>
  <c r="A3102" i="17"/>
  <c r="A3103" i="17"/>
  <c r="A3104" i="17"/>
  <c r="A3105" i="17"/>
  <c r="A3106" i="17"/>
  <c r="A3107" i="17"/>
  <c r="A3108" i="17"/>
  <c r="A3109" i="17"/>
  <c r="A3110" i="17"/>
  <c r="A3111" i="17"/>
  <c r="A3112" i="17"/>
  <c r="A3113" i="17"/>
  <c r="A3114" i="17"/>
  <c r="A3115" i="17"/>
  <c r="A3116" i="17"/>
  <c r="A3117" i="17"/>
  <c r="A3118" i="17"/>
  <c r="A3119" i="17"/>
  <c r="A3120" i="17"/>
  <c r="A3121" i="17"/>
  <c r="A3122" i="17"/>
  <c r="A3123" i="17"/>
  <c r="A3124" i="17"/>
  <c r="A3125" i="17"/>
  <c r="A3126" i="17"/>
  <c r="A3127" i="17"/>
  <c r="A3128" i="17"/>
  <c r="A3129" i="17"/>
  <c r="A3130" i="17"/>
  <c r="A3131" i="17"/>
  <c r="A3132" i="17"/>
  <c r="A3133" i="17"/>
  <c r="A3134" i="17"/>
  <c r="A3135" i="17"/>
  <c r="A3136" i="17"/>
  <c r="A3137" i="17"/>
  <c r="A3138" i="17"/>
  <c r="A3139" i="17"/>
  <c r="A3140" i="17"/>
  <c r="A3141" i="17"/>
  <c r="A3142" i="17"/>
  <c r="A3143" i="17"/>
  <c r="A3144" i="17"/>
  <c r="A3145" i="17"/>
  <c r="A3146" i="17"/>
  <c r="A3147" i="17"/>
  <c r="A3148" i="17"/>
  <c r="A3149" i="17"/>
  <c r="A3150" i="17"/>
  <c r="A3151" i="17"/>
  <c r="A3152" i="17"/>
  <c r="A3153" i="17"/>
  <c r="A3154" i="17"/>
  <c r="A3155" i="17"/>
  <c r="A3156" i="17"/>
  <c r="A3157" i="17"/>
  <c r="A3158" i="17"/>
  <c r="A3159" i="17"/>
  <c r="A3160" i="17"/>
  <c r="A3161" i="17"/>
  <c r="A3162" i="17"/>
  <c r="A3163" i="17"/>
  <c r="A3164" i="17"/>
  <c r="A3165" i="17"/>
  <c r="A3166" i="17"/>
  <c r="A3167" i="17"/>
  <c r="A3168" i="17"/>
  <c r="A3169" i="17"/>
  <c r="A3170" i="17"/>
  <c r="A3171" i="17"/>
  <c r="A3172" i="17"/>
  <c r="A3173" i="17"/>
  <c r="A3174" i="17"/>
  <c r="A3175" i="17"/>
  <c r="A3176" i="17"/>
  <c r="A3177" i="17"/>
  <c r="A3178" i="17"/>
  <c r="A3179" i="17"/>
  <c r="A3180" i="17"/>
  <c r="A3181" i="17"/>
  <c r="A3182" i="17"/>
  <c r="A3183" i="17"/>
  <c r="A3184" i="17"/>
  <c r="A3185" i="17"/>
  <c r="A3186" i="17"/>
  <c r="A3187" i="17"/>
  <c r="A3188" i="17"/>
  <c r="A3189" i="17"/>
  <c r="A3190" i="17"/>
  <c r="A3191" i="17"/>
  <c r="A3192" i="17"/>
  <c r="A3193" i="17"/>
  <c r="A3194" i="17"/>
  <c r="A3195" i="17"/>
  <c r="A3196" i="17"/>
  <c r="A3197" i="17"/>
  <c r="A3198" i="17"/>
  <c r="A3199" i="17"/>
  <c r="A3200" i="17"/>
  <c r="A3201" i="17"/>
  <c r="A3202" i="17"/>
  <c r="A3203" i="17"/>
  <c r="A3204" i="17"/>
  <c r="A3205" i="17"/>
  <c r="A3206" i="17"/>
  <c r="A3207" i="17"/>
  <c r="A3208" i="17"/>
  <c r="A3209" i="17"/>
  <c r="A3210" i="17"/>
  <c r="A3211" i="17"/>
  <c r="A3212" i="17"/>
  <c r="A3213" i="17"/>
  <c r="A3214" i="17"/>
  <c r="A3215" i="17"/>
  <c r="A3216" i="17"/>
  <c r="A3217" i="17"/>
  <c r="A3218" i="17"/>
  <c r="A3219" i="17"/>
  <c r="A3220" i="17"/>
  <c r="A3221" i="17"/>
  <c r="A3222" i="17"/>
  <c r="A3223" i="17"/>
  <c r="A3224" i="17"/>
  <c r="A3225" i="17"/>
  <c r="A3226" i="17"/>
  <c r="A3227" i="17"/>
  <c r="A3228" i="17"/>
  <c r="A3229" i="17"/>
  <c r="A3230" i="17"/>
  <c r="A3231" i="17"/>
  <c r="A3232" i="17"/>
  <c r="A3233" i="17"/>
  <c r="A3234" i="17"/>
  <c r="A3235" i="17"/>
  <c r="A3236" i="17"/>
  <c r="A3237" i="17"/>
  <c r="A3238" i="17"/>
  <c r="A3239" i="17"/>
  <c r="A3240" i="17"/>
  <c r="A3241" i="17"/>
  <c r="A3242" i="17"/>
  <c r="A3243" i="17"/>
  <c r="A3244" i="17"/>
  <c r="A3245" i="17"/>
  <c r="A3246" i="17"/>
  <c r="A3247" i="17"/>
  <c r="A3248" i="17"/>
  <c r="A3249" i="17"/>
  <c r="A3250" i="17"/>
  <c r="A3251" i="17"/>
  <c r="A3252" i="17"/>
  <c r="A3253" i="17"/>
  <c r="A3254" i="17"/>
  <c r="A3255" i="17"/>
  <c r="A3256" i="17"/>
  <c r="A3257" i="17"/>
  <c r="A3258" i="17"/>
  <c r="A3259" i="17"/>
  <c r="A3260" i="17"/>
  <c r="A3261" i="17"/>
  <c r="A3262" i="17"/>
  <c r="A3263" i="17"/>
  <c r="A3264" i="17"/>
  <c r="A3265" i="17"/>
  <c r="A3266" i="17"/>
  <c r="A3267" i="17"/>
  <c r="A3268" i="17"/>
  <c r="A3269" i="17"/>
  <c r="A3270" i="17"/>
  <c r="A3271" i="17"/>
  <c r="A3272" i="17"/>
  <c r="A3273" i="17"/>
  <c r="A3274" i="17"/>
  <c r="A3275" i="17"/>
  <c r="A3276" i="17"/>
  <c r="A3277" i="17"/>
  <c r="A3278" i="17"/>
  <c r="A3279" i="17"/>
  <c r="A3280" i="17"/>
  <c r="A3281" i="17"/>
  <c r="A3282" i="17"/>
  <c r="A3283" i="17"/>
  <c r="A3284" i="17"/>
  <c r="A3285" i="17"/>
  <c r="A3286" i="17"/>
  <c r="A3287" i="17"/>
  <c r="A3288" i="17"/>
  <c r="A3289" i="17"/>
  <c r="A3290" i="17"/>
  <c r="A3291" i="17"/>
  <c r="A3292" i="17"/>
  <c r="A3293" i="17"/>
  <c r="A3294" i="17"/>
  <c r="A3295" i="17"/>
  <c r="A3296" i="17"/>
  <c r="A3297" i="17"/>
  <c r="A3298" i="17"/>
  <c r="A3299" i="17"/>
  <c r="A3300" i="17"/>
  <c r="A3301" i="17"/>
  <c r="A3302" i="17"/>
  <c r="A3303" i="17"/>
  <c r="A3304" i="17"/>
  <c r="A3305" i="17"/>
  <c r="A3306" i="17"/>
  <c r="A3307" i="17"/>
  <c r="A3308" i="17"/>
  <c r="A3309" i="17"/>
  <c r="A3310" i="17"/>
  <c r="A3311" i="17"/>
  <c r="A3312" i="17"/>
  <c r="A3313" i="17"/>
  <c r="A3314" i="17"/>
  <c r="A3315" i="17"/>
  <c r="A3316" i="17"/>
  <c r="A3317" i="17"/>
  <c r="A3318" i="17"/>
  <c r="A3319" i="17"/>
  <c r="A3320" i="17"/>
  <c r="A3321" i="17"/>
  <c r="A3322" i="17"/>
  <c r="A3323" i="17"/>
  <c r="A3324" i="17"/>
  <c r="A3325" i="17"/>
  <c r="A3326" i="17"/>
  <c r="A3327" i="17"/>
  <c r="A3328" i="17"/>
  <c r="A3329" i="17"/>
  <c r="A3330" i="17"/>
  <c r="A3331" i="17"/>
  <c r="A3332" i="17"/>
  <c r="A3333" i="17"/>
  <c r="A3334" i="17"/>
  <c r="A3335" i="17"/>
  <c r="A3336" i="17"/>
  <c r="A3337" i="17"/>
  <c r="A3338" i="17"/>
  <c r="A3339" i="17"/>
  <c r="A3340" i="17"/>
  <c r="A3341" i="17"/>
  <c r="A3342" i="17"/>
  <c r="A3343" i="17"/>
  <c r="A3344" i="17"/>
  <c r="A3345" i="17"/>
  <c r="A3346" i="17"/>
  <c r="A3347" i="17"/>
  <c r="A3348" i="17"/>
  <c r="A3349" i="17"/>
  <c r="A3350" i="17"/>
  <c r="A3351" i="17"/>
  <c r="A3352" i="17"/>
  <c r="A3353" i="17"/>
  <c r="A3354" i="17"/>
  <c r="A3355" i="17"/>
  <c r="A3356" i="17"/>
  <c r="A3357" i="17"/>
  <c r="A3358" i="17"/>
  <c r="A3359" i="17"/>
  <c r="A3360" i="17"/>
  <c r="A3361" i="17"/>
  <c r="A3362" i="17"/>
  <c r="A3363" i="17"/>
  <c r="A3364" i="17"/>
  <c r="A3365" i="17"/>
  <c r="A3366" i="17"/>
  <c r="A3367" i="17"/>
  <c r="A3368" i="17"/>
  <c r="A3369" i="17"/>
  <c r="A3370" i="17"/>
  <c r="A3371" i="17"/>
  <c r="A3372" i="17"/>
  <c r="A3373" i="17"/>
  <c r="A3374" i="17"/>
  <c r="A3375" i="17"/>
  <c r="A3376" i="17"/>
  <c r="A3377" i="17"/>
  <c r="A3378" i="17"/>
  <c r="A3379" i="17"/>
  <c r="A3380" i="17"/>
  <c r="A3381" i="17"/>
  <c r="A3382" i="17"/>
  <c r="A3383" i="17"/>
  <c r="A3384" i="17"/>
  <c r="A3385" i="17"/>
  <c r="A3386" i="17"/>
  <c r="A3387" i="17"/>
  <c r="A3388" i="17"/>
  <c r="A3389" i="17"/>
  <c r="A3390" i="17"/>
  <c r="A3391" i="17"/>
  <c r="A3392" i="17"/>
  <c r="A3393" i="17"/>
  <c r="A3394" i="17"/>
  <c r="A3395" i="17"/>
  <c r="A3396" i="17"/>
  <c r="A3397" i="17"/>
  <c r="A3398" i="17"/>
  <c r="A3399" i="17"/>
  <c r="A3400" i="17"/>
  <c r="A3401" i="17"/>
  <c r="A3402" i="17"/>
  <c r="A3403" i="17"/>
  <c r="A3404" i="17"/>
  <c r="A3405" i="17"/>
  <c r="A3406" i="17"/>
  <c r="A3407" i="17"/>
  <c r="A3408" i="17"/>
  <c r="A3409" i="17"/>
  <c r="A3410" i="17"/>
  <c r="A3411" i="17"/>
  <c r="A3412" i="17"/>
  <c r="A3413" i="17"/>
  <c r="A3414" i="17"/>
  <c r="A3415" i="17"/>
  <c r="A3416" i="17"/>
  <c r="A3417" i="17"/>
  <c r="A3418" i="17"/>
  <c r="A3419" i="17"/>
  <c r="A3420" i="17"/>
  <c r="A3421" i="17"/>
  <c r="A3422" i="17"/>
  <c r="A3423" i="17"/>
  <c r="A3424" i="17"/>
  <c r="A3425" i="17"/>
  <c r="A3426" i="17"/>
  <c r="A3427" i="17"/>
  <c r="A3428" i="17"/>
  <c r="A3429" i="17"/>
  <c r="A3430" i="17"/>
  <c r="A3431" i="17"/>
  <c r="A3432" i="17"/>
  <c r="A3433" i="17"/>
  <c r="A3434" i="17"/>
  <c r="A3435" i="17"/>
  <c r="A3436" i="17"/>
  <c r="A3437" i="17"/>
  <c r="A3438" i="17"/>
  <c r="A3439" i="17"/>
  <c r="A3440" i="17"/>
  <c r="A3441" i="17"/>
  <c r="A3442" i="17"/>
  <c r="A3443" i="17"/>
  <c r="A3444" i="17"/>
  <c r="A3445" i="17"/>
  <c r="A3446" i="17"/>
  <c r="A3447" i="17"/>
  <c r="A3448" i="17"/>
  <c r="A3449" i="17"/>
  <c r="A3450" i="17"/>
  <c r="A3451" i="17"/>
  <c r="A3452" i="17"/>
  <c r="A3453" i="17"/>
  <c r="A3454" i="17"/>
  <c r="A3455" i="17"/>
  <c r="A3456" i="17"/>
  <c r="A3457" i="17"/>
  <c r="A3458" i="17"/>
  <c r="A3459" i="17"/>
  <c r="A3460" i="17"/>
  <c r="A3461" i="17"/>
  <c r="A3462" i="17"/>
  <c r="A3463" i="17"/>
  <c r="A3464" i="17"/>
  <c r="A3465" i="17"/>
  <c r="A3466" i="17"/>
  <c r="A3467" i="17"/>
  <c r="A3468" i="17"/>
  <c r="A3469" i="17"/>
  <c r="A3470" i="17"/>
  <c r="A3471" i="17"/>
  <c r="A3472" i="17"/>
  <c r="A3473" i="17"/>
  <c r="A3474" i="17"/>
  <c r="A3475" i="17"/>
  <c r="A3476" i="17"/>
  <c r="A3477" i="17"/>
  <c r="A3478" i="17"/>
  <c r="A3479" i="17"/>
  <c r="A3480" i="17"/>
  <c r="A3481" i="17"/>
  <c r="A3482" i="17"/>
  <c r="A3483" i="17"/>
  <c r="A3484" i="17"/>
  <c r="A3485" i="17"/>
  <c r="A3486" i="17"/>
  <c r="A3487" i="17"/>
  <c r="A3488" i="17"/>
  <c r="A3489" i="17"/>
  <c r="A3490" i="17"/>
  <c r="A3491" i="17"/>
  <c r="A3492" i="17"/>
  <c r="A3493" i="17"/>
  <c r="A3494" i="17"/>
  <c r="A3495" i="17"/>
  <c r="A3496" i="17"/>
  <c r="A3497" i="17"/>
  <c r="A3498" i="17"/>
  <c r="A3499" i="17"/>
  <c r="A3500" i="17"/>
  <c r="A3501" i="17"/>
  <c r="A3502" i="17"/>
  <c r="A3503" i="17"/>
  <c r="A3504" i="17"/>
  <c r="A3505" i="17"/>
  <c r="A3506" i="17"/>
  <c r="A3507" i="17"/>
  <c r="A3508" i="17"/>
  <c r="A3509" i="17"/>
  <c r="A3510" i="17"/>
  <c r="A3511" i="17"/>
  <c r="A3512" i="17"/>
  <c r="A3513" i="17"/>
  <c r="A3514" i="17"/>
  <c r="A3515" i="17"/>
  <c r="A3516" i="17"/>
  <c r="A3517" i="17"/>
  <c r="A3518" i="17"/>
  <c r="A3519" i="17"/>
  <c r="A3520" i="17"/>
  <c r="A3521" i="17"/>
  <c r="A3522" i="17"/>
  <c r="A3523" i="17"/>
  <c r="A3524" i="17"/>
  <c r="A3525" i="17"/>
  <c r="A3526" i="17"/>
  <c r="A3527" i="17"/>
  <c r="A3528" i="17"/>
  <c r="A3529" i="17"/>
  <c r="A3530" i="17"/>
  <c r="A3531" i="17"/>
  <c r="A3532" i="17"/>
  <c r="A3533" i="17"/>
  <c r="A3534" i="17"/>
  <c r="A3535" i="17"/>
  <c r="A3536" i="17"/>
  <c r="A3537" i="17"/>
  <c r="A3538" i="17"/>
  <c r="A3539" i="17"/>
  <c r="A3540" i="17"/>
  <c r="A3541" i="17"/>
  <c r="A3542" i="17"/>
  <c r="A3543" i="17"/>
  <c r="A3544" i="17"/>
  <c r="A3545" i="17"/>
  <c r="A3546" i="17"/>
  <c r="A3547" i="17"/>
  <c r="A3548" i="17"/>
  <c r="A3549" i="17"/>
  <c r="A3550" i="17"/>
  <c r="A3551" i="17"/>
  <c r="A3552" i="17"/>
  <c r="A3553" i="17"/>
  <c r="A3554" i="17"/>
  <c r="A3555" i="17"/>
  <c r="A3556" i="17"/>
  <c r="A3557" i="17"/>
  <c r="A3558" i="17"/>
  <c r="A3559" i="17"/>
  <c r="A3560" i="17"/>
  <c r="A3561" i="17"/>
  <c r="A3562" i="17"/>
  <c r="A3563" i="17"/>
  <c r="A3564" i="17"/>
  <c r="A3565" i="17"/>
  <c r="A3566" i="17"/>
  <c r="A3567" i="17"/>
  <c r="A3568" i="17"/>
  <c r="A3569" i="17"/>
  <c r="A3570" i="17"/>
  <c r="A3571" i="17"/>
  <c r="A3572" i="17"/>
  <c r="A3573" i="17"/>
  <c r="A3574" i="17"/>
  <c r="A3575" i="17"/>
  <c r="A3576" i="17"/>
  <c r="A3577" i="17"/>
  <c r="A3578" i="17"/>
  <c r="A3579" i="17"/>
  <c r="A3580" i="17"/>
  <c r="A3581" i="17"/>
  <c r="A3582" i="17"/>
  <c r="A3583" i="17"/>
  <c r="A3584" i="17"/>
  <c r="A3585" i="17"/>
  <c r="A3586" i="17"/>
  <c r="A3587" i="17"/>
  <c r="A3588" i="17"/>
  <c r="A3589" i="17"/>
  <c r="A3590" i="17"/>
  <c r="A3591" i="17"/>
  <c r="A3592" i="17"/>
  <c r="A3593" i="17"/>
  <c r="A3594" i="17"/>
  <c r="A3595" i="17"/>
  <c r="A3596" i="17"/>
  <c r="A3597" i="17"/>
  <c r="A3598" i="17"/>
  <c r="A3599" i="17"/>
  <c r="A3600" i="17"/>
  <c r="A3601" i="17"/>
  <c r="A3602" i="17"/>
  <c r="A3603" i="17"/>
  <c r="A3604" i="17"/>
  <c r="A3605" i="17"/>
  <c r="A3606" i="17"/>
  <c r="A3607" i="17"/>
  <c r="A3608" i="17"/>
  <c r="A3609" i="17"/>
  <c r="A3610" i="17"/>
  <c r="A3611" i="17"/>
  <c r="A3612" i="17"/>
  <c r="A3613" i="17"/>
  <c r="A3614" i="17"/>
  <c r="A3615" i="17"/>
  <c r="A3616" i="17"/>
  <c r="A3617" i="17"/>
  <c r="A3618" i="17"/>
  <c r="A3619" i="17"/>
  <c r="A3620" i="17"/>
  <c r="A3621" i="17"/>
  <c r="A3622" i="17"/>
  <c r="A3623" i="17"/>
  <c r="A3624" i="17"/>
  <c r="A3625" i="17"/>
  <c r="A3626" i="17"/>
  <c r="A3627" i="17"/>
  <c r="A3628" i="17"/>
  <c r="A3629" i="17"/>
  <c r="A3630" i="17"/>
  <c r="A3631" i="17"/>
  <c r="A3632" i="17"/>
  <c r="A3633" i="17"/>
  <c r="A3634" i="17"/>
  <c r="A3635" i="17"/>
  <c r="A3636" i="17"/>
  <c r="A3637" i="17"/>
  <c r="A3638" i="17"/>
  <c r="A3639" i="17"/>
  <c r="A3640" i="17"/>
  <c r="A3641" i="17"/>
  <c r="A3642" i="17"/>
  <c r="A3643" i="17"/>
  <c r="A3644" i="17"/>
  <c r="A3645" i="17"/>
  <c r="A3646" i="17"/>
  <c r="A3647" i="17"/>
  <c r="A3648" i="17"/>
  <c r="A3649" i="17"/>
  <c r="A3650" i="17"/>
  <c r="A3651" i="17"/>
  <c r="A3652" i="17"/>
  <c r="A3653" i="17"/>
  <c r="A3654" i="17"/>
  <c r="A3655" i="17"/>
  <c r="A3656" i="17"/>
  <c r="A3657" i="17"/>
  <c r="A3658" i="17"/>
  <c r="A3659" i="17"/>
  <c r="A3660" i="17"/>
  <c r="A3661" i="17"/>
  <c r="A3662" i="17"/>
  <c r="A3663" i="17"/>
  <c r="A3664" i="17"/>
  <c r="A3665" i="17"/>
  <c r="A3666" i="17"/>
  <c r="A3667" i="17"/>
  <c r="A3668" i="17"/>
  <c r="A3669" i="17"/>
  <c r="A3670" i="17"/>
  <c r="A3671" i="17"/>
  <c r="A3672" i="17"/>
  <c r="A3673" i="17"/>
  <c r="A3674" i="17"/>
  <c r="A3675" i="17"/>
  <c r="A3676" i="17"/>
  <c r="A3677" i="17"/>
  <c r="A3678" i="17"/>
  <c r="A3679" i="17"/>
  <c r="A3680" i="17"/>
  <c r="A3681" i="17"/>
  <c r="A3682" i="17"/>
  <c r="A3683" i="17"/>
  <c r="A3684" i="17"/>
  <c r="A3685" i="17"/>
  <c r="A3686" i="17"/>
  <c r="A3687" i="17"/>
  <c r="A3688" i="17"/>
  <c r="A3689" i="17"/>
  <c r="A3690" i="17"/>
  <c r="A3691" i="17"/>
  <c r="A3692" i="17"/>
  <c r="A3693" i="17"/>
  <c r="A3694" i="17"/>
  <c r="A3695" i="17"/>
  <c r="A3696" i="17"/>
  <c r="A3697" i="17"/>
  <c r="A3698" i="17"/>
  <c r="A3699" i="17"/>
  <c r="A3700" i="17"/>
  <c r="A3701" i="17"/>
  <c r="A3702" i="17"/>
  <c r="A3703" i="17"/>
  <c r="A3704" i="17"/>
  <c r="A3705" i="17"/>
  <c r="A3706" i="17"/>
  <c r="A3707" i="17"/>
  <c r="A3708" i="17"/>
  <c r="A3709" i="17"/>
  <c r="A3710" i="17"/>
  <c r="A3711" i="17"/>
  <c r="A3712" i="17"/>
  <c r="A3713" i="17"/>
  <c r="A3714" i="17"/>
  <c r="A3715" i="17"/>
  <c r="A3716" i="17"/>
  <c r="A3717" i="17"/>
  <c r="A3718" i="17"/>
  <c r="A3719" i="17"/>
  <c r="A3720" i="17"/>
  <c r="A3721" i="17"/>
  <c r="A3722" i="17"/>
  <c r="A3723" i="17"/>
  <c r="A3724" i="17"/>
  <c r="A3725" i="17"/>
  <c r="A3726" i="17"/>
  <c r="A3727" i="17"/>
  <c r="A3728" i="17"/>
  <c r="A3729" i="17"/>
  <c r="A3730" i="17"/>
  <c r="A3731" i="17"/>
  <c r="A3732" i="17"/>
  <c r="A3733" i="17"/>
  <c r="A3734" i="17"/>
  <c r="A3735" i="17"/>
  <c r="A3736" i="17"/>
  <c r="A3737" i="17"/>
  <c r="A3738" i="17"/>
  <c r="A3739" i="17"/>
  <c r="A3740" i="17"/>
  <c r="A3741" i="17"/>
  <c r="A3742" i="17"/>
  <c r="A3743" i="17"/>
  <c r="A3744" i="17"/>
  <c r="A3745" i="17"/>
  <c r="A3746" i="17"/>
  <c r="A3747" i="17"/>
  <c r="A3748" i="17"/>
  <c r="A3749" i="17"/>
  <c r="A3750" i="17"/>
  <c r="A3751" i="17"/>
  <c r="A3752" i="17"/>
  <c r="A3753" i="17"/>
  <c r="A3754" i="17"/>
  <c r="A3755" i="17"/>
  <c r="A3756" i="17"/>
  <c r="A3757" i="17"/>
  <c r="A3758" i="17"/>
  <c r="A3759" i="17"/>
  <c r="A3760" i="17"/>
  <c r="A3761" i="17"/>
  <c r="A3762" i="17"/>
  <c r="A3763" i="17"/>
  <c r="A3764" i="17"/>
  <c r="A3765" i="17"/>
  <c r="A3766" i="17"/>
  <c r="A3767" i="17"/>
  <c r="A3768" i="17"/>
  <c r="A3769" i="17"/>
  <c r="A3770" i="17"/>
  <c r="A3771" i="17"/>
  <c r="A3772" i="17"/>
  <c r="A3773" i="17"/>
  <c r="A3774" i="17"/>
  <c r="A3775" i="17"/>
  <c r="A3776" i="17"/>
  <c r="A3777" i="17"/>
  <c r="A3778" i="17"/>
  <c r="A3779" i="17"/>
  <c r="A3780" i="17"/>
  <c r="A3781" i="17"/>
  <c r="A3782" i="17"/>
  <c r="A3783" i="17"/>
  <c r="A3784" i="17"/>
  <c r="A3785" i="17"/>
  <c r="A3786" i="17"/>
  <c r="A3787" i="17"/>
  <c r="A3788" i="17"/>
  <c r="A3789" i="17"/>
  <c r="A3790" i="17"/>
  <c r="A3791" i="17"/>
  <c r="A3792" i="17"/>
  <c r="A3793" i="17"/>
  <c r="A3794" i="17"/>
  <c r="A3795" i="17"/>
  <c r="A3796" i="17"/>
  <c r="A3797" i="17"/>
  <c r="A3798" i="17"/>
  <c r="A3799" i="17"/>
  <c r="A3800" i="17"/>
  <c r="A3801" i="17"/>
  <c r="A3802" i="17"/>
  <c r="A3803" i="17"/>
  <c r="A3804" i="17"/>
  <c r="A3805" i="17"/>
  <c r="A3806" i="17"/>
  <c r="A3807" i="17"/>
  <c r="A3808" i="17"/>
  <c r="A3809" i="17"/>
  <c r="A3810" i="17"/>
  <c r="A3811" i="17"/>
  <c r="A3812" i="17"/>
  <c r="A3813" i="17"/>
  <c r="A3814" i="17"/>
  <c r="A3815" i="17"/>
  <c r="A3816" i="17"/>
  <c r="A3817" i="17"/>
  <c r="A3818" i="17"/>
  <c r="A3819" i="17"/>
  <c r="A3820" i="17"/>
  <c r="A3821" i="17"/>
  <c r="A3822" i="17"/>
  <c r="A3823" i="17"/>
  <c r="A3824" i="17"/>
  <c r="A3825" i="17"/>
  <c r="A3826" i="17"/>
  <c r="A3827" i="17"/>
  <c r="A3828" i="17"/>
  <c r="A3829" i="17"/>
  <c r="A3830" i="17"/>
  <c r="A3831" i="17"/>
  <c r="A3832" i="17"/>
  <c r="A3833" i="17"/>
  <c r="A3834" i="17"/>
  <c r="A3835" i="17"/>
  <c r="A3836" i="17"/>
  <c r="A3837" i="17"/>
  <c r="A3838" i="17"/>
  <c r="A3839" i="17"/>
  <c r="A3840" i="17"/>
  <c r="A3841" i="17"/>
  <c r="A3842" i="17"/>
  <c r="A3843" i="17"/>
  <c r="A3844" i="17"/>
  <c r="A3845" i="17"/>
  <c r="A3846" i="17"/>
  <c r="A3847" i="17"/>
  <c r="A3848" i="17"/>
  <c r="A3849" i="17"/>
  <c r="A3850" i="17"/>
  <c r="A3851" i="17"/>
  <c r="A3852" i="17"/>
  <c r="A3853" i="17"/>
  <c r="A3854" i="17"/>
  <c r="A3855" i="17"/>
  <c r="A3856" i="17"/>
  <c r="A3857" i="17"/>
  <c r="A3858" i="17"/>
  <c r="A3859" i="17"/>
  <c r="A3860" i="17"/>
  <c r="A3861" i="17"/>
  <c r="A3862" i="17"/>
  <c r="A3863" i="17"/>
  <c r="A3864" i="17"/>
  <c r="A3865" i="17"/>
  <c r="A3866" i="17"/>
  <c r="A3867" i="17"/>
  <c r="A3868" i="17"/>
  <c r="A3869" i="17"/>
  <c r="A3870" i="17"/>
  <c r="A3871" i="17"/>
  <c r="A3872" i="17"/>
  <c r="A3873" i="17"/>
  <c r="A3874" i="17"/>
  <c r="A3875" i="17"/>
  <c r="A3876" i="17"/>
  <c r="A3877" i="17"/>
  <c r="A3878" i="17"/>
  <c r="A3879" i="17"/>
  <c r="A3880" i="17"/>
  <c r="A3881" i="17"/>
  <c r="A3882" i="17"/>
  <c r="A3883" i="17"/>
  <c r="A3884" i="17"/>
  <c r="A3885" i="17"/>
  <c r="A3886" i="17"/>
  <c r="A3887" i="17"/>
  <c r="A3888" i="17"/>
  <c r="A3889" i="17"/>
  <c r="A3890" i="17"/>
  <c r="A3891" i="17"/>
  <c r="A3892" i="17"/>
  <c r="A3893" i="17"/>
  <c r="A3894" i="17"/>
  <c r="A3895" i="17"/>
  <c r="A3896" i="17"/>
  <c r="A3897" i="17"/>
  <c r="A3898" i="17"/>
  <c r="A3899" i="17"/>
  <c r="A3900" i="17"/>
  <c r="A3901" i="17"/>
  <c r="A3902" i="17"/>
  <c r="A3903" i="17"/>
  <c r="A3904" i="17"/>
  <c r="A3905" i="17"/>
  <c r="A3906" i="17"/>
  <c r="A3907" i="17"/>
  <c r="A3908" i="17"/>
  <c r="A3909" i="17"/>
  <c r="A3910" i="17"/>
  <c r="A3911" i="17"/>
  <c r="A3912" i="17"/>
  <c r="A3913" i="17"/>
  <c r="A3914" i="17"/>
  <c r="A3915" i="17"/>
  <c r="A3916" i="17"/>
  <c r="A3917" i="17"/>
  <c r="A3918" i="17"/>
  <c r="A3919" i="17"/>
  <c r="A3920" i="17"/>
  <c r="A3921" i="17"/>
  <c r="A3922" i="17"/>
  <c r="A3923" i="17"/>
  <c r="A3924" i="17"/>
  <c r="A3925" i="17"/>
  <c r="A3926" i="17"/>
  <c r="A3927" i="17"/>
  <c r="A3928" i="17"/>
  <c r="A3929" i="17"/>
  <c r="A3930" i="17"/>
  <c r="A3931" i="17"/>
  <c r="A3932" i="17"/>
  <c r="A3933" i="17"/>
  <c r="A3934" i="17"/>
  <c r="A3935" i="17"/>
  <c r="A3936" i="17"/>
  <c r="A3937" i="17"/>
  <c r="A3938" i="17"/>
  <c r="A3939" i="17"/>
  <c r="A3940" i="17"/>
  <c r="A3941" i="17"/>
  <c r="A3942" i="17"/>
  <c r="A3943" i="17"/>
  <c r="A3944" i="17"/>
  <c r="A3945" i="17"/>
  <c r="A3946" i="17"/>
  <c r="A3947" i="17"/>
  <c r="A3948" i="17"/>
  <c r="A3949" i="17"/>
  <c r="A3950" i="17"/>
  <c r="A3951" i="17"/>
  <c r="A3952" i="17"/>
  <c r="A3953" i="17"/>
  <c r="A3954" i="17"/>
  <c r="A3955" i="17"/>
  <c r="A3956" i="17"/>
  <c r="A3957" i="17"/>
  <c r="A3958" i="17"/>
  <c r="A3959" i="17"/>
  <c r="A3960" i="17"/>
  <c r="A3961" i="17"/>
  <c r="A3962" i="17"/>
  <c r="A3963" i="17"/>
  <c r="A3964" i="17"/>
  <c r="A3965" i="17"/>
  <c r="A3966" i="17"/>
  <c r="A3967" i="17"/>
  <c r="A3968" i="17"/>
  <c r="A3969" i="17"/>
  <c r="A3970" i="17"/>
  <c r="A3971" i="17"/>
  <c r="A3972" i="17"/>
  <c r="A3973" i="17"/>
  <c r="A3974" i="17"/>
  <c r="A3975" i="17"/>
  <c r="A3976" i="17"/>
  <c r="A3977" i="17"/>
  <c r="A3978" i="17"/>
  <c r="A3979" i="17"/>
  <c r="A3980" i="17"/>
  <c r="A3981" i="17"/>
  <c r="A3982" i="17"/>
  <c r="A3983" i="17"/>
  <c r="A3984" i="17"/>
  <c r="A3985" i="17"/>
  <c r="A3986" i="17"/>
  <c r="A3987" i="17"/>
  <c r="A3988" i="17"/>
  <c r="A3989" i="17"/>
  <c r="A3990" i="17"/>
  <c r="A3991" i="17"/>
  <c r="A3992" i="17"/>
  <c r="A3993" i="17"/>
  <c r="A3994" i="17"/>
  <c r="A3995" i="17"/>
  <c r="A3996" i="17"/>
  <c r="A3997" i="17"/>
  <c r="A3998" i="17"/>
  <c r="A3999" i="17"/>
  <c r="A4000" i="17"/>
  <c r="A4001" i="17"/>
  <c r="A4002" i="17"/>
  <c r="A4003" i="17"/>
  <c r="A4004" i="17"/>
  <c r="A4005" i="17"/>
  <c r="A4006" i="17"/>
  <c r="A4007" i="17"/>
  <c r="A4008" i="17"/>
  <c r="A4009" i="17"/>
  <c r="A4010" i="17"/>
  <c r="A4011" i="17"/>
  <c r="A4012" i="17"/>
  <c r="A4013" i="17"/>
  <c r="A4014" i="17"/>
  <c r="A4015" i="17"/>
  <c r="A4016" i="17"/>
  <c r="A4017" i="17"/>
  <c r="A4018" i="17"/>
  <c r="A4019" i="17"/>
  <c r="A4020" i="17"/>
  <c r="A4021" i="17"/>
  <c r="A4022" i="17"/>
  <c r="A4023" i="17"/>
  <c r="A4024" i="17"/>
  <c r="A4025" i="17"/>
  <c r="A4026" i="17"/>
  <c r="A4027" i="17"/>
  <c r="A4028" i="17"/>
  <c r="A4029" i="17"/>
  <c r="A4030" i="17"/>
  <c r="A4031" i="17"/>
  <c r="A4032" i="17"/>
  <c r="A4033" i="17"/>
  <c r="A4034" i="17"/>
  <c r="A4035" i="17"/>
  <c r="A4036" i="17"/>
  <c r="A4037" i="17"/>
  <c r="A4038" i="17"/>
  <c r="A4039" i="17"/>
  <c r="A4040" i="17"/>
  <c r="A4041" i="17"/>
  <c r="A4042" i="17"/>
  <c r="A4043" i="17"/>
  <c r="A4044" i="17"/>
  <c r="A4045" i="17"/>
  <c r="A4046" i="17"/>
  <c r="A4047" i="17"/>
  <c r="A4048" i="17"/>
  <c r="A4049" i="17"/>
  <c r="A4050" i="17"/>
  <c r="A4051" i="17"/>
  <c r="A4052" i="17"/>
  <c r="A4053" i="17"/>
  <c r="A4054" i="17"/>
  <c r="A4055" i="17"/>
  <c r="A4056" i="17"/>
  <c r="A4057" i="17"/>
  <c r="A4058" i="17"/>
  <c r="A4059" i="17"/>
  <c r="A4060" i="17"/>
  <c r="A4061" i="17"/>
  <c r="A4062" i="17"/>
  <c r="A4063" i="17"/>
  <c r="A4064" i="17"/>
  <c r="A4065" i="17"/>
  <c r="A4066" i="17"/>
  <c r="A4067" i="17"/>
  <c r="A4068" i="17"/>
  <c r="A4069" i="17"/>
  <c r="A4070" i="17"/>
  <c r="A4071" i="17"/>
  <c r="A4072" i="17"/>
  <c r="A4073" i="17"/>
  <c r="A4074" i="17"/>
  <c r="A4075" i="17"/>
  <c r="A4076" i="17"/>
  <c r="A4077" i="17"/>
  <c r="A4078" i="17"/>
  <c r="A4079" i="17"/>
  <c r="A4080" i="17"/>
  <c r="A4081" i="17"/>
  <c r="A4082" i="17"/>
  <c r="A4083" i="17"/>
  <c r="A4084" i="17"/>
  <c r="A4085" i="17"/>
  <c r="A4086" i="17"/>
  <c r="A4087" i="17"/>
  <c r="A4088" i="17"/>
  <c r="A4089" i="17"/>
  <c r="A4090" i="17"/>
  <c r="A4091" i="17"/>
  <c r="A4092" i="17"/>
  <c r="A4093" i="17"/>
  <c r="A4094" i="17"/>
  <c r="A4095" i="17"/>
  <c r="A4096" i="17"/>
  <c r="A4097" i="17"/>
  <c r="A4098" i="17"/>
  <c r="A4099" i="17"/>
  <c r="A4100" i="17"/>
  <c r="A4101" i="17"/>
  <c r="A4102" i="17"/>
  <c r="A4103" i="17"/>
  <c r="A4104" i="17"/>
  <c r="A4105" i="17"/>
  <c r="A4106" i="17"/>
  <c r="A4107" i="17"/>
  <c r="A4108" i="17"/>
  <c r="A4109" i="17"/>
  <c r="A4110" i="17"/>
  <c r="A4111" i="17"/>
  <c r="A4112" i="17"/>
  <c r="A4113" i="17"/>
  <c r="A4114" i="17"/>
  <c r="A4115" i="17"/>
  <c r="G13" i="17" l="1"/>
  <c r="E6" i="17"/>
  <c r="F2" i="17"/>
  <c r="F10" i="17"/>
  <c r="G6" i="17"/>
  <c r="E7" i="17"/>
  <c r="F3" i="17"/>
  <c r="F11" i="17"/>
  <c r="G7" i="17"/>
  <c r="E8" i="17"/>
  <c r="F4" i="17"/>
  <c r="F12" i="17"/>
  <c r="G8" i="17"/>
  <c r="E9" i="17"/>
  <c r="F5" i="17"/>
  <c r="F13" i="17"/>
  <c r="G9" i="17"/>
  <c r="E2" i="17"/>
  <c r="E10" i="17"/>
  <c r="F6" i="17"/>
  <c r="G2" i="17"/>
  <c r="G10" i="17"/>
  <c r="E3" i="17"/>
  <c r="E11" i="17"/>
  <c r="F7" i="17"/>
  <c r="G3" i="17"/>
  <c r="G11" i="17"/>
  <c r="E4" i="17"/>
  <c r="E12" i="17"/>
  <c r="F8" i="17"/>
  <c r="G4" i="17"/>
  <c r="G12" i="17"/>
  <c r="E5" i="17"/>
  <c r="E13" i="17"/>
  <c r="F9" i="17"/>
  <c r="G5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11" i="17" l="1"/>
  <c r="I11" i="17" s="1"/>
  <c r="H3" i="17"/>
  <c r="J3" i="17" s="1"/>
  <c r="H9" i="17"/>
  <c r="J9" i="17" s="1"/>
  <c r="H7" i="17"/>
  <c r="I7" i="17" s="1"/>
  <c r="H12" i="17"/>
  <c r="K12" i="17" s="1"/>
  <c r="H4" i="17"/>
  <c r="K4" i="17" s="1"/>
  <c r="H10" i="17"/>
  <c r="J10" i="17" s="1"/>
  <c r="H13" i="17"/>
  <c r="K13" i="17" s="1"/>
  <c r="H2" i="17"/>
  <c r="J2" i="17" s="1"/>
  <c r="H8" i="17"/>
  <c r="J8" i="17" s="1"/>
  <c r="H6" i="17"/>
  <c r="J6" i="17" s="1"/>
  <c r="H5" i="17"/>
  <c r="J5" i="17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K11" i="17" l="1"/>
  <c r="I8" i="17"/>
  <c r="K7" i="17"/>
  <c r="I2" i="17"/>
  <c r="K6" i="17"/>
  <c r="K9" i="17"/>
  <c r="J7" i="17"/>
  <c r="J4" i="17"/>
  <c r="I10" i="17"/>
  <c r="J12" i="17"/>
  <c r="I4" i="17"/>
  <c r="I3" i="17"/>
  <c r="K5" i="17"/>
  <c r="I9" i="17"/>
  <c r="J11" i="17"/>
  <c r="K3" i="17"/>
  <c r="K8" i="17"/>
  <c r="K10" i="17"/>
  <c r="J13" i="17"/>
  <c r="I5" i="17"/>
  <c r="K2" i="17"/>
  <c r="I13" i="17"/>
  <c r="I6" i="17"/>
  <c r="I12" i="1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<sst xmlns="http://schemas.openxmlformats.org/spreadsheetml/2006/main" count="24820" uniqueCount="8401">
  <si>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</si>
  <si>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</si>
  <si>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</si>
  <si>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</si>
  <si>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</si>
  <si>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</si>
  <si>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</si>
  <si>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</si>
  <si>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</si>
  <si>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</si>
  <si>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</si>
  <si>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</si>
  <si>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</si>
  <si>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</si>
  <si>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</si>
  <si>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</si>
  <si>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</si>
  <si>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</si>
  <si>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</si>
  <si>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</si>
  <si>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</si>
  <si>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</si>
  <si>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</si>
  <si>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</si>
  <si>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</si>
  <si>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</si>
  <si>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</si>
  <si>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</si>
  <si>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</si>
  <si>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</si>
  <si>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</si>
  <si>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</si>
  <si>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</si>
  <si>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</si>
  <si>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</si>
  <si>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</si>
  <si>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</si>
  <si>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</si>
  <si>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</si>
  <si>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</si>
  <si>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</si>
  <si>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</si>
  <si>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</si>
  <si>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</si>
  <si>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</si>
  <si>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</si>
  <si>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</si>
  <si>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</si>
  <si>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</si>
  <si>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</si>
  <si>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</si>
  <si>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</si>
  <si>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</si>
  <si>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</si>
  <si>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</si>
  <si>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</si>
  <si>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</si>
  <si>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</si>
  <si>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</si>
  <si>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</si>
  <si>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</si>
  <si>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</si>
  <si>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</si>
  <si>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</si>
  <si>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</si>
  <si>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</si>
  <si>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</si>
  <si>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</si>
  <si>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</si>
  <si>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</si>
  <si>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</si>
  <si>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</si>
  <si>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</si>
  <si>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</si>
  <si>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</si>
  <si>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</si>
  <si>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</si>
  <si>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</si>
  <si>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</si>
  <si>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</si>
  <si>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</si>
  <si>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</si>
  <si>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</si>
  <si>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</si>
  <si>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</si>
  <si>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</si>
  <si>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</si>
  <si>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</si>
  <si>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</si>
  <si>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</si>
  <si>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</si>
  <si>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</si>
  <si>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</si>
  <si>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</si>
  <si>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</si>
  <si>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</si>
  <si>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</si>
  <si>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</si>
  <si>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</si>
  <si>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</si>
  <si>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</si>
  <si>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</si>
  <si>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</si>
  <si>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</si>
  <si>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</si>
  <si>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</si>
  <si>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</si>
  <si>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</si>
  <si>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</si>
  <si>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</si>
  <si>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</si>
  <si>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</si>
  <si>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</si>
  <si>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</si>
  <si>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</si>
  <si>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</si>
  <si>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</si>
  <si>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</si>
  <si>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</si>
  <si>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</si>
  <si>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</si>
  <si>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</si>
  <si>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</si>
  <si>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</si>
  <si>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</si>
  <si>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</si>
  <si>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</si>
  <si>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</si>
  <si>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</si>
  <si>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</si>
  <si>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</si>
  <si>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</si>
  <si>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</si>
  <si>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</si>
  <si>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</si>
  <si>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</si>
  <si>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</si>
  <si>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</si>
  <si>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</si>
  <si>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</si>
  <si>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</si>
  <si>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</si>
  <si>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</si>
  <si>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</si>
  <si>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</si>
  <si>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</si>
  <si>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</si>
  <si>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</si>
  <si>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</si>
  <si>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</si>
  <si>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</si>
  <si>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</si>
  <si>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</si>
  <si>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</si>
  <si>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</si>
  <si>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</si>
  <si>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</si>
  <si>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</si>
  <si>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</si>
  <si>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</si>
  <si>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</si>
  <si>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</si>
  <si>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</si>
  <si>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</si>
  <si>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</si>
  <si>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</si>
  <si>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</si>
  <si>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</si>
  <si>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</si>
  <si>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</si>
  <si>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</si>
  <si>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</si>
  <si>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</si>
  <si>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</si>
  <si>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</si>
  <si>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</si>
  <si>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</si>
  <si>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</si>
  <si>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</si>
  <si>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</si>
  <si>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</si>
  <si>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</si>
  <si>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</si>
  <si>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</si>
  <si>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</si>
  <si>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</si>
  <si>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</si>
  <si>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</si>
  <si>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</si>
  <si>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</si>
  <si>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</si>
  <si>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</si>
  <si>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</si>
  <si>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</si>
  <si>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</si>
  <si>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</si>
  <si>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</si>
  <si>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</si>
  <si>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</si>
  <si>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</si>
  <si>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</si>
  <si>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</si>
  <si>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</si>
  <si>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</si>
  <si>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</si>
  <si>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</si>
  <si>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</si>
  <si>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</si>
  <si>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</si>
  <si>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</si>
  <si>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</si>
  <si>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</si>
  <si>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</si>
  <si>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</si>
  <si>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</si>
  <si>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</si>
  <si>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</si>
  <si>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</si>
  <si>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</si>
  <si>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</si>
  <si>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</si>
  <si>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</si>
  <si>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</si>
  <si>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</si>
  <si>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</si>
  <si>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</si>
  <si>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</si>
  <si>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</si>
  <si>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</si>
  <si>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</si>
  <si>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</si>
  <si>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</si>
  <si>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</si>
  <si>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</si>
  <si>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</si>
  <si>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</si>
  <si>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</si>
  <si>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</si>
  <si>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</si>
  <si>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</si>
  <si>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</si>
  <si>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</si>
  <si>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</si>
  <si>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</si>
  <si>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</si>
  <si>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</si>
  <si>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</si>
  <si>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</si>
  <si>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</si>
  <si>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</si>
  <si>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</si>
  <si>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</si>
  <si>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</si>
  <si>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</si>
  <si>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</si>
  <si>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</si>
  <si>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</si>
  <si>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</si>
  <si>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</si>
  <si>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</si>
  <si>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</si>
  <si>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</si>
  <si>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</si>
  <si>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</si>
  <si>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</si>
  <si>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</si>
  <si>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</si>
  <si>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</si>
  <si>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</si>
  <si>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</si>
  <si>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</si>
  <si>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</si>
  <si>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</si>
  <si>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</si>
  <si>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</si>
  <si>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</si>
  <si>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</si>
  <si>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</si>
  <si>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</si>
  <si>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</si>
  <si>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</si>
  <si>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</si>
  <si>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</si>
  <si>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</si>
  <si>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</si>
  <si>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</si>
  <si>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</si>
  <si>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</si>
  <si>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</si>
  <si>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</si>
  <si>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</si>
  <si>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</si>
  <si>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</si>
  <si>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</si>
  <si>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</si>
  <si>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</si>
  <si>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</si>
  <si>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</si>
  <si>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</si>
  <si>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</si>
  <si>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</si>
  <si>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</si>
  <si>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</si>
  <si>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</si>
  <si>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</si>
  <si>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</si>
  <si>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</si>
  <si>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</si>
  <si>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</si>
  <si>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</si>
  <si>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</si>
  <si>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</si>
  <si>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</si>
  <si>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</si>
  <si>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</si>
  <si>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</si>
  <si>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</si>
  <si>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</si>
  <si>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</si>
  <si>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</si>
  <si>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</si>
  <si>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</si>
  <si>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</si>
  <si>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</si>
  <si>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</si>
  <si>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</si>
  <si>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</si>
  <si>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</si>
  <si>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</si>
  <si>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</si>
  <si>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</si>
  <si>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</si>
  <si>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</si>
  <si>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</si>
  <si>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</si>
  <si>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</si>
  <si>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</si>
  <si>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</si>
  <si>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</si>
  <si>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</si>
  <si>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</si>
  <si>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</si>
  <si>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</si>
  <si>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</si>
  <si>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</si>
  <si>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</si>
  <si>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</si>
  <si>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</si>
  <si>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</si>
  <si>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</si>
  <si>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</si>
  <si>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</si>
  <si>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</si>
  <si>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</si>
  <si>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</si>
  <si>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</si>
  <si>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</si>
  <si>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</si>
  <si>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</si>
  <si>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</si>
  <si>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</si>
  <si>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</si>
  <si>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</si>
  <si>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</si>
  <si>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</si>
  <si>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</si>
  <si>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</si>
  <si>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</si>
  <si>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</si>
  <si>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</si>
  <si>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</si>
  <si>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</si>
  <si>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</si>
  <si>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</si>
  <si>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</si>
  <si>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</si>
  <si>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</si>
  <si>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</si>
  <si>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</si>
  <si>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</si>
  <si>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</si>
  <si>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</si>
  <si>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</si>
  <si>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</si>
  <si>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</si>
  <si>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</si>
  <si>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</si>
  <si>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</si>
  <si>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</si>
  <si>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</si>
  <si>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</si>
  <si>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</si>
  <si>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</si>
  <si>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</si>
  <si>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</si>
  <si>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</si>
  <si>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</si>
  <si>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</si>
  <si>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</si>
  <si>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</si>
  <si>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</si>
  <si>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</si>
  <si>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</si>
  <si>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</si>
  <si>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</si>
  <si>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</si>
  <si>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</si>
  <si>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</si>
  <si>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</si>
  <si>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</si>
  <si>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</si>
  <si>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</si>
  <si>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</si>
  <si>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</si>
  <si>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</si>
  <si>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</si>
  <si>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</si>
  <si>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</si>
  <si>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</si>
  <si>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</si>
  <si>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</si>
  <si>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</si>
  <si>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</si>
  <si>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</si>
  <si>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</si>
  <si>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</si>
  <si>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</si>
  <si>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</si>
  <si>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</si>
  <si>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</si>
  <si>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</si>
  <si>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</si>
  <si>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</si>
  <si>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</si>
  <si>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</si>
  <si>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</si>
  <si>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</si>
  <si>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</si>
  <si>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</si>
  <si>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</si>
  <si>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</si>
  <si>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</si>
  <si>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</si>
  <si>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</si>
  <si>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</si>
  <si>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</si>
  <si>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</si>
  <si>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</si>
  <si>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</si>
  <si>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</si>
  <si>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</si>
  <si>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</si>
  <si>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</si>
  <si>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</si>
  <si>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</si>
  <si>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</si>
  <si>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</si>
  <si>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</si>
  <si>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</si>
  <si>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</si>
  <si>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</si>
  <si>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</si>
  <si>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</si>
  <si>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</si>
  <si>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</si>
  <si>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</si>
  <si>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</si>
  <si>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</si>
  <si>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</si>
  <si>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</si>
  <si>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</si>
  <si>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</si>
  <si>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</si>
  <si>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</si>
  <si>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</si>
  <si>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</si>
  <si>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</si>
  <si>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</si>
  <si>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</si>
  <si>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</si>
  <si>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</si>
  <si>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</si>
  <si>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</si>
  <si>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</si>
  <si>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</si>
  <si>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</si>
  <si>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</si>
  <si>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</si>
  <si>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</si>
  <si>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</si>
  <si>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</si>
  <si>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</si>
  <si>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</si>
  <si>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</si>
  <si>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</si>
  <si>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</si>
  <si>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</si>
  <si>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</si>
  <si>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</si>
  <si>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</si>
  <si>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</si>
  <si>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</si>
  <si>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</si>
  <si>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</si>
  <si>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</si>
  <si>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</si>
  <si>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</si>
  <si>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</si>
  <si>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</si>
  <si>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</si>
  <si>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</si>
  <si>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</si>
  <si>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</si>
  <si>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</si>
  <si>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</si>
  <si>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</si>
  <si>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</si>
  <si>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</si>
  <si>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</si>
  <si>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</si>
  <si>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</si>
  <si>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</si>
  <si>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</si>
  <si>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</si>
  <si>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</si>
  <si>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</si>
  <si>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</si>
  <si>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</si>
  <si>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</si>
  <si>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</si>
  <si>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</si>
  <si>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</si>
  <si>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</si>
  <si>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</si>
  <si>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</si>
  <si>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</si>
  <si>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</si>
  <si>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</si>
  <si>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</si>
  <si>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</si>
  <si>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</si>
  <si>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</si>
  <si>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</si>
  <si>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</si>
  <si>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</si>
  <si>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</si>
  <si>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</si>
  <si>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</si>
  <si>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</si>
  <si>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</si>
  <si>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</si>
  <si>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</si>
  <si>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</si>
  <si>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</si>
  <si>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</si>
  <si>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</si>
  <si>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</si>
  <si>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</si>
  <si>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</si>
  <si>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</si>
  <si>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</si>
  <si>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</si>
  <si>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</si>
  <si>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</si>
  <si>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</si>
  <si>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</si>
  <si>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</si>
  <si>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</si>
  <si>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</si>
  <si>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</si>
  <si>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</si>
  <si>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</si>
  <si>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</si>
  <si>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</si>
  <si>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</si>
  <si>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</si>
  <si>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</si>
  <si>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</si>
  <si>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</si>
  <si>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</si>
  <si>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</si>
  <si>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</si>
  <si>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</si>
  <si>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</si>
  <si>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</si>
  <si>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</si>
  <si>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</si>
  <si>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</si>
  <si>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</si>
  <si>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</si>
  <si>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</si>
  <si>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</si>
  <si>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</si>
  <si>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</si>
  <si>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</si>
  <si>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</si>
  <si>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</si>
  <si>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</si>
  <si>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</si>
  <si>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</si>
  <si>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</si>
  <si>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</si>
  <si>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</si>
  <si>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</si>
  <si>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</si>
  <si>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</si>
  <si>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</si>
  <si>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</si>
  <si>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</si>
  <si>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</si>
  <si>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</si>
  <si>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</si>
  <si>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</si>
  <si>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</si>
  <si>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</si>
  <si>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</si>
  <si>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</si>
  <si>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</si>
  <si>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</si>
  <si>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</si>
  <si>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</si>
  <si>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</si>
  <si>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</si>
  <si>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</si>
  <si>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</si>
  <si>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</si>
  <si>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</si>
  <si>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</si>
  <si>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</si>
  <si>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</si>
  <si>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</si>
  <si>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</si>
  <si>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</si>
  <si>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</si>
  <si>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</si>
  <si>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</si>
  <si>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</si>
  <si>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</si>
  <si>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</si>
  <si>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</si>
  <si>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</si>
  <si>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</si>
  <si>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</si>
  <si>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</si>
  <si>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</si>
  <si>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</si>
  <si>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</si>
  <si>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</si>
  <si>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</si>
  <si>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</si>
  <si>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</si>
  <si>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</si>
  <si>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</si>
  <si>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</si>
  <si>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</si>
  <si>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</si>
  <si>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</si>
  <si>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</si>
  <si>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</si>
  <si>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</si>
  <si>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</si>
  <si>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</si>
  <si>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</si>
  <si>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</si>
  <si>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</si>
  <si>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</si>
  <si>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</si>
  <si>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</si>
  <si>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</si>
  <si>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</si>
  <si>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</si>
  <si>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</si>
  <si>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</si>
  <si>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</si>
  <si>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</si>
  <si>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</si>
  <si>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</si>
  <si>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</si>
  <si>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</si>
  <si>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</si>
  <si>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</si>
  <si>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</si>
  <si>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</si>
  <si>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</si>
  <si>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</si>
  <si>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</si>
  <si>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</si>
  <si>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</si>
  <si>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</si>
  <si>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</si>
  <si>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</si>
  <si>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</si>
  <si>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</si>
  <si>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</si>
  <si>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</si>
  <si>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</si>
  <si>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</si>
  <si>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</si>
  <si>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</si>
  <si>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</si>
  <si>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</si>
  <si>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</si>
  <si>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</si>
  <si>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</si>
  <si>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</si>
  <si>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</si>
  <si>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</si>
  <si>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</si>
  <si>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</si>
  <si>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</si>
  <si>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</si>
  <si>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</si>
  <si>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</si>
  <si>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</si>
  <si>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</si>
  <si>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</si>
  <si>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</si>
  <si>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</si>
  <si>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</si>
  <si>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</si>
  <si>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</si>
  <si>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</si>
  <si>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</si>
  <si>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</si>
  <si>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</si>
  <si>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</si>
  <si>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</si>
  <si>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</si>
  <si>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</si>
  <si>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</si>
  <si>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</si>
  <si>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</si>
  <si>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</si>
  <si>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</si>
  <si>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</si>
  <si>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</si>
  <si>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</si>
  <si>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</si>
  <si>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</si>
  <si>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</si>
  <si>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</si>
  <si>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</si>
  <si>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</si>
  <si>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</si>
  <si>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</si>
  <si>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</si>
  <si>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</si>
  <si>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</si>
  <si>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</si>
  <si>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</si>
  <si>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</si>
  <si>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</si>
  <si>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</si>
  <si>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</si>
  <si>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</si>
  <si>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</si>
  <si>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</si>
  <si>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</si>
  <si>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</si>
  <si>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</si>
  <si>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</si>
  <si>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</si>
  <si>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</si>
  <si>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</si>
  <si>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</si>
  <si>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</si>
  <si>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</si>
  <si>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</si>
  <si>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</si>
  <si>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</si>
  <si>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</si>
  <si>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</si>
  <si>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</si>
  <si>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</si>
  <si>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</si>
  <si>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</si>
  <si>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</si>
  <si>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</si>
  <si>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</si>
  <si>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</si>
  <si>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</si>
  <si>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</si>
  <si>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</si>
  <si>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</si>
  <si>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</si>
  <si>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</si>
  <si>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</si>
  <si>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</si>
  <si>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</si>
  <si>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</si>
  <si>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</si>
  <si>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</si>
  <si>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</si>
  <si>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</si>
  <si>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</si>
  <si>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</si>
  <si>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</si>
  <si>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</si>
  <si>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</si>
  <si>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</si>
  <si>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</si>
  <si>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</si>
  <si>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</si>
  <si>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</si>
  <si>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</si>
  <si>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</si>
  <si>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</si>
  <si>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</si>
  <si>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</si>
  <si>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</si>
  <si>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</si>
  <si>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</si>
  <si>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</si>
  <si>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</si>
  <si>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</si>
  <si>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</si>
  <si>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</si>
  <si>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</si>
  <si>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</si>
  <si>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</si>
  <si>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</si>
  <si>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</si>
  <si>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</si>
  <si>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</si>
  <si>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</si>
  <si>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</si>
  <si>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</si>
  <si>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</si>
  <si>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</si>
  <si>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</si>
  <si>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</si>
  <si>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</si>
  <si>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</si>
  <si>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</si>
  <si>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</si>
  <si>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</si>
  <si>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</si>
  <si>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</si>
  <si>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</si>
  <si>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</si>
  <si>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</si>
  <si>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</si>
  <si>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</si>
  <si>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</si>
  <si>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</si>
  <si>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</si>
  <si>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</si>
  <si>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</si>
  <si>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</si>
  <si>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</si>
  <si>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</si>
  <si>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</si>
  <si>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</si>
  <si>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</si>
  <si>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</si>
  <si>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</si>
  <si>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</si>
  <si>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</si>
  <si>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</si>
  <si>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</si>
  <si>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</si>
  <si>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</si>
  <si>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</si>
  <si>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</si>
  <si>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</si>
  <si>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</si>
  <si>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</si>
  <si>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</si>
  <si>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</si>
  <si>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</si>
  <si>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</si>
  <si>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</si>
  <si>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</si>
  <si>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</si>
  <si>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</si>
  <si>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</si>
  <si>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</si>
  <si>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</si>
  <si>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</si>
  <si>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</si>
  <si>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</si>
  <si>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</si>
  <si>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</si>
  <si>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</si>
  <si>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</si>
  <si>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</si>
  <si>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</si>
  <si>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</si>
  <si>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</si>
  <si>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</si>
  <si>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</si>
  <si>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</si>
  <si>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</si>
  <si>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</si>
  <si>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</si>
  <si>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</si>
  <si>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</si>
  <si>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</si>
  <si>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</si>
  <si>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</si>
  <si>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</si>
  <si>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</si>
  <si>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</si>
  <si>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</si>
  <si>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</si>
  <si>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</si>
  <si>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</si>
  <si>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</si>
  <si>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</si>
  <si>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</si>
  <si>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</si>
  <si>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</si>
  <si>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</si>
  <si>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</si>
  <si>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</si>
  <si>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</si>
  <si>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</si>
  <si>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</si>
  <si>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</si>
  <si>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</si>
  <si>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</si>
  <si>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</si>
  <si>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</si>
  <si>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</si>
  <si>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</si>
  <si>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</si>
  <si>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</si>
  <si>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</si>
  <si>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</si>
  <si>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</si>
  <si>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</si>
  <si>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</si>
  <si>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</si>
  <si>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</si>
  <si>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</si>
  <si>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</si>
  <si>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</si>
  <si>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</si>
  <si>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</si>
  <si>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</si>
  <si>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</si>
  <si>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</si>
  <si>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</si>
  <si>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</si>
  <si>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</si>
  <si>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</si>
  <si>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</si>
  <si>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</si>
  <si>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</si>
  <si>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</si>
  <si>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</si>
  <si>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</si>
  <si>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</si>
  <si>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</si>
  <si>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</si>
  <si>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</si>
  <si>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</si>
  <si>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</si>
  <si>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</si>
  <si>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</si>
  <si>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</si>
  <si>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</si>
  <si>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</si>
  <si>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</si>
  <si>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</si>
  <si>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</si>
  <si>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</si>
  <si>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</si>
  <si>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</si>
  <si>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</si>
  <si>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</si>
  <si>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</si>
  <si>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</si>
  <si>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</si>
  <si>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</si>
  <si>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</si>
  <si>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</si>
  <si>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</si>
  <si>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</si>
  <si>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</si>
  <si>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</si>
  <si>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</si>
  <si>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</si>
  <si>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</si>
  <si>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</si>
  <si>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</si>
  <si>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</si>
  <si>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</si>
  <si>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</si>
  <si>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</si>
  <si>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</si>
  <si>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</si>
  <si>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</si>
  <si>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</si>
  <si>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</si>
  <si>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</si>
  <si>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</si>
  <si>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</si>
  <si>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</si>
  <si>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</si>
  <si>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</si>
  <si>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</si>
  <si>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</si>
  <si>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</si>
  <si>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</si>
  <si>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</si>
  <si>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</si>
  <si>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</si>
  <si>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</si>
  <si>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</si>
  <si>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</si>
  <si>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</si>
  <si>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</si>
  <si>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</si>
  <si>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</si>
  <si>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</si>
  <si>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</si>
  <si>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</si>
  <si>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</si>
  <si>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</si>
  <si>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</si>
  <si>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</si>
  <si>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</si>
  <si>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</si>
  <si>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</si>
  <si>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</si>
  <si>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</si>
  <si>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</si>
  <si>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</si>
  <si>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</si>
  <si>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</si>
  <si>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</si>
  <si>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</si>
  <si>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</si>
  <si>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</si>
  <si>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</si>
  <si>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</si>
  <si>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</si>
  <si>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</si>
  <si>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</si>
  <si>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</si>
  <si>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</si>
  <si>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</si>
  <si>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</si>
  <si>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</si>
  <si>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</si>
  <si>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</si>
  <si>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</si>
  <si>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</si>
  <si>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</si>
  <si>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</si>
  <si>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</si>
  <si>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</si>
  <si>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</si>
  <si>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</si>
  <si>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</si>
  <si>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</si>
  <si>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</si>
  <si>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</si>
  <si>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</si>
  <si>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</si>
  <si>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</si>
  <si>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</si>
  <si>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</si>
  <si>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</si>
  <si>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</si>
  <si>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</si>
  <si>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</si>
  <si>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</si>
  <si>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</si>
  <si>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</si>
  <si>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</si>
  <si>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</si>
  <si>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</si>
  <si>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</si>
  <si>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</si>
  <si>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</si>
  <si>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</si>
  <si>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</si>
  <si>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</si>
  <si>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</si>
  <si>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</si>
  <si>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</si>
  <si>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</si>
  <si>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</si>
  <si>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</si>
  <si>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</si>
  <si>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</si>
  <si>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</si>
  <si>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</si>
  <si>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</si>
  <si>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</si>
  <si>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</si>
  <si>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</si>
  <si>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</si>
  <si>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</si>
  <si>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</si>
  <si>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</si>
  <si>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</si>
  <si>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</si>
  <si>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</si>
  <si>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</si>
  <si>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</si>
  <si>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</si>
  <si>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</si>
  <si>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</si>
  <si>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</si>
  <si>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</si>
  <si>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</si>
  <si>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</si>
  <si>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</si>
  <si>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</si>
  <si>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</si>
  <si>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</si>
  <si>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</si>
  <si>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</si>
  <si>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</si>
  <si>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</si>
  <si>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</si>
  <si>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</si>
  <si>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</si>
  <si>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</si>
  <si>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</si>
  <si>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</si>
  <si>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</si>
  <si>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</si>
  <si>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</si>
  <si>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</si>
  <si>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</si>
  <si>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</si>
  <si>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</si>
  <si>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</si>
  <si>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</si>
  <si>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</si>
  <si>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</si>
  <si>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</si>
  <si>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</si>
  <si>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</si>
  <si>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</si>
  <si>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</si>
  <si>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</si>
  <si>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</si>
  <si>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</si>
  <si>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</si>
  <si>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</si>
  <si>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</si>
  <si>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</si>
  <si>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</si>
  <si>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</si>
  <si>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</si>
  <si>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</si>
  <si>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</si>
  <si>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</si>
  <si>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</si>
  <si>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</si>
  <si>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</si>
  <si>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</si>
  <si>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</si>
  <si>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</si>
  <si>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</si>
  <si>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</si>
  <si>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</si>
  <si>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</si>
  <si>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</si>
  <si>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</si>
  <si>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</si>
  <si>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</si>
  <si>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</si>
  <si>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</si>
  <si>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</si>
  <si>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</si>
  <si>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</si>
  <si>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</si>
  <si>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</si>
  <si>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</si>
  <si>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</si>
  <si>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</si>
  <si>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</si>
  <si>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</si>
  <si>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</si>
  <si>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</si>
  <si>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</si>
  <si>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</si>
  <si>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</si>
  <si>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</si>
  <si>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</si>
  <si>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</si>
  <si>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</si>
  <si>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</si>
  <si>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</si>
  <si>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</si>
  <si>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</si>
  <si>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</si>
  <si>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</si>
  <si>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</si>
  <si>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</si>
  <si>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</si>
  <si>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</si>
  <si>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</si>
  <si>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</si>
  <si>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</si>
  <si>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</si>
  <si>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</si>
  <si>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</si>
  <si>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</si>
  <si>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</si>
  <si>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</si>
  <si>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</si>
  <si>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</si>
  <si>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</si>
  <si>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</si>
  <si>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</si>
  <si>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</si>
  <si>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</si>
  <si>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</si>
  <si>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</si>
  <si>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</si>
  <si>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</si>
  <si>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</si>
  <si>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</si>
  <si>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</si>
  <si>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</si>
  <si>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</si>
  <si>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</si>
  <si>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</si>
  <si>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</si>
  <si>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</si>
  <si>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</si>
  <si>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</si>
  <si>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</si>
  <si>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</si>
  <si>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</si>
  <si>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</si>
  <si>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</si>
  <si>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</si>
  <si>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</si>
  <si>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</si>
  <si>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</si>
  <si>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</si>
  <si>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</si>
  <si>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</si>
  <si>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</si>
  <si>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</si>
  <si>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</si>
  <si>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</si>
  <si>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</si>
  <si>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</si>
  <si>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</si>
  <si>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</si>
  <si>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</si>
  <si>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</si>
  <si>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</si>
  <si>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</si>
  <si>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</si>
  <si>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</si>
  <si>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</si>
  <si>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</si>
  <si>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</si>
  <si>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</si>
  <si>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</si>
  <si>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</si>
  <si>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</si>
  <si>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</si>
  <si>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</si>
  <si>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</si>
  <si>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</si>
  <si>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</si>
  <si>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</si>
  <si>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</si>
  <si>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</si>
  <si>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</si>
  <si>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</si>
  <si>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</si>
  <si>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</si>
  <si>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</si>
  <si>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</si>
  <si>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</si>
  <si>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</si>
  <si>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</si>
  <si>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</si>
  <si>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</si>
  <si>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</si>
  <si>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</si>
  <si>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</si>
  <si>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</si>
  <si>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</si>
  <si>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</si>
  <si>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</si>
  <si>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</si>
  <si>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</si>
  <si>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</si>
  <si>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</si>
  <si>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</si>
  <si>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</si>
  <si>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</si>
  <si>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</si>
  <si>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</si>
  <si>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</si>
  <si>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</si>
  <si>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</si>
  <si>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</si>
  <si>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</si>
  <si>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</si>
  <si>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</si>
  <si>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</si>
  <si>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</si>
  <si>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</si>
  <si>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</si>
  <si>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</si>
  <si>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</si>
  <si>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</si>
  <si>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</si>
  <si>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</si>
  <si>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</si>
  <si>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</si>
  <si>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</si>
  <si>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</si>
  <si>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</si>
  <si>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</si>
  <si>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</si>
  <si>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</si>
  <si>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</si>
  <si>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</si>
  <si>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</si>
  <si>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</si>
  <si>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</si>
  <si>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</si>
  <si>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</si>
  <si>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</si>
  <si>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</si>
  <si>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</si>
  <si>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</si>
  <si>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</si>
  <si>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</si>
  <si>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</si>
  <si>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</si>
  <si>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</si>
  <si>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</si>
  <si>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</si>
  <si>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</si>
  <si>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</si>
  <si>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</si>
  <si>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</si>
  <si>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</si>
  <si>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</si>
  <si>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</si>
  <si>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</si>
  <si>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</si>
  <si>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</si>
  <si>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</si>
  <si>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</si>
  <si>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</si>
  <si>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</si>
  <si>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</si>
  <si>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</si>
  <si>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</si>
  <si>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</si>
  <si>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</si>
  <si>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</si>
  <si>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</si>
  <si>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</si>
  <si>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</si>
  <si>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</si>
  <si>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</si>
  <si>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</si>
  <si>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</si>
  <si>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</si>
  <si>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</si>
  <si>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</si>
  <si>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</si>
  <si>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</si>
  <si>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</si>
  <si>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</si>
  <si>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</si>
  <si>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</si>
  <si>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</si>
  <si>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</si>
  <si>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</si>
  <si>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</si>
  <si>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</si>
  <si>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</si>
  <si>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</si>
  <si>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</si>
  <si>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</si>
  <si>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</si>
  <si>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</si>
  <si>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</si>
  <si>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</si>
  <si>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</si>
  <si>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</si>
  <si>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</si>
  <si>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</si>
  <si>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</si>
  <si>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</si>
  <si>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</si>
  <si>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</si>
  <si>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</si>
  <si>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</si>
  <si>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</si>
  <si>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</si>
  <si>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</si>
  <si>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</si>
  <si>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</si>
  <si>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</si>
  <si>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</si>
  <si>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</si>
  <si>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</si>
  <si>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</si>
  <si>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</si>
  <si>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</si>
  <si>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</si>
  <si>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</si>
  <si>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</si>
  <si>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</si>
  <si>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</si>
  <si>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</si>
  <si>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</si>
  <si>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</si>
  <si>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</si>
  <si>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</si>
  <si>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</si>
  <si>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</si>
  <si>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</si>
  <si>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</si>
  <si>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</si>
  <si>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</si>
  <si>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</si>
  <si>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</si>
  <si>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</si>
  <si>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</si>
  <si>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</si>
  <si>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</si>
  <si>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</si>
  <si>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</si>
  <si>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</si>
  <si>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</si>
  <si>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</si>
  <si>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</si>
  <si>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</si>
  <si>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</si>
  <si>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</si>
  <si>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</si>
  <si>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</si>
  <si>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</si>
  <si>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</si>
  <si>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</si>
  <si>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</si>
  <si>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</si>
  <si>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</si>
  <si>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</si>
  <si>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</si>
  <si>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</si>
  <si>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</si>
  <si>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</si>
  <si>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</si>
  <si>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</si>
  <si>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</si>
  <si>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</si>
  <si>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</si>
  <si>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</si>
  <si>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</si>
  <si>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</si>
  <si>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</si>
  <si>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</si>
  <si>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</si>
  <si>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</si>
  <si>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</si>
  <si>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</si>
  <si>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</si>
  <si>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</si>
  <si>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</si>
  <si>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</si>
  <si>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</si>
  <si>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</si>
  <si>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</si>
  <si>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</si>
  <si>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</si>
  <si>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</si>
  <si>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</si>
  <si>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</si>
  <si>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</si>
  <si>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</si>
  <si>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</si>
  <si>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</si>
  <si>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</si>
  <si>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</si>
  <si>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</si>
  <si>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</si>
  <si>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</si>
  <si>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</si>
  <si>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</si>
  <si>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</si>
  <si>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</si>
  <si>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</si>
  <si>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</si>
  <si>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</si>
  <si>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</si>
  <si>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</si>
  <si>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</si>
  <si>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</si>
  <si>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</si>
  <si>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</si>
  <si>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</si>
  <si>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</si>
  <si>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</si>
  <si>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</si>
  <si>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</si>
  <si>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</si>
  <si>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</si>
  <si>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</si>
  <si>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</si>
  <si>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</si>
  <si>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</si>
  <si>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</si>
  <si>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</si>
  <si>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</si>
  <si>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</si>
  <si>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</si>
  <si>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</si>
  <si>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</si>
  <si>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</si>
  <si>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</si>
  <si>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</si>
  <si>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</si>
  <si>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</si>
  <si>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</si>
  <si>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</si>
  <si>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</si>
  <si>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</si>
  <si>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</si>
  <si>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</si>
  <si>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</si>
  <si>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</si>
  <si>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</si>
  <si>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</si>
  <si>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</si>
  <si>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</si>
  <si>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</si>
  <si>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</si>
  <si>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</si>
  <si>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</si>
  <si>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</si>
  <si>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</si>
  <si>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</si>
  <si>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</si>
  <si>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</si>
  <si>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</si>
  <si>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</si>
  <si>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</si>
  <si>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</si>
  <si>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</si>
  <si>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</si>
  <si>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</si>
  <si>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</si>
  <si>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</si>
  <si>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</si>
  <si>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</si>
  <si>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</si>
  <si>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</si>
  <si>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</si>
  <si>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</si>
  <si>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</si>
  <si>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</si>
  <si>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</si>
  <si>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</si>
  <si>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</si>
  <si>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</si>
  <si>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</si>
  <si>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</si>
  <si>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</si>
  <si>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</si>
  <si>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</si>
  <si>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</si>
  <si>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</si>
  <si>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</si>
  <si>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</si>
  <si>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</si>
  <si>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</si>
  <si>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</si>
  <si>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</si>
  <si>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</si>
  <si>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</si>
  <si>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</si>
  <si>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</si>
  <si>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</si>
  <si>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</si>
  <si>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</si>
  <si>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</si>
  <si>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</si>
  <si>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</si>
  <si>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</si>
  <si>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</si>
  <si>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</si>
  <si>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</si>
  <si>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</si>
  <si>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</si>
  <si>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</si>
  <si>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</si>
  <si>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</si>
  <si>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</si>
  <si>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</si>
  <si>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</si>
  <si>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</si>
  <si>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</si>
  <si>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</si>
  <si>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</si>
  <si>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</si>
  <si>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</si>
  <si>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</si>
  <si>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</si>
  <si>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</si>
  <si>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</si>
  <si>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</si>
  <si>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</si>
  <si>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</si>
  <si>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</si>
  <si>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</si>
  <si>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</si>
  <si>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</si>
  <si>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</si>
  <si>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</si>
  <si>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</si>
  <si>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</si>
  <si>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</si>
  <si>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</si>
  <si>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</si>
  <si>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</si>
  <si>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</si>
  <si>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</si>
  <si>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</si>
  <si>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</si>
  <si>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</si>
  <si>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</si>
  <si>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</si>
  <si>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</si>
  <si>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</si>
  <si>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</si>
  <si>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</si>
  <si>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</si>
  <si>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</si>
  <si>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</si>
  <si>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</si>
  <si>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</si>
  <si>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</si>
  <si>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</si>
  <si>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</si>
  <si>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</si>
  <si>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</si>
  <si>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</si>
  <si>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</si>
  <si>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</si>
  <si>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</si>
  <si>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</si>
  <si>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</si>
  <si>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</si>
  <si>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</si>
  <si>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</si>
  <si>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</si>
  <si>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</si>
  <si>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</si>
  <si>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</si>
  <si>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</si>
  <si>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</si>
  <si>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</si>
  <si>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</si>
  <si>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</si>
  <si>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</si>
  <si>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</si>
  <si>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</si>
  <si>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</si>
  <si>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</si>
  <si>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</si>
  <si>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</si>
  <si>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</si>
  <si>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</si>
  <si>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</si>
  <si>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</si>
  <si>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</si>
  <si>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</si>
  <si>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</si>
  <si>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</si>
  <si>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</si>
  <si>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</si>
  <si>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</si>
  <si>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</si>
  <si>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</si>
  <si>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</si>
  <si>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</si>
  <si>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</si>
  <si>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</si>
  <si>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</si>
  <si>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</si>
  <si>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</si>
  <si>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</si>
  <si>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</si>
  <si>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</si>
  <si>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</si>
  <si>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</si>
  <si>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</si>
  <si>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</si>
  <si>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</si>
  <si>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</si>
  <si>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</si>
  <si>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</si>
  <si>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</si>
  <si>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</si>
  <si>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</si>
  <si>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</si>
  <si>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</si>
  <si>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</si>
  <si>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</si>
  <si>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</si>
  <si>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</si>
  <si>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</si>
  <si>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</si>
  <si>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</si>
  <si>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</si>
  <si>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</si>
  <si>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</si>
  <si>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</si>
  <si>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</si>
  <si>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</si>
  <si>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</si>
  <si>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</si>
  <si>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</si>
  <si>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</si>
  <si>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</si>
  <si>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</si>
  <si>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</si>
  <si>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</si>
  <si>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</si>
  <si>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</si>
  <si>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</si>
  <si>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</si>
  <si>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</si>
  <si>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</si>
  <si>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</si>
  <si>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</si>
  <si>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</si>
  <si>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</si>
  <si>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</si>
  <si>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</si>
  <si>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</si>
  <si>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</si>
  <si>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</si>
  <si>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</si>
  <si>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</si>
  <si>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</si>
  <si>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</si>
  <si>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</si>
  <si>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</si>
  <si>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</si>
  <si>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</si>
  <si>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</si>
  <si>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</si>
  <si>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</si>
  <si>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</si>
  <si>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</si>
  <si>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</si>
  <si>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</si>
  <si>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</si>
  <si>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</si>
  <si>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</si>
  <si>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</si>
  <si>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</si>
  <si>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</si>
  <si>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</si>
  <si>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</si>
  <si>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</si>
  <si>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</si>
  <si>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</si>
  <si>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</si>
  <si>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</si>
  <si>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</si>
  <si>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</si>
  <si>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</si>
  <si>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</si>
  <si>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</si>
  <si>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</si>
  <si>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</si>
  <si>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</si>
  <si>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</si>
  <si>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</si>
  <si>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</si>
  <si>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</si>
  <si>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</si>
  <si>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</si>
  <si>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</si>
  <si>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</si>
  <si>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</si>
  <si>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</si>
  <si>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</si>
  <si>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</si>
  <si>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</si>
  <si>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</si>
  <si>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</si>
  <si>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</si>
  <si>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</si>
  <si>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</si>
  <si>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</si>
  <si>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</si>
  <si>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</si>
  <si>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</si>
  <si>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</si>
  <si>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</si>
  <si>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</si>
  <si>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</si>
  <si>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</si>
  <si>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</si>
  <si>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</si>
  <si>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</si>
  <si>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</si>
  <si>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</si>
  <si>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</si>
  <si>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</si>
  <si>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</si>
  <si>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</si>
  <si>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</si>
  <si>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</si>
  <si>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</si>
  <si>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</si>
  <si>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</si>
  <si>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</si>
  <si>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</si>
  <si>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</si>
  <si>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</si>
  <si>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</si>
  <si>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</si>
  <si>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</si>
  <si>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</si>
  <si>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</si>
  <si>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</si>
  <si>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</si>
  <si>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</si>
  <si>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</si>
  <si>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</si>
  <si>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</si>
  <si>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</si>
  <si>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</si>
  <si>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</si>
  <si>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</si>
  <si>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</si>
  <si>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</si>
  <si>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</si>
  <si>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</si>
  <si>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</si>
  <si>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</si>
  <si>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</si>
  <si>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</si>
  <si>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</si>
  <si>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</si>
  <si>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</si>
  <si>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</si>
  <si>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</si>
  <si>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</si>
  <si>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</si>
  <si>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</si>
  <si>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</si>
  <si>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</si>
  <si>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</si>
  <si>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</si>
  <si>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</si>
  <si>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</si>
  <si>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</si>
  <si>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</si>
  <si>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</si>
  <si>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</si>
  <si>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</si>
  <si>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</si>
  <si>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</si>
  <si>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</si>
  <si>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</si>
  <si>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</si>
  <si>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</si>
  <si>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</si>
  <si>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</si>
  <si>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</si>
  <si>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</si>
  <si>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</si>
  <si>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</si>
  <si>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</si>
  <si>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</si>
  <si>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</si>
  <si>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</si>
  <si>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</si>
  <si>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</si>
  <si>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</si>
  <si>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</si>
  <si>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</si>
  <si>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</si>
  <si>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</si>
  <si>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</si>
  <si>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</si>
  <si>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</si>
  <si>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</si>
  <si>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</si>
  <si>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</si>
  <si>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</si>
  <si>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</si>
  <si>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</si>
  <si>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</si>
  <si>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</si>
  <si>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</si>
  <si>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</si>
  <si>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</si>
  <si>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</si>
  <si>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</si>
  <si>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</si>
  <si>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</si>
  <si>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</si>
  <si>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</si>
  <si>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</si>
  <si>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</si>
  <si>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</si>
  <si>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</si>
  <si>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</si>
  <si>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</si>
  <si>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</si>
  <si>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</si>
  <si>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</si>
  <si>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</si>
  <si>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</si>
  <si>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</si>
  <si>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</si>
  <si>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</si>
  <si>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</si>
  <si>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</si>
  <si>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</si>
  <si>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</si>
  <si>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</si>
  <si>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</si>
  <si>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</si>
  <si>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</si>
  <si>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</si>
  <si>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</si>
  <si>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</si>
  <si>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</si>
  <si>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</si>
  <si>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</si>
  <si>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</si>
  <si>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</si>
  <si>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</si>
  <si>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</si>
  <si>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</si>
  <si>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</si>
  <si>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</si>
  <si>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</si>
  <si>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</si>
  <si>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</si>
  <si>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</si>
  <si>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</si>
  <si>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</si>
  <si>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</si>
  <si>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</si>
  <si>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</si>
  <si>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</si>
  <si>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</si>
  <si>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</si>
  <si>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</si>
  <si>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</si>
  <si>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</si>
  <si>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</si>
  <si>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</si>
  <si>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</si>
  <si>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</si>
  <si>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</si>
  <si>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</si>
  <si>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</si>
  <si>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</si>
  <si>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</si>
  <si>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</si>
  <si>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</si>
  <si>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</si>
  <si>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</si>
  <si>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</si>
  <si>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</si>
  <si>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</si>
  <si>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</si>
  <si>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</si>
  <si>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</si>
  <si>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</si>
  <si>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</si>
  <si>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</si>
  <si>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</si>
  <si>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</si>
  <si>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</si>
  <si>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</si>
  <si>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</si>
  <si>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</si>
  <si>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</si>
  <si>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</si>
  <si>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</si>
  <si>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</si>
  <si>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</si>
  <si>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</si>
  <si>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</si>
  <si>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</si>
  <si>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</si>
  <si>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</si>
  <si>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</si>
  <si>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</si>
  <si>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</si>
  <si>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</si>
  <si>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</si>
  <si>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</si>
  <si>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</si>
  <si>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</si>
  <si>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</si>
  <si>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</si>
  <si>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</si>
  <si>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</si>
  <si>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</si>
  <si>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</si>
  <si>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</si>
  <si>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</si>
  <si>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</si>
  <si>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</si>
  <si>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</si>
  <si>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</si>
  <si>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</si>
  <si>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</si>
  <si>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</si>
  <si>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</si>
  <si>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</si>
  <si>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</si>
  <si>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</si>
  <si>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</si>
  <si>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</si>
  <si>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</si>
  <si>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</si>
  <si>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</si>
  <si>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</si>
  <si>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</si>
  <si>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</si>
  <si>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</si>
  <si>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</si>
  <si>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</si>
  <si>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</si>
  <si>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</si>
  <si>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</si>
  <si>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</si>
  <si>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</si>
  <si>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</si>
  <si>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</si>
  <si>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</si>
  <si>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</si>
  <si>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</si>
  <si>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</si>
  <si>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</si>
  <si>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</si>
  <si>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</si>
  <si>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</si>
  <si>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</si>
  <si>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</si>
  <si>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</si>
  <si>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</si>
  <si>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</si>
  <si>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</si>
  <si>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</si>
  <si>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</si>
  <si>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</si>
  <si>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</si>
  <si>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</si>
  <si>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</si>
  <si>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</si>
  <si>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</si>
  <si>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</si>
  <si>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</si>
  <si>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</si>
  <si>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</si>
  <si>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</si>
  <si>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</si>
  <si>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</si>
  <si>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</si>
  <si>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</si>
  <si>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</si>
  <si>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</si>
  <si>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</si>
  <si>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</si>
  <si>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</si>
  <si>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</si>
  <si>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</si>
  <si>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</si>
  <si>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</si>
  <si>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</si>
  <si>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</si>
  <si>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</si>
  <si>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</si>
  <si>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</si>
  <si>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</si>
  <si>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</si>
  <si>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</si>
  <si>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</si>
  <si>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</si>
  <si>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</si>
  <si>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</si>
  <si>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</si>
  <si>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</si>
  <si>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</si>
  <si>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</si>
  <si>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</si>
  <si>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</si>
  <si>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</si>
  <si>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</si>
  <si>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</si>
  <si>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</si>
  <si>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</si>
  <si>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</si>
  <si>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</si>
  <si>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</si>
  <si>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</si>
  <si>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</si>
  <si>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</si>
  <si>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</si>
  <si>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</si>
  <si>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</si>
  <si>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</si>
  <si>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</si>
  <si>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</si>
  <si>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</si>
  <si>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</si>
  <si>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</si>
  <si>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</si>
  <si>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</si>
  <si>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</si>
  <si>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</si>
  <si>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</si>
  <si>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</si>
  <si>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</si>
  <si>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</si>
  <si>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</si>
  <si>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</si>
  <si>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</si>
  <si>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</si>
  <si>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</si>
  <si>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</si>
  <si>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</si>
  <si>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</si>
  <si>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</si>
  <si>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</si>
  <si>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</si>
  <si>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</si>
  <si>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</si>
  <si>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</si>
  <si>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</si>
  <si>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</si>
  <si>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</si>
  <si>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</si>
  <si>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</si>
  <si>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</si>
  <si>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</si>
  <si>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</si>
  <si>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</si>
  <si>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</si>
  <si>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</si>
  <si>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</si>
  <si>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</si>
  <si>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</si>
  <si>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</si>
  <si>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</si>
  <si>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</si>
  <si>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</si>
  <si>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</si>
  <si>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</si>
  <si>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</si>
  <si>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</si>
  <si>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</si>
  <si>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</si>
  <si>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</si>
  <si>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</si>
  <si>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</si>
  <si>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</si>
  <si>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</si>
  <si>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</si>
  <si>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</si>
  <si>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</si>
  <si>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</si>
  <si>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</si>
  <si>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</si>
  <si>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</si>
  <si>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</si>
  <si>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</si>
  <si>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</si>
  <si>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</si>
  <si>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</si>
  <si>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</si>
  <si>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</si>
  <si>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</si>
  <si>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</si>
  <si>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</si>
  <si>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</si>
  <si>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</si>
  <si>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</si>
  <si>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</si>
  <si>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</si>
  <si>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</si>
  <si>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</si>
  <si>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</si>
  <si>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</si>
  <si>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</si>
  <si>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</si>
  <si>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</si>
  <si>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</si>
  <si>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</si>
  <si>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</si>
  <si>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</si>
  <si>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</si>
  <si>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</si>
  <si>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</si>
  <si>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</si>
  <si>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</si>
  <si>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</si>
  <si>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</si>
  <si>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</si>
  <si>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</si>
  <si>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</si>
  <si>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</si>
  <si>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</si>
  <si>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</si>
  <si>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</si>
  <si>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</si>
  <si>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</si>
  <si>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</si>
  <si>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</si>
  <si>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</si>
  <si>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</si>
  <si>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</si>
  <si>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</si>
  <si>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</si>
  <si>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</si>
  <si>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</si>
  <si>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</si>
  <si>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</si>
  <si>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</si>
  <si>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</si>
  <si>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</si>
  <si>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</si>
  <si>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</si>
  <si>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</si>
  <si>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</si>
  <si>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</si>
  <si>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</si>
  <si>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</si>
  <si>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</si>
  <si>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</si>
  <si>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</si>
  <si>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</si>
  <si>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</si>
  <si>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</si>
  <si>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</si>
  <si>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</si>
  <si>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</si>
  <si>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</si>
  <si>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</si>
  <si>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</si>
  <si>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</si>
  <si>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</si>
  <si>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</si>
  <si>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</si>
  <si>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</si>
  <si>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</si>
  <si>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</si>
  <si>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</si>
  <si>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</si>
  <si>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</si>
  <si>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</si>
  <si>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</si>
  <si>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</si>
  <si>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</si>
  <si>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</si>
  <si>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</si>
  <si>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</si>
  <si>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</si>
  <si>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</si>
  <si>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</si>
  <si>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</si>
  <si>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</si>
  <si>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</si>
  <si>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</si>
  <si>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</si>
  <si>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</si>
  <si>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</si>
  <si>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</si>
  <si>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</si>
  <si>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</si>
  <si>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</si>
  <si>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</si>
  <si>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</si>
  <si>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</si>
  <si>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</si>
  <si>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</si>
  <si>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</si>
  <si>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</si>
  <si>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</si>
  <si>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</si>
  <si>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</si>
  <si>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</si>
  <si>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</si>
  <si>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</si>
  <si>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</si>
  <si>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</si>
  <si>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</si>
  <si>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</si>
  <si>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</si>
  <si>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</si>
  <si>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</si>
  <si>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</si>
  <si>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</si>
  <si>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</si>
  <si>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</si>
  <si>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</si>
  <si>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</si>
  <si>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</si>
  <si>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</si>
  <si>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</si>
  <si>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</si>
  <si>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</si>
  <si>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</si>
  <si>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</si>
  <si>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</si>
  <si>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</si>
  <si>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</si>
  <si>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</si>
  <si>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</si>
  <si>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</si>
  <si>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</si>
  <si>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</si>
  <si>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</si>
  <si>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</si>
  <si>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</si>
  <si>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</si>
  <si>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</si>
  <si>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</si>
  <si>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</si>
  <si>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</si>
  <si>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</si>
  <si>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</si>
  <si>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</si>
  <si>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</si>
  <si>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</si>
  <si>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</si>
  <si>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</si>
  <si>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</si>
  <si>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</si>
  <si>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</si>
  <si>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</si>
  <si>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</si>
  <si>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</si>
  <si>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</si>
  <si>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</si>
  <si>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</si>
  <si>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</si>
  <si>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</si>
  <si>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</si>
  <si>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</si>
  <si>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</si>
  <si>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</si>
  <si>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</si>
  <si>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</si>
  <si>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</si>
  <si>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</si>
  <si>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</si>
  <si>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</si>
  <si>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</si>
  <si>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</si>
  <si>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</si>
  <si>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</si>
  <si>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</si>
  <si>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</si>
  <si>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</si>
  <si>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</si>
  <si>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</si>
  <si>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</si>
  <si>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</si>
  <si>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</si>
  <si>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</si>
  <si>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</si>
  <si>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</si>
  <si>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</si>
  <si>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</si>
  <si>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</si>
  <si>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</si>
  <si>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</si>
  <si>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</si>
  <si>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</si>
  <si>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</si>
  <si>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</si>
  <si>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</si>
  <si>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</si>
  <si>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</si>
  <si>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</si>
  <si>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</si>
  <si>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</si>
  <si>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</si>
  <si>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</si>
  <si>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</si>
  <si>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</si>
  <si>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</si>
  <si>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</si>
  <si>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</si>
  <si>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</si>
  <si>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</si>
  <si>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</si>
  <si>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</si>
  <si>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</si>
  <si>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</si>
  <si>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</si>
  <si>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</si>
  <si>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</si>
  <si>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</si>
  <si>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</si>
  <si>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</si>
  <si>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</si>
  <si>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</si>
  <si>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</si>
  <si>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</si>
  <si>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</si>
  <si>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</si>
  <si>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</si>
  <si>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</si>
  <si>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</si>
  <si>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</si>
  <si>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</si>
  <si>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</si>
  <si>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</si>
  <si>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</si>
  <si>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</si>
  <si>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</si>
  <si>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</si>
  <si>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</si>
  <si>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</si>
  <si>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</si>
  <si>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</si>
  <si>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</si>
  <si>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</si>
  <si>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</si>
  <si>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</si>
  <si>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</si>
  <si>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</si>
  <si>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</si>
  <si>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</si>
  <si>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</si>
  <si>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</si>
  <si>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</si>
  <si>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</si>
  <si>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</si>
  <si>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</si>
  <si>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</si>
  <si>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</si>
  <si>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</si>
  <si>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</si>
  <si>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</si>
  <si>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</si>
  <si>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</si>
  <si>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</si>
  <si>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</si>
  <si>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</si>
  <si>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</si>
  <si>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</si>
  <si>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</si>
  <si>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</si>
  <si>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</si>
  <si>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</si>
  <si>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</si>
  <si>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</si>
  <si>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</si>
  <si>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</si>
  <si>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</si>
  <si>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</si>
  <si>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</si>
  <si>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</si>
  <si>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</si>
  <si>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</si>
  <si>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</si>
  <si>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</si>
  <si>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</si>
  <si>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</si>
  <si>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</si>
  <si>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</si>
  <si>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</si>
  <si>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</si>
  <si>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</si>
  <si>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</si>
  <si>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</si>
  <si>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</si>
  <si>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</si>
  <si>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</si>
  <si>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</si>
  <si>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</si>
  <si>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</si>
  <si>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</si>
  <si>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</si>
  <si>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</si>
  <si>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</si>
  <si>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</si>
  <si>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</si>
  <si>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</si>
  <si>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</si>
  <si>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</si>
  <si>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</si>
  <si>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</si>
  <si>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</si>
  <si>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</si>
  <si>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</si>
  <si>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</si>
  <si>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</si>
  <si>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</si>
  <si>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</si>
  <si>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</si>
  <si>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</si>
  <si>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</si>
  <si>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</si>
  <si>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</si>
  <si>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</si>
  <si>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</si>
  <si>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</si>
  <si>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</si>
  <si>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</si>
  <si>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</si>
  <si>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</si>
  <si>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</si>
  <si>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</si>
  <si>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</si>
  <si>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</si>
  <si>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</si>
  <si>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</si>
  <si>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</si>
  <si>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</si>
  <si>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</si>
  <si>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</si>
  <si>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</si>
  <si>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</si>
  <si>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</si>
  <si>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</si>
  <si>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</si>
  <si>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</si>
  <si>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</si>
  <si>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</si>
  <si>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</si>
  <si>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</si>
  <si>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</si>
  <si>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</si>
  <si>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</si>
  <si>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</si>
  <si>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</si>
  <si>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</si>
  <si>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</si>
  <si>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</si>
  <si>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</si>
  <si>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</si>
  <si>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</si>
  <si>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</si>
  <si>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</si>
  <si>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</si>
  <si>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</si>
  <si>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</si>
  <si>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</si>
  <si>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</si>
  <si>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</si>
  <si>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</si>
  <si>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</si>
  <si>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</si>
  <si>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</si>
  <si>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</si>
  <si>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</si>
  <si>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</si>
  <si>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</si>
  <si>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</si>
  <si>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</si>
  <si>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</si>
  <si>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</si>
  <si>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</si>
  <si>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</si>
  <si>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</si>
  <si>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</si>
  <si>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</si>
  <si>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</si>
  <si>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</si>
  <si>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</si>
  <si>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</si>
  <si>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</si>
  <si>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</si>
  <si>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</si>
  <si>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</si>
  <si>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</si>
  <si>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</si>
  <si>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</si>
  <si>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</si>
  <si>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</si>
  <si>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</si>
  <si>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</si>
  <si>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</si>
  <si>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</si>
  <si>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</si>
  <si>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</si>
  <si>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</si>
  <si>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</si>
  <si>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</si>
  <si>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</si>
  <si>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</si>
  <si>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</si>
  <si>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</si>
  <si>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</si>
  <si>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</si>
  <si>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</si>
  <si>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</si>
  <si>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</si>
  <si>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</si>
  <si>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</si>
  <si>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</si>
  <si>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</si>
  <si>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</si>
  <si>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</si>
  <si>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</si>
  <si>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</si>
  <si>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</si>
  <si>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</si>
  <si>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</si>
  <si>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</si>
  <si>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</si>
  <si>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</si>
  <si>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</si>
  <si>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</si>
  <si>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</si>
  <si>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</si>
  <si>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</si>
  <si>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</si>
  <si>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</si>
  <si>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</si>
  <si>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</si>
  <si>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</si>
  <si>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</si>
  <si>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</si>
  <si>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</si>
  <si>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</si>
  <si>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</si>
  <si>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</si>
  <si>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</si>
  <si>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</si>
  <si>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</si>
  <si>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</si>
  <si>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</si>
  <si>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</si>
  <si>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</si>
  <si>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</si>
  <si>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</si>
  <si>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</si>
  <si>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</si>
  <si>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</si>
  <si>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</si>
  <si>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</si>
  <si>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</si>
  <si>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</si>
  <si>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</si>
  <si>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</si>
  <si>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</si>
  <si>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</si>
  <si>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</si>
  <si>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</si>
  <si>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</si>
  <si>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</si>
  <si>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</si>
  <si>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</si>
  <si>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</si>
  <si>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</si>
  <si>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</si>
  <si>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</si>
  <si>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</si>
  <si>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</si>
  <si>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</si>
  <si>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</si>
  <si>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</si>
  <si>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</si>
  <si>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</si>
  <si>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</si>
  <si>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</si>
  <si>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</si>
  <si>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</si>
  <si>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</si>
  <si>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</si>
  <si>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</si>
  <si>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</si>
  <si>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</si>
  <si>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</si>
  <si>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</si>
  <si>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</si>
  <si>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</si>
  <si>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</si>
  <si>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</si>
  <si>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</si>
  <si>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</si>
  <si>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</si>
  <si>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</si>
  <si>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</si>
  <si>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</si>
  <si>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</si>
  <si>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</si>
  <si>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</si>
  <si>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</si>
  <si>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</si>
  <si>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</si>
  <si>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</si>
  <si>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</si>
  <si>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</si>
  <si>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</si>
  <si>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</si>
  <si>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</si>
  <si>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</si>
  <si>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</si>
  <si>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</si>
  <si>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</si>
  <si>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</si>
  <si>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</si>
  <si>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</si>
  <si>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</si>
  <si>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</si>
  <si>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</si>
  <si>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</si>
  <si>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</si>
  <si>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</si>
  <si>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</si>
  <si>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</si>
  <si>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</si>
  <si>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</si>
  <si>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</si>
  <si>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</si>
  <si>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</si>
  <si>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</si>
  <si>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</si>
  <si>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</si>
  <si>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</si>
  <si>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</si>
  <si>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</si>
  <si>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</si>
  <si>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</si>
  <si>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</si>
  <si>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</si>
  <si>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</si>
  <si>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</si>
  <si>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</si>
  <si>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</si>
  <si>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</si>
  <si>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</si>
  <si>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</si>
  <si>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</si>
  <si>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</si>
  <si>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</si>
  <si>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</si>
  <si>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</si>
  <si>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</si>
  <si>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</si>
  <si>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</si>
  <si>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</si>
  <si>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</si>
  <si>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</si>
  <si>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</si>
  <si>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</si>
  <si>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</si>
  <si>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</si>
  <si>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</si>
  <si>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</si>
  <si>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</si>
  <si>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</si>
  <si>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</si>
  <si>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</si>
  <si>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</si>
  <si>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</si>
  <si>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</si>
  <si>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</si>
  <si>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</si>
  <si>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</si>
  <si>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</si>
  <si>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</si>
  <si>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</si>
  <si>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</si>
  <si>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</si>
  <si>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</si>
  <si>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</si>
  <si>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</si>
  <si>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</si>
  <si>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</si>
  <si>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</si>
  <si>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</si>
  <si>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</si>
  <si>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</si>
  <si>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</si>
  <si>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</si>
  <si>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</si>
  <si>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</si>
  <si>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</si>
  <si>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</si>
  <si>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</si>
  <si>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</si>
  <si>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</si>
  <si>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</si>
  <si>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</si>
  <si>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</si>
  <si>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</si>
  <si>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</si>
  <si>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</si>
  <si>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</si>
  <si>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</si>
  <si>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</si>
  <si>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</si>
  <si>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</si>
  <si>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</si>
  <si>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</si>
  <si>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</si>
  <si>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</si>
  <si>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</si>
  <si>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</si>
  <si>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</si>
  <si>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</si>
  <si>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</si>
  <si>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</si>
  <si>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</si>
  <si>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</si>
  <si>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</si>
  <si>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</si>
  <si>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</si>
  <si>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</si>
  <si>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</si>
  <si>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</si>
  <si>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</si>
  <si>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</si>
  <si>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</si>
  <si>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</si>
  <si>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</si>
  <si>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</si>
  <si>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</si>
  <si>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</si>
  <si>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</si>
  <si>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</si>
  <si>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</si>
  <si>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</si>
  <si>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</si>
  <si>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</si>
  <si>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</si>
  <si>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</si>
  <si>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</si>
  <si>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</si>
  <si>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</si>
  <si>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</si>
  <si>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</si>
  <si>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</si>
  <si>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</si>
  <si>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</si>
  <si>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</si>
  <si>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</si>
  <si>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</si>
  <si>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</si>
  <si>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</si>
  <si>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</si>
  <si>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</si>
  <si>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</si>
  <si>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</si>
  <si>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</si>
  <si>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</si>
  <si>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</si>
  <si>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</si>
  <si>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</si>
  <si>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</si>
  <si>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</si>
  <si>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</si>
  <si>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</si>
  <si>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</si>
  <si>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</si>
  <si>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</si>
  <si>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</si>
  <si>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</si>
  <si>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</si>
  <si>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</si>
  <si>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</si>
  <si>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</si>
  <si>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</si>
  <si>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</si>
  <si>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</si>
  <si>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</si>
  <si>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</si>
  <si>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</si>
  <si>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</si>
  <si>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</si>
  <si>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</si>
  <si>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</si>
  <si>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</si>
  <si>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</si>
  <si>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</si>
  <si>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</si>
  <si>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</si>
  <si>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</si>
  <si>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</si>
  <si>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</si>
  <si>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</si>
  <si>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</si>
  <si>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</si>
  <si>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</si>
  <si>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</si>
  <si>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</si>
  <si>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</si>
  <si>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</si>
  <si>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</si>
  <si>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</si>
  <si>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</si>
  <si>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</si>
  <si>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</si>
  <si>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</si>
  <si>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</si>
  <si>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</si>
  <si>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</si>
  <si>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</si>
  <si>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</si>
  <si>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</si>
  <si>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</si>
  <si>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</si>
  <si>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</si>
  <si>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</si>
  <si>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</si>
  <si>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</si>
  <si>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</si>
  <si>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</si>
  <si>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</si>
  <si>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</si>
  <si>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</si>
  <si>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</si>
  <si>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</si>
  <si>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</si>
  <si>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</si>
  <si>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</si>
  <si>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</si>
  <si>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</si>
  <si>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</si>
  <si>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</si>
  <si>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</si>
  <si>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</si>
  <si>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</si>
  <si>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</si>
  <si>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</si>
  <si>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</si>
  <si>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</si>
  <si>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</si>
  <si>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</si>
  <si>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</si>
  <si>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</si>
  <si>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</si>
  <si>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</si>
  <si>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</si>
  <si>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</si>
  <si>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</si>
  <si>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</si>
  <si>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</si>
  <si>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</si>
  <si>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</si>
  <si>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</si>
  <si>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</si>
  <si>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</si>
  <si>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</si>
  <si>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</si>
  <si>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</si>
  <si>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</si>
  <si>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</si>
  <si>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</si>
  <si>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</si>
  <si>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</si>
  <si>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</si>
  <si>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</si>
  <si>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</si>
  <si>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</si>
  <si>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</si>
  <si>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</si>
  <si>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</si>
  <si>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</si>
  <si>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</si>
  <si>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</si>
  <si>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</si>
  <si>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</si>
  <si>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</si>
  <si>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</si>
  <si>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</si>
  <si>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</si>
  <si>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</si>
  <si>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</si>
  <si>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</si>
  <si>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</si>
  <si>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</si>
  <si>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</si>
  <si>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</si>
  <si>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</si>
  <si>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</si>
  <si>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</si>
  <si>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</si>
  <si>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</si>
  <si>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</si>
  <si>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</si>
  <si>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</si>
  <si>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</si>
  <si>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</si>
  <si>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</si>
  <si>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</si>
  <si>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</si>
  <si>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</si>
  <si>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</si>
  <si>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</si>
  <si>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</si>
  <si>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</si>
  <si>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</si>
  <si>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</si>
  <si>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</si>
  <si>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</si>
  <si>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</si>
  <si>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</si>
  <si>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</si>
  <si>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</si>
  <si>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</si>
  <si>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</si>
  <si>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</si>
  <si>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</si>
  <si>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</si>
  <si>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</si>
  <si>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</si>
  <si>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</si>
  <si>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</si>
  <si>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</si>
  <si>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</si>
  <si>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</si>
  <si>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</si>
  <si>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</si>
  <si>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</si>
  <si>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</si>
  <si>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</si>
  <si>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</si>
  <si>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</si>
  <si>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</si>
  <si>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</si>
  <si>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</si>
  <si>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</si>
  <si>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</si>
  <si>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</si>
  <si>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</si>
  <si>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</si>
  <si>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</si>
  <si>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</si>
  <si>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</si>
  <si>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</si>
  <si>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</si>
  <si>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</si>
  <si>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</si>
  <si>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</si>
  <si>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</si>
  <si>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</si>
  <si>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</si>
  <si>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</si>
  <si>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</si>
  <si>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</si>
  <si>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</si>
  <si>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</si>
  <si>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</si>
  <si>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</si>
  <si>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</si>
  <si>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</si>
  <si>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</si>
  <si>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</si>
  <si>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</si>
  <si>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</si>
  <si>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</si>
  <si>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</si>
  <si>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</si>
  <si>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</si>
  <si>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</si>
  <si>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</si>
  <si>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</si>
  <si>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</si>
  <si>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</si>
  <si>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</si>
  <si>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</si>
  <si>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</si>
  <si>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</si>
  <si>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</si>
  <si>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</si>
  <si>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</si>
  <si>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</si>
  <si>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</si>
  <si>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</si>
  <si>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</si>
  <si>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</si>
  <si>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</si>
  <si>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</si>
  <si>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</si>
  <si>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</si>
  <si>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</si>
  <si>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</si>
  <si>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</si>
  <si>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</si>
  <si>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</si>
  <si>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</si>
  <si>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</si>
  <si>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</si>
  <si>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</si>
  <si>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</si>
  <si>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</si>
  <si>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</si>
  <si>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</si>
  <si>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</si>
  <si>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</si>
  <si>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</si>
  <si>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</si>
  <si>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</si>
  <si>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</si>
  <si>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</si>
  <si>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</si>
  <si>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</si>
  <si>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</si>
  <si>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</si>
  <si>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</si>
  <si>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</si>
  <si>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</si>
  <si>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</si>
  <si>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</si>
  <si>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</si>
  <si>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</si>
  <si>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</si>
  <si>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</si>
  <si>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</si>
  <si>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</si>
  <si>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</si>
  <si>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</si>
  <si>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</si>
  <si>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</si>
  <si>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</si>
  <si>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</si>
  <si>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</si>
  <si>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</si>
  <si>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</si>
  <si>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</si>
  <si>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</si>
  <si>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</si>
  <si>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</si>
  <si>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</si>
  <si>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</si>
  <si>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</si>
  <si>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</si>
  <si>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</si>
  <si>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</si>
  <si>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</si>
  <si>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</si>
  <si>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</si>
  <si>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</si>
  <si>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</si>
  <si>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</si>
  <si>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</si>
  <si>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</si>
  <si>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</si>
  <si>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</si>
  <si>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</si>
  <si>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</si>
  <si>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</si>
  <si>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</si>
  <si>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</si>
  <si>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</si>
  <si>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</si>
  <si>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</si>
  <si>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</si>
  <si>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</si>
  <si>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</si>
  <si>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</si>
  <si>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</si>
  <si>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</si>
  <si>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</si>
  <si>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</si>
  <si>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</si>
  <si>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</si>
  <si>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</si>
  <si>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</si>
  <si>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</si>
  <si>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</si>
  <si>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</si>
  <si>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</si>
  <si>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</si>
  <si>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</si>
  <si>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</si>
  <si>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</si>
  <si>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</si>
  <si>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</si>
  <si>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</si>
  <si>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</si>
  <si>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</si>
  <si>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</si>
  <si>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</si>
  <si>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</si>
  <si>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</si>
  <si>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</si>
  <si>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</si>
  <si>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</si>
  <si>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</si>
  <si>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</si>
  <si>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</si>
  <si>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</si>
  <si>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</si>
  <si>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</si>
  <si>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</si>
  <si>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</si>
  <si>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</si>
  <si>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</si>
  <si>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</si>
  <si>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</si>
  <si>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</si>
  <si>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</si>
  <si>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</si>
  <si>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</si>
  <si>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</si>
  <si>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</si>
  <si>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</si>
  <si>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</si>
  <si>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</si>
  <si>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</si>
  <si>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</si>
  <si>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</si>
  <si>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</si>
  <si>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</si>
  <si>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</si>
  <si>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</si>
  <si>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</si>
  <si>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</si>
  <si>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</si>
  <si>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</si>
  <si>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</si>
  <si>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</si>
  <si>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</si>
  <si>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</si>
  <si>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</si>
  <si>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</si>
  <si>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</si>
  <si>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</si>
  <si>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</si>
  <si>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</si>
  <si>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</si>
  <si>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</si>
  <si>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</si>
  <si>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</si>
  <si>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</si>
  <si>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</si>
  <si>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</si>
  <si>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</si>
  <si>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</si>
  <si>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</si>
  <si>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</si>
  <si>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</si>
  <si>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</si>
  <si>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</si>
  <si>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</si>
  <si>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</si>
  <si>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</si>
  <si>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</si>
  <si>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</si>
  <si>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</si>
  <si>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</si>
  <si>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</si>
  <si>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</si>
  <si>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</si>
  <si>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</si>
  <si>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</si>
  <si>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</si>
  <si>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</si>
  <si>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</si>
  <si>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</si>
  <si>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</si>
  <si>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</si>
  <si>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</si>
  <si>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</si>
  <si>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</si>
  <si>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</si>
  <si>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</si>
  <si>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</si>
  <si>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</si>
  <si>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</si>
  <si>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</si>
  <si>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</si>
  <si>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</si>
  <si>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</si>
  <si>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</si>
  <si>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</si>
  <si>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</si>
  <si>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</si>
  <si>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</si>
  <si>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</si>
  <si>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</si>
  <si>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</si>
  <si>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</si>
  <si>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</si>
  <si>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</si>
  <si>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</si>
  <si>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</si>
  <si>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</si>
  <si>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</si>
  <si>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</si>
  <si>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</si>
  <si>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</si>
  <si>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</si>
  <si>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</si>
  <si>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</si>
  <si>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</si>
  <si>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</si>
  <si>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</si>
  <si>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</si>
  <si>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</si>
  <si>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</si>
  <si>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</si>
  <si>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</si>
  <si>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</si>
  <si>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</si>
  <si>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</si>
  <si>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</si>
  <si>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</si>
  <si>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</si>
  <si>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</si>
  <si>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</si>
  <si>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</si>
  <si>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</si>
  <si>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</si>
  <si>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</si>
  <si>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</si>
  <si>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</si>
  <si>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</si>
  <si>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</si>
  <si>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</si>
  <si>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</si>
  <si>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</si>
  <si>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</si>
  <si>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</si>
  <si>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</si>
  <si>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</si>
  <si>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</si>
  <si>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</si>
  <si>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</si>
  <si>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</si>
  <si>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</si>
  <si>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</si>
  <si>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</si>
  <si>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</si>
  <si>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</si>
  <si>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</si>
  <si>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</si>
  <si>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</si>
  <si>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</si>
  <si>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</si>
  <si>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</si>
  <si>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</si>
  <si>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</si>
  <si>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</si>
  <si>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</si>
  <si>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</si>
  <si>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</si>
  <si>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</si>
  <si>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</si>
  <si>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</si>
  <si>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</si>
  <si>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</si>
  <si>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</si>
  <si>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</si>
  <si>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</si>
  <si>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</si>
  <si>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</si>
  <si>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</si>
  <si>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</si>
  <si>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</si>
  <si>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</si>
  <si>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</si>
  <si>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</si>
  <si>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</si>
  <si>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</si>
  <si>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</si>
  <si>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</si>
  <si>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</si>
  <si>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</si>
  <si>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</si>
  <si>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</si>
  <si>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</si>
  <si>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</si>
  <si>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</si>
  <si>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</si>
  <si>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</si>
  <si>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</si>
  <si>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</si>
  <si>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</si>
  <si>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</si>
  <si>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</si>
  <si>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</si>
  <si>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</si>
  <si>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</si>
  <si>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</si>
  <si>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</si>
  <si>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</si>
  <si>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</si>
  <si>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</si>
  <si>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</si>
  <si>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</si>
  <si>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</si>
  <si>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</si>
  <si>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</si>
  <si>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</si>
  <si>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</si>
  <si>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</si>
  <si>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</si>
  <si>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</si>
  <si>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</si>
  <si>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</si>
  <si>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</si>
  <si>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</si>
  <si>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</si>
  <si>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</si>
  <si>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</si>
  <si>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</si>
  <si>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</si>
  <si>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</si>
  <si>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</si>
  <si>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</si>
  <si>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</si>
  <si>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</si>
  <si>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</si>
  <si>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</si>
  <si>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</si>
  <si>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</si>
  <si>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</si>
  <si>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</si>
  <si>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</si>
  <si>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</si>
  <si>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</si>
  <si>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</si>
  <si>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</si>
  <si>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</si>
  <si>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</si>
  <si>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</si>
  <si>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</si>
  <si>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</si>
  <si>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</si>
  <si>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</si>
  <si>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</si>
  <si>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</si>
  <si>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</si>
  <si>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</si>
  <si>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</si>
  <si>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</si>
  <si>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</si>
  <si>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</si>
  <si>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</si>
  <si>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</si>
  <si>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</si>
  <si>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</si>
  <si>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</si>
  <si>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</si>
  <si>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</si>
  <si>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</si>
  <si>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</si>
  <si>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</si>
  <si>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</si>
  <si>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</si>
  <si>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</si>
  <si>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</si>
  <si>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</si>
  <si>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</si>
  <si>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</si>
  <si>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</si>
  <si>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</si>
  <si>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</si>
  <si>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</si>
  <si>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</si>
  <si>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</si>
  <si>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</si>
  <si>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</si>
  <si>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</si>
  <si>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</si>
  <si>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</si>
  <si>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</si>
  <si>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</si>
  <si>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</si>
  <si>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</si>
  <si>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</si>
  <si>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</si>
  <si>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</si>
  <si>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</si>
  <si>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</si>
  <si>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</si>
  <si>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</si>
  <si>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</si>
  <si>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</si>
  <si>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</si>
  <si>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</si>
  <si>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</si>
  <si>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</si>
  <si>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</si>
  <si>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</si>
  <si>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</si>
  <si>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</si>
  <si>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</si>
  <si>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</si>
  <si>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</si>
  <si>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</si>
  <si>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</si>
  <si>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</si>
  <si>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</si>
  <si>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</si>
  <si>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</si>
  <si>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</si>
  <si>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</si>
  <si>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</si>
  <si>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</si>
  <si>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</si>
  <si>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</si>
  <si>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</si>
  <si>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</si>
  <si>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</si>
  <si>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</si>
  <si>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</si>
  <si>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</si>
  <si>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</si>
  <si>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</si>
  <si>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</si>
  <si>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</si>
  <si>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</si>
  <si>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</si>
  <si>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</si>
  <si>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</si>
  <si>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</si>
  <si>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</si>
  <si>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</si>
  <si>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</si>
  <si>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</si>
  <si>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</si>
  <si>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</si>
  <si>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</si>
  <si>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</si>
  <si>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</si>
  <si>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</si>
  <si>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</si>
  <si>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</si>
  <si>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</si>
  <si>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</si>
  <si>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</si>
  <si>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</si>
  <si>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</si>
  <si>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</si>
  <si>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</si>
  <si>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</si>
  <si>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</si>
  <si>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</si>
  <si>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</si>
  <si>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</si>
  <si>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</si>
  <si>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</si>
  <si>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</si>
  <si>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</si>
  <si>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</si>
  <si>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</si>
  <si>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</si>
  <si>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</si>
  <si>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</si>
  <si>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</si>
  <si>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</si>
  <si>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</si>
  <si>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</si>
  <si>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</si>
  <si>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</si>
  <si>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</si>
  <si>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</si>
  <si>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</si>
  <si>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</si>
  <si>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</si>
  <si>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</si>
  <si>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</si>
  <si>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</si>
  <si>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</si>
  <si>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</si>
  <si>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</si>
  <si>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</si>
  <si>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</si>
  <si>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</si>
  <si>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</si>
  <si>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</si>
  <si>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</si>
  <si>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</si>
  <si>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</si>
  <si>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</si>
  <si>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</si>
  <si>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</si>
  <si>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</si>
  <si>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</si>
  <si>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</si>
  <si>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</si>
  <si>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</si>
  <si>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</si>
  <si>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</si>
  <si>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</si>
  <si>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</si>
  <si>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</si>
  <si>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</si>
  <si>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</si>
  <si>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</si>
  <si>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</si>
  <si>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</si>
  <si>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</si>
  <si>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</si>
  <si>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</si>
  <si>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</si>
  <si>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</si>
  <si>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</si>
  <si>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</si>
  <si>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</si>
  <si>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</si>
  <si>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</si>
  <si>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</si>
  <si>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</si>
  <si>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</si>
  <si>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</si>
  <si>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</si>
  <si>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</si>
  <si>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</si>
  <si>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</si>
  <si>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</si>
  <si>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</si>
  <si>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</si>
  <si>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</si>
  <si>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</si>
  <si>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</si>
  <si>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</si>
  <si>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</si>
  <si>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</si>
  <si>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</si>
  <si>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</si>
  <si>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</si>
  <si>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</si>
  <si>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</si>
  <si>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</si>
  <si>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</si>
  <si>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</si>
  <si>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</si>
  <si>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</si>
  <si>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</si>
  <si>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</si>
  <si>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</si>
  <si>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</si>
  <si>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</si>
  <si>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</si>
  <si>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</si>
  <si>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</si>
  <si>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</si>
  <si>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</si>
  <si>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</si>
  <si>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</si>
  <si>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</si>
  <si>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</si>
  <si>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</si>
  <si>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</si>
  <si>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</si>
  <si>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</si>
  <si>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</si>
  <si>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</si>
  <si>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</si>
  <si>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</si>
  <si>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</si>
  <si>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</si>
  <si>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</si>
  <si>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</si>
  <si>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</si>
  <si>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</si>
  <si>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</si>
  <si>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</si>
  <si>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</si>
  <si>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</si>
  <si>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</si>
  <si>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</si>
  <si>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</si>
  <si>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</si>
  <si>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</si>
  <si>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</si>
  <si>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</si>
  <si>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</si>
  <si>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</si>
  <si>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</si>
  <si>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</si>
  <si>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</si>
  <si>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</si>
  <si>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</si>
  <si>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</si>
  <si>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</si>
  <si>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</si>
  <si>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</si>
  <si>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</si>
  <si>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</si>
  <si>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</si>
  <si>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</si>
  <si>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</si>
  <si>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</si>
  <si>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</si>
  <si>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</si>
  <si>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</si>
  <si>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</si>
  <si>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</si>
  <si>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</si>
  <si>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</si>
  <si>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</si>
  <si>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</si>
  <si>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</si>
  <si>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</si>
  <si>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</si>
  <si>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</si>
  <si>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</si>
  <si>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</si>
  <si>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</si>
  <si>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</si>
  <si>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</si>
  <si>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</si>
  <si>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</si>
  <si>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</si>
  <si>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</si>
  <si>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</si>
  <si>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</si>
  <si>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</si>
  <si>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</si>
  <si>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</si>
  <si>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</si>
  <si>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</si>
  <si>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</si>
  <si>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</si>
  <si>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</si>
  <si>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</si>
  <si>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</si>
  <si>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</si>
  <si>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</si>
  <si>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</si>
  <si>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</si>
  <si>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</si>
  <si>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</si>
  <si>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</si>
  <si>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</si>
  <si>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</si>
  <si>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</si>
  <si>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</si>
  <si>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</si>
  <si>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</si>
  <si>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</si>
  <si>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</si>
  <si>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</si>
  <si>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</si>
  <si>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</si>
  <si>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</si>
  <si>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</si>
  <si>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</si>
  <si>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</si>
  <si>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</si>
  <si>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</si>
  <si>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</si>
  <si>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</si>
  <si>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</si>
  <si>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</si>
  <si>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</si>
  <si>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</si>
  <si>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</si>
  <si>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</si>
  <si>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</si>
  <si>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</si>
  <si>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</si>
  <si>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</si>
  <si>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</si>
  <si>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</si>
  <si>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</si>
  <si>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</si>
  <si>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</si>
  <si>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</si>
  <si>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</si>
  <si>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</si>
  <si>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</si>
  <si>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</si>
  <si>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</si>
  <si>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</si>
  <si>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</si>
  <si>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</si>
  <si>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</si>
  <si>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</si>
  <si>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</si>
  <si>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</si>
  <si>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</si>
  <si>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</si>
  <si>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</si>
  <si>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</si>
  <si>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</si>
  <si>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</si>
  <si>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</si>
  <si>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</si>
  <si>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</si>
  <si>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</si>
  <si>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</si>
  <si>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</si>
  <si>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</si>
  <si>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</si>
  <si>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</si>
  <si>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</si>
  <si>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</si>
  <si>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</si>
  <si>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</si>
  <si>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</si>
  <si>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</si>
  <si>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</si>
  <si>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</si>
  <si>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</si>
  <si>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</si>
  <si>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</si>
  <si>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</si>
  <si>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</si>
  <si>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</si>
  <si>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</si>
  <si>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</si>
  <si>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</si>
  <si>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</si>
  <si>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</si>
  <si>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</si>
  <si>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</si>
  <si>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</si>
  <si>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</si>
  <si>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</si>
  <si>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</si>
  <si>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</si>
  <si>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</si>
  <si>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</si>
  <si>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</si>
  <si>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</si>
  <si>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</si>
  <si>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</si>
  <si>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</si>
  <si>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</si>
  <si>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</si>
  <si>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</si>
  <si>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</si>
  <si>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</si>
  <si>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</si>
  <si>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</si>
  <si>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</si>
  <si>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</si>
  <si>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</si>
  <si>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</si>
  <si>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</si>
  <si>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</si>
  <si>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</si>
  <si>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</si>
  <si>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</si>
  <si>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</si>
  <si>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</si>
  <si>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</si>
  <si>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</si>
  <si>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</si>
  <si>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</si>
  <si>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</si>
  <si>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</si>
  <si>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</si>
  <si>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</si>
  <si>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</si>
  <si>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</si>
  <si>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</si>
  <si>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</si>
  <si>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</si>
  <si>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</si>
  <si>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</si>
  <si>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</si>
  <si>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</si>
  <si>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</si>
  <si>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</si>
  <si>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</si>
  <si>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</si>
  <si>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</si>
  <si>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</si>
  <si>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</si>
  <si>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</si>
  <si>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</si>
  <si>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</si>
  <si>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</si>
  <si>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</si>
  <si>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</si>
  <si>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</si>
  <si>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</si>
  <si>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</si>
  <si>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</si>
  <si>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</si>
  <si>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</si>
  <si>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</si>
  <si>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</si>
  <si>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</si>
  <si>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</si>
  <si>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</si>
  <si>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</si>
  <si>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</si>
  <si>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</si>
  <si>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</si>
  <si>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</si>
  <si>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</si>
  <si>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</si>
  <si>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</si>
  <si>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</si>
  <si>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</si>
  <si>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</si>
  <si>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</si>
  <si>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</si>
  <si>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</si>
  <si>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</si>
  <si>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</si>
  <si>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</si>
  <si>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</si>
  <si>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</si>
  <si>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</si>
  <si>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</si>
  <si>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</si>
  <si>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</si>
  <si>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</si>
  <si>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</si>
  <si>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</si>
  <si>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</si>
  <si>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</si>
  <si>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</si>
  <si>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</si>
  <si>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</si>
  <si>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</si>
  <si>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</si>
  <si>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</si>
  <si>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</si>
  <si>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</si>
  <si>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</si>
  <si>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</si>
  <si>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</si>
  <si>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</si>
  <si>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</si>
  <si>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</si>
  <si>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</si>
  <si>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</si>
  <si>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</si>
  <si>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</si>
  <si>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</si>
  <si>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</si>
  <si>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</si>
  <si>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</si>
  <si>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</si>
  <si>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</si>
  <si>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</si>
  <si>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</si>
  <si>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</si>
  <si>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</si>
  <si>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</si>
  <si>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</si>
  <si>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</si>
  <si>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</si>
  <si>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</si>
  <si>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</si>
  <si>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</si>
  <si>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</si>
  <si>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</si>
  <si>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</si>
  <si>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</si>
  <si>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</si>
  <si>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</si>
  <si>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</si>
  <si>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</si>
  <si>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</si>
  <si>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</si>
  <si>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</si>
  <si>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</si>
  <si>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</si>
  <si>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</si>
  <si>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</si>
  <si>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</si>
  <si>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</si>
  <si>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</si>
  <si>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</si>
  <si>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</si>
  <si>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</si>
  <si>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</si>
  <si>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</si>
  <si>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</si>
  <si>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</si>
  <si>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</si>
  <si>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</si>
  <si>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</si>
  <si>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</si>
  <si>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</si>
  <si>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</si>
  <si>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</si>
  <si>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</si>
  <si>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</si>
  <si>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</si>
  <si>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</si>
  <si>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</si>
  <si>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</si>
  <si>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</si>
  <si>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</si>
  <si>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</si>
  <si>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</si>
  <si>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</si>
  <si>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</si>
  <si>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</si>
  <si>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</si>
  <si>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</si>
  <si>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</si>
  <si>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</si>
  <si>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</si>
  <si>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</si>
  <si>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</si>
  <si>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</si>
  <si>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</si>
  <si>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</si>
  <si>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</si>
  <si>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</si>
  <si>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</si>
  <si>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</si>
  <si>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</si>
  <si>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</si>
  <si>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</si>
  <si>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</si>
  <si>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</si>
  <si>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</si>
  <si>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</si>
  <si>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</si>
  <si>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</si>
  <si>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</si>
  <si>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</si>
  <si>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</si>
  <si>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</si>
  <si>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</si>
  <si>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</si>
  <si>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</si>
  <si>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</si>
  <si>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</si>
  <si>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</si>
  <si>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</si>
  <si>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</si>
  <si>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</si>
  <si>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</si>
  <si>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</si>
  <si>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</si>
  <si>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</si>
  <si>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</si>
  <si>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</si>
  <si>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</si>
  <si>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</si>
  <si>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</si>
  <si>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</si>
  <si>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</si>
  <si>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</si>
  <si>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</si>
  <si>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</si>
  <si>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</si>
  <si>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</si>
  <si>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</si>
  <si>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</si>
  <si>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</si>
  <si>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</si>
  <si>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</si>
  <si>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</si>
  <si>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</si>
  <si>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</si>
  <si>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</si>
  <si>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</si>
  <si>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</si>
  <si>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</si>
  <si>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</si>
  <si>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</si>
  <si>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</si>
  <si>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</si>
  <si>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</si>
  <si>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</si>
  <si>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</si>
  <si>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</si>
  <si>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</si>
  <si>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</si>
  <si>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</si>
  <si>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</si>
  <si>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</si>
  <si>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</si>
  <si>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</si>
  <si>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</si>
  <si>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</si>
  <si>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</si>
  <si>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</si>
  <si>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</si>
  <si>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</si>
  <si>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</si>
  <si>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</si>
  <si>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</si>
  <si>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</si>
  <si>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</si>
  <si>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</si>
  <si>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</si>
  <si>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</si>
  <si>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</si>
  <si>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</si>
  <si>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</si>
  <si>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</si>
  <si>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</si>
  <si>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</si>
  <si>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</si>
  <si>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</si>
  <si>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</si>
  <si>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</si>
  <si>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</si>
  <si>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</si>
  <si>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</si>
  <si>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</si>
  <si>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</si>
  <si>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</si>
  <si>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</si>
  <si>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</si>
  <si>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</si>
  <si>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</si>
  <si>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</si>
  <si>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</si>
  <si>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</si>
  <si>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</si>
  <si>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</si>
  <si>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</si>
  <si>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</si>
  <si>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</si>
  <si>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</si>
  <si>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</si>
  <si>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</si>
  <si>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</si>
  <si>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</si>
  <si>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</si>
  <si>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</si>
  <si>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</si>
  <si>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</si>
  <si>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</si>
  <si>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</si>
  <si>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</si>
  <si>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</si>
  <si>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</si>
  <si>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</si>
  <si>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</si>
  <si>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</si>
  <si>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</si>
  <si>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</si>
  <si>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</si>
  <si>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</si>
  <si>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</si>
  <si>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</si>
  <si>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</si>
  <si>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</si>
  <si>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</si>
  <si>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</si>
  <si>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</si>
  <si>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</si>
  <si>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</si>
  <si>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</si>
  <si>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</si>
  <si>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</si>
  <si>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</si>
  <si>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</si>
  <si>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</si>
  <si>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</si>
  <si>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</si>
  <si>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</si>
  <si>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</si>
  <si>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</si>
  <si>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</si>
  <si>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</si>
  <si>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</si>
  <si>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</si>
  <si>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</si>
  <si>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</si>
  <si>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</si>
  <si>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</si>
  <si>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</si>
  <si>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</si>
  <si>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</si>
  <si>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</si>
  <si>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</si>
  <si>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</si>
  <si>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</si>
  <si>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</si>
  <si>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</si>
  <si>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</si>
  <si>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</si>
  <si>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</si>
  <si>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</si>
  <si>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</si>
  <si>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</si>
  <si>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</si>
  <si>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</si>
  <si>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</si>
  <si>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</si>
  <si>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</si>
  <si>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</si>
  <si>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</si>
  <si>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</si>
  <si>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</si>
  <si>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</si>
  <si>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</si>
  <si>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</si>
  <si>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</si>
  <si>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</si>
  <si>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</si>
  <si>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</si>
  <si>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</si>
  <si>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</si>
  <si>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</si>
  <si>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</si>
  <si>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</si>
  <si>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</si>
  <si>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</si>
  <si>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</si>
  <si>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</si>
  <si>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</si>
  <si>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</si>
  <si>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</si>
  <si>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</si>
  <si>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</si>
  <si>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</si>
  <si>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</si>
  <si>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</si>
  <si>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</si>
  <si>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</si>
  <si>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</si>
  <si>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</si>
  <si>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</si>
  <si>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</si>
  <si>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</si>
  <si>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</si>
  <si>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</si>
  <si>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</si>
  <si>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</si>
  <si>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</si>
  <si>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</si>
  <si>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</si>
  <si>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</si>
  <si>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</si>
  <si>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</si>
  <si>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</si>
  <si>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</si>
  <si>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</si>
  <si>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</si>
  <si>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</si>
  <si>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</si>
  <si>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</si>
  <si>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</si>
  <si>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</si>
  <si>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</si>
  <si>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</si>
  <si>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</si>
  <si>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</si>
  <si>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</si>
  <si>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</si>
  <si>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</si>
  <si>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</si>
  <si>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</si>
  <si>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</si>
  <si>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</si>
  <si>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</si>
  <si>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</si>
  <si>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</si>
  <si>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</si>
  <si>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</si>
  <si>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</si>
  <si>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</si>
  <si>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</si>
  <si>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</si>
  <si>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</si>
  <si>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</si>
  <si>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</si>
  <si>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</si>
  <si>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</si>
  <si>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</si>
  <si>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</si>
  <si>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</si>
  <si>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</si>
  <si>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</si>
  <si>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</si>
  <si>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</si>
  <si>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</si>
  <si>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</si>
  <si>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</si>
  <si>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</si>
  <si>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</si>
  <si>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</si>
  <si>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</si>
  <si>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</si>
  <si>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</si>
  <si>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</si>
  <si>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</si>
  <si>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</si>
  <si>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</si>
  <si>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</si>
  <si>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</si>
  <si>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</si>
  <si>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</si>
  <si>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</si>
  <si>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</si>
  <si>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</si>
  <si>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</si>
  <si>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</si>
  <si>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</si>
  <si>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</si>
  <si>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</si>
  <si>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</si>
  <si>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</si>
  <si>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</si>
  <si>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</si>
  <si>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</si>
  <si>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</si>
  <si>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</si>
  <si>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</si>
  <si>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</si>
  <si>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</si>
  <si>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</si>
  <si>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</si>
  <si>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</si>
  <si>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</si>
  <si>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</si>
  <si>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</si>
  <si>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</si>
  <si>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</si>
  <si>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</si>
  <si>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</si>
  <si>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</si>
  <si>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</si>
  <si>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</si>
  <si>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</si>
  <si>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</si>
  <si>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</si>
  <si>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</si>
  <si>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</si>
  <si>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</si>
  <si>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</si>
  <si>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</si>
  <si>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</si>
  <si>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</si>
  <si>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</si>
  <si>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</si>
  <si>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</si>
  <si>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</si>
  <si>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</si>
  <si>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</si>
  <si>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</si>
  <si>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</si>
  <si>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</si>
  <si>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</si>
  <si>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</si>
  <si>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</si>
  <si>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</si>
  <si>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</si>
  <si>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</si>
  <si>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</si>
  <si>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</si>
  <si>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</si>
  <si>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</si>
  <si>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</si>
  <si>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</si>
  <si>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</si>
  <si>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</si>
  <si>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</si>
  <si>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</si>
  <si>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</si>
  <si>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</si>
  <si>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</si>
  <si>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</si>
  <si>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</si>
  <si>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</si>
  <si>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</si>
  <si>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</si>
  <si>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</si>
  <si>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</si>
  <si>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</si>
  <si>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</si>
  <si>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</si>
  <si>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</si>
  <si>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</si>
  <si>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</si>
  <si>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</si>
  <si>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</si>
  <si>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</si>
  <si>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</si>
  <si>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</si>
  <si>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</si>
  <si>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</si>
  <si>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</si>
  <si>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</si>
  <si>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</si>
  <si>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</si>
  <si>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</si>
  <si>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</si>
  <si>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</si>
  <si>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</si>
  <si>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</si>
  <si>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</si>
  <si>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</si>
  <si>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</si>
  <si>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</si>
  <si>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</si>
  <si>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</si>
  <si>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</si>
  <si>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</si>
  <si>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</si>
  <si>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</si>
  <si>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</si>
  <si>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</si>
  <si>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</si>
  <si>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</si>
  <si>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</si>
  <si>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</si>
  <si>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</si>
  <si>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</si>
  <si>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</si>
  <si>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</si>
  <si>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</si>
  <si>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</si>
  <si>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</si>
  <si>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</si>
  <si>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</si>
  <si>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</si>
  <si>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</si>
  <si>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</si>
  <si>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</si>
  <si>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</si>
  <si>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</si>
  <si>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</si>
  <si>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</si>
  <si>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</si>
  <si>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</si>
  <si>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</si>
  <si>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</si>
  <si>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</si>
  <si>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</si>
  <si>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</si>
  <si>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</si>
  <si>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</si>
  <si>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</si>
  <si>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</si>
  <si>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</si>
  <si>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</si>
  <si>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</si>
  <si>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</si>
  <si>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</si>
  <si>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</si>
  <si>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</si>
  <si>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</si>
  <si>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</si>
  <si>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</si>
  <si>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</si>
  <si>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</si>
  <si>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</si>
  <si>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</si>
  <si>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</si>
  <si>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</si>
  <si>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</si>
  <si>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</si>
  <si>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</si>
  <si>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</si>
  <si>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</si>
  <si>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</si>
  <si>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</si>
  <si>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</si>
  <si>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</si>
  <si>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</si>
  <si>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</si>
  <si>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</si>
  <si>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</si>
  <si>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</si>
  <si>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</si>
  <si>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</si>
  <si>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</si>
  <si>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</si>
  <si>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</si>
  <si>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</si>
  <si>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</si>
  <si>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</si>
  <si>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</si>
  <si>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</si>
  <si>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</si>
  <si>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</si>
  <si>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</si>
  <si>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</si>
  <si>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</si>
  <si>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</si>
  <si>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</si>
  <si>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</si>
  <si>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</si>
  <si>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</si>
  <si>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</si>
  <si>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</si>
  <si>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</si>
  <si>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</si>
  <si>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</si>
  <si>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</si>
  <si>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</si>
  <si>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</si>
  <si>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</si>
  <si>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</si>
  <si>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</si>
  <si>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</si>
  <si>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</si>
  <si>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</si>
  <si>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</si>
  <si>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</si>
  <si>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</si>
  <si>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</si>
  <si>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</si>
  <si>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</si>
  <si>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</si>
  <si>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</si>
  <si>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</si>
  <si>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</si>
  <si>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</si>
  <si>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</si>
  <si>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</si>
  <si>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</si>
  <si>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</si>
  <si>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</si>
  <si>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</si>
  <si>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</si>
  <si>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</si>
  <si>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</si>
  <si>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</si>
  <si>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</si>
  <si>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</si>
  <si>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</si>
  <si>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</si>
  <si>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</si>
  <si>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</si>
  <si>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</si>
  <si>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</si>
  <si>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</si>
  <si>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</si>
  <si>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</si>
  <si>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</si>
  <si>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</si>
  <si>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</si>
  <si>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</si>
  <si>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</si>
  <si>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</si>
  <si>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</si>
  <si>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</si>
  <si>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</si>
  <si>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</si>
  <si>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</si>
  <si>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</si>
  <si>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</si>
  <si>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</si>
  <si>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</si>
  <si>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</si>
  <si>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</si>
  <si>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</si>
  <si>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</si>
  <si>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</si>
  <si>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</si>
  <si>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</si>
  <si>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</si>
  <si>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</si>
  <si>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</si>
  <si>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</si>
  <si>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</si>
  <si>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</si>
  <si>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</si>
  <si>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</si>
  <si>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</si>
  <si>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</si>
  <si>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</si>
  <si>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</si>
  <si>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</si>
  <si>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</si>
  <si>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</si>
  <si>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</si>
  <si>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</si>
  <si>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</si>
  <si>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</si>
  <si>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</si>
  <si>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</si>
  <si>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</si>
  <si>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</si>
  <si>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</si>
  <si>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</si>
  <si>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</si>
  <si>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</si>
  <si>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</si>
  <si>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</si>
  <si>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</si>
  <si>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</si>
  <si>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</si>
  <si>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</si>
  <si>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</si>
  <si>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</si>
  <si>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</si>
  <si>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</si>
  <si>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</si>
  <si>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</si>
  <si>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</si>
  <si>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</si>
  <si>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</si>
  <si>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</si>
  <si>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</si>
  <si>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</si>
  <si>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</si>
  <si>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</si>
  <si>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</si>
  <si>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</si>
  <si>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</si>
  <si>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</si>
  <si>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</si>
  <si>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</si>
  <si>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</si>
  <si>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</si>
  <si>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</si>
  <si>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</si>
  <si>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</si>
  <si>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</si>
  <si>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</si>
  <si>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</si>
  <si>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</si>
  <si>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</si>
  <si>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</si>
  <si>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</si>
  <si>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</si>
  <si>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</si>
  <si>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</si>
  <si>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</si>
  <si>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</si>
  <si>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</si>
  <si>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</si>
  <si>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</si>
  <si>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</si>
  <si>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</si>
  <si>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</si>
  <si>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</si>
  <si>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</si>
  <si>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</si>
  <si>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</si>
  <si>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</si>
  <si>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</si>
  <si>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</si>
  <si>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</si>
  <si>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</si>
  <si>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</si>
  <si>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</si>
  <si>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</si>
  <si>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</si>
  <si>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</si>
  <si>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</si>
  <si>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</si>
  <si>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</si>
  <si>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</si>
  <si>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</si>
  <si>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</si>
  <si>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</si>
  <si>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</si>
  <si>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</si>
  <si>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</si>
  <si>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</si>
  <si>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</si>
  <si>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</si>
  <si>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</si>
  <si>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</si>
  <si>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</si>
  <si>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</si>
  <si>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</si>
  <si>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</si>
  <si>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</si>
  <si>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</si>
  <si>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</si>
  <si>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</si>
  <si>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</si>
  <si>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</si>
  <si>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</si>
  <si>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</si>
  <si>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</si>
  <si>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</si>
  <si>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</si>
  <si>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</si>
  <si>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</si>
  <si>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</si>
  <si>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</si>
  <si>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</si>
  <si>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</si>
  <si>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</si>
  <si>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</si>
  <si>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</si>
  <si>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</si>
  <si>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</si>
  <si>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</si>
  <si>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</si>
  <si>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</si>
  <si>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</si>
  <si>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</si>
  <si>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</si>
  <si>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</si>
  <si>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</si>
  <si>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</si>
  <si>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</si>
  <si>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</si>
  <si>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</si>
  <si>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</si>
  <si>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</si>
  <si>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</si>
  <si>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</si>
  <si>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</si>
  <si>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</si>
  <si>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</si>
  <si>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</si>
  <si>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</si>
  <si>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</si>
  <si>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</si>
  <si>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</si>
  <si>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</si>
  <si>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</si>
  <si>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</si>
  <si>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</si>
  <si>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</si>
  <si>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</si>
  <si>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</si>
  <si>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</si>
  <si>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</si>
  <si>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</si>
  <si>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</si>
  <si>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</si>
  <si>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</si>
  <si>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</si>
  <si>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</si>
  <si>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</si>
  <si>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</si>
  <si>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</si>
  <si>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</si>
  <si>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</si>
  <si>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</si>
  <si>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</si>
  <si>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</si>
  <si>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</si>
  <si>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</si>
  <si>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</si>
  <si>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</si>
  <si>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</si>
  <si>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</si>
  <si>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</si>
  <si>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</si>
  <si>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</si>
  <si>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</si>
  <si>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</si>
  <si>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</si>
  <si>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</si>
  <si>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</si>
  <si>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</si>
  <si>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</si>
  <si>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</si>
  <si>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</si>
  <si>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</si>
  <si>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</si>
  <si>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</si>
  <si>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</si>
  <si>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</si>
  <si>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</si>
  <si>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</si>
  <si>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</si>
  <si>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</si>
  <si>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</si>
  <si>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</si>
  <si>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</si>
  <si>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</si>
  <si>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</si>
  <si>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</si>
  <si>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</si>
  <si>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</si>
  <si>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</si>
  <si>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</si>
  <si>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</si>
  <si>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</si>
  <si>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</si>
  <si>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</si>
  <si>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</si>
  <si>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</si>
  <si>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</si>
  <si>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</si>
  <si>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</si>
  <si>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</si>
  <si>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</si>
  <si>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</si>
  <si>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</si>
  <si>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</si>
  <si>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</si>
  <si>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</si>
  <si>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</si>
  <si>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</si>
  <si>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</si>
  <si>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</si>
  <si>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</si>
  <si>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</si>
  <si>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</si>
  <si>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</si>
  <si>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</si>
  <si>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</si>
  <si>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</si>
  <si>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</si>
  <si>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</si>
  <si>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</si>
  <si>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</si>
  <si>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</si>
  <si>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</si>
  <si>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</si>
  <si>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</si>
  <si>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</si>
  <si>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</si>
  <si>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</si>
  <si>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</si>
  <si>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</si>
  <si>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</si>
  <si>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</si>
  <si>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</si>
  <si>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</si>
  <si>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</si>
  <si>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</si>
  <si>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</si>
  <si>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</si>
  <si>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</si>
  <si>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</si>
  <si>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</si>
  <si>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</si>
  <si>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</si>
  <si>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</si>
  <si>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</si>
  <si>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</si>
  <si>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</si>
  <si>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</si>
  <si>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</si>
  <si>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</si>
  <si>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</si>
  <si>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</si>
  <si>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</si>
  <si>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</si>
  <si>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</si>
  <si>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</si>
  <si>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</si>
  <si>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</si>
  <si>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</si>
  <si>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</si>
  <si>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</si>
  <si>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</si>
  <si>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</si>
  <si>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</si>
  <si>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</si>
  <si>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</si>
  <si>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</si>
  <si>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</si>
  <si>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</si>
  <si>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</si>
  <si>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</si>
  <si>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</si>
  <si>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</si>
  <si>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</si>
  <si>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</si>
  <si>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</si>
  <si>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</si>
  <si>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</si>
  <si>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</si>
  <si>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</si>
  <si>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</si>
  <si>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</si>
  <si>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</si>
  <si>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</si>
  <si>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</si>
  <si>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</si>
  <si>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</si>
  <si>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</si>
  <si>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</si>
  <si>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</si>
  <si>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</si>
  <si>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</si>
  <si>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</si>
  <si>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</si>
  <si>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</si>
  <si>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</si>
  <si>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</si>
  <si>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</si>
  <si>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</si>
  <si>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</si>
  <si>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</si>
  <si>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</si>
  <si>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</si>
  <si>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</si>
  <si>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</si>
  <si>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</si>
  <si>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</si>
  <si>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</si>
  <si>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</si>
  <si>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</si>
  <si>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</si>
  <si>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</si>
  <si>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</si>
  <si>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</si>
  <si>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</si>
  <si>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</si>
  <si>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</si>
  <si>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</si>
  <si>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</si>
  <si>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</si>
  <si>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</si>
  <si>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</si>
  <si>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</si>
  <si>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</si>
  <si>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</si>
  <si>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</si>
  <si>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</si>
  <si>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</si>
  <si>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</si>
  <si>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</si>
  <si>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</si>
  <si>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</si>
  <si>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</si>
  <si>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</si>
  <si>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</si>
  <si>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</si>
  <si>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</si>
  <si>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</si>
  <si>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</si>
  <si>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</si>
  <si>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</si>
  <si>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</si>
  <si>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</si>
  <si>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</si>
  <si>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</si>
  <si>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</si>
  <si>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</si>
  <si>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</si>
  <si>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</si>
  <si>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</si>
  <si>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</si>
  <si>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</si>
  <si>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</si>
  <si>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</si>
  <si>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</si>
  <si>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</si>
  <si>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</si>
  <si>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</si>
  <si>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</si>
  <si>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</si>
  <si>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</si>
  <si>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</si>
  <si>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</si>
  <si>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</si>
  <si>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</si>
  <si>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</si>
  <si>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</si>
  <si>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</si>
  <si>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</si>
  <si>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</si>
  <si>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</si>
  <si>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</si>
  <si>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</si>
  <si>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</si>
  <si>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</si>
  <si>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</si>
  <si>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</si>
  <si>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</si>
  <si>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</si>
  <si>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</si>
  <si>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</si>
  <si>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</si>
  <si>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</si>
  <si>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</si>
  <si>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</si>
  <si>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</si>
  <si>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</si>
  <si>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</si>
  <si>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</si>
  <si>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</si>
  <si>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</si>
  <si>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</si>
  <si>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</si>
  <si>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</si>
  <si>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</si>
  <si>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</si>
  <si>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</si>
  <si>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</si>
  <si>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</si>
  <si>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</si>
  <si>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</si>
  <si>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</si>
  <si>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</si>
  <si>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</si>
  <si>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</si>
  <si>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</si>
  <si>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</si>
  <si>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</si>
  <si>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</si>
  <si>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</si>
  <si>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</si>
  <si>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</si>
  <si>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</si>
  <si>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</si>
  <si>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</si>
  <si>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</si>
  <si>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</si>
  <si>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</si>
  <si>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</si>
  <si>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</si>
  <si>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</si>
  <si>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</si>
  <si>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</si>
  <si>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</si>
  <si>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</si>
  <si>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</si>
  <si>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</si>
  <si>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</si>
  <si>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</si>
  <si>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</si>
  <si>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</si>
  <si>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</si>
  <si>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</si>
  <si>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</si>
  <si>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</si>
  <si>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</si>
  <si>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</si>
  <si>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</si>
  <si>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</si>
  <si>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</si>
  <si>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</si>
  <si>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</si>
  <si>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</si>
  <si>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</si>
  <si>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</si>
  <si>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</si>
  <si>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</si>
  <si>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</si>
  <si>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</si>
  <si>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</si>
  <si>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</si>
  <si>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</si>
  <si>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</si>
  <si>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</si>
  <si>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</si>
  <si>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</si>
  <si>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</si>
  <si>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</si>
  <si>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</si>
  <si>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</si>
  <si>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</si>
  <si>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</si>
  <si>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</si>
  <si>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</si>
  <si>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</si>
  <si>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</si>
  <si>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</si>
  <si>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</si>
  <si>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</si>
  <si>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</si>
  <si>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</si>
  <si>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</si>
  <si>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</si>
  <si>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</si>
  <si>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</si>
  <si>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</si>
  <si>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</si>
  <si>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</si>
  <si>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</si>
  <si>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</si>
  <si>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</si>
  <si>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</si>
  <si>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</si>
  <si>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</si>
  <si>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</si>
  <si>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</si>
  <si>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</si>
  <si>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</si>
  <si>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</si>
  <si>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</si>
  <si>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</si>
  <si>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</si>
  <si>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</si>
  <si>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</si>
  <si>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</si>
  <si>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</si>
  <si>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</si>
  <si>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</si>
  <si>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</si>
  <si>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</si>
  <si>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</si>
  <si>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</si>
  <si>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</si>
  <si>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</si>
  <si>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</si>
  <si>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</si>
  <si>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</si>
  <si>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</si>
  <si>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</si>
  <si>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</si>
  <si>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</si>
  <si>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</si>
  <si>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</si>
  <si>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</si>
  <si>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</si>
  <si>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</si>
  <si>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</si>
  <si>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</si>
  <si>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</si>
  <si>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</si>
  <si>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</si>
  <si>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</si>
  <si>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</si>
  <si>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</si>
  <si>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</si>
  <si>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</si>
  <si>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</si>
  <si>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</si>
  <si>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</si>
  <si>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</si>
  <si>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</si>
  <si>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</si>
  <si>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</si>
  <si>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</si>
  <si>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</si>
  <si>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</si>
  <si>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</si>
  <si>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</si>
  <si>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</si>
  <si>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</si>
  <si>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</si>
  <si>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</si>
  <si>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</si>
  <si>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</si>
  <si>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</si>
  <si>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</si>
  <si>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</si>
  <si>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</si>
  <si>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</si>
  <si>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</si>
  <si>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</si>
  <si>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</si>
  <si>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</si>
  <si>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</si>
  <si>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</si>
  <si>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</si>
  <si>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</si>
  <si>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</si>
  <si>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</si>
  <si>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</si>
  <si>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</si>
  <si>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</si>
  <si>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</si>
  <si>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</si>
  <si>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</si>
  <si>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</si>
  <si>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</si>
  <si>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</si>
  <si>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</si>
  <si>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</si>
  <si>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</si>
  <si>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</si>
  <si>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</si>
  <si>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</si>
  <si>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</si>
  <si>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</si>
  <si>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</si>
  <si>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</si>
  <si>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</si>
  <si>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</si>
  <si>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</si>
  <si>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</si>
  <si>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</si>
  <si>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</si>
  <si>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</si>
  <si>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</si>
  <si>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</si>
  <si>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</si>
  <si>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</si>
  <si>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</si>
  <si>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</si>
  <si>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</si>
  <si>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</si>
  <si>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</si>
  <si>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</si>
  <si>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</si>
  <si>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</si>
  <si>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</si>
  <si>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</si>
  <si>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</si>
  <si>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</si>
  <si>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</si>
  <si>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</si>
  <si>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</si>
  <si>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</si>
  <si>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</si>
  <si>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</si>
  <si>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</si>
  <si>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</si>
  <si>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</si>
  <si>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</si>
  <si>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</si>
  <si>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</si>
  <si>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</si>
  <si>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</si>
  <si>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</si>
  <si>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</si>
  <si>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</si>
  <si>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</si>
  <si>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</si>
  <si>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</si>
  <si>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</si>
  <si>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</si>
  <si>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</si>
  <si>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</si>
  <si>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</si>
  <si>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</si>
  <si>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</si>
  <si>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</si>
  <si>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</si>
  <si>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</si>
  <si>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</si>
  <si>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</si>
  <si>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</si>
  <si>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</si>
  <si>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</si>
  <si>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</si>
  <si>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</si>
  <si>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</si>
  <si>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</si>
  <si>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</si>
  <si>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</si>
  <si>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</si>
  <si>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</si>
  <si>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</si>
  <si>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</si>
  <si>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</si>
  <si>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</si>
  <si>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</si>
  <si>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</si>
  <si>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</si>
  <si>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</si>
  <si>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</si>
  <si>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</si>
  <si>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</si>
  <si>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</si>
  <si>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</si>
  <si>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</si>
  <si>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</si>
  <si>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</si>
  <si>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</si>
  <si>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</si>
  <si>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</si>
  <si>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</si>
  <si>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</si>
  <si>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</si>
  <si>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</si>
  <si>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</si>
  <si>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</si>
  <si>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</si>
  <si>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</si>
  <si>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</si>
  <si>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</si>
  <si>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</si>
  <si>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</si>
  <si>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</si>
  <si>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</si>
  <si>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</si>
  <si>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</si>
  <si>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</si>
  <si>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</si>
  <si>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</si>
  <si>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</si>
  <si>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</si>
  <si>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</si>
  <si>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</si>
  <si>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</si>
  <si>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</si>
  <si>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</si>
  <si>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</si>
  <si>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</si>
  <si>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</si>
  <si>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</si>
  <si>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</si>
  <si>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</si>
  <si>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</si>
  <si>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</si>
  <si>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</si>
  <si>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</si>
  <si>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</si>
  <si>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</si>
  <si>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</si>
  <si>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</si>
  <si>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</si>
  <si>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</si>
  <si>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</si>
  <si>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</si>
  <si>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</si>
  <si>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</si>
  <si>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</si>
  <si>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</si>
  <si>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</si>
  <si>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</si>
  <si>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</si>
  <si>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</si>
  <si>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</si>
  <si>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</si>
  <si>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</si>
  <si>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</si>
  <si>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</si>
  <si>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</si>
  <si>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</si>
  <si>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</si>
  <si>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</si>
  <si>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</si>
  <si>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</si>
  <si>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</si>
  <si>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</si>
  <si>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</si>
  <si>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</si>
  <si>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</si>
  <si>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</si>
  <si>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</si>
  <si>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</si>
  <si>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</si>
  <si>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</si>
  <si>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</si>
  <si>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</si>
  <si>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</si>
  <si>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</si>
  <si>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</si>
  <si>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</si>
  <si>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</si>
  <si>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</si>
  <si>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</si>
  <si>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</si>
  <si>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</si>
  <si>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</si>
  <si>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</si>
  <si>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</si>
  <si>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</si>
  <si>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</si>
  <si>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</si>
  <si>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</si>
  <si>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</si>
  <si>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</si>
  <si>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</si>
  <si>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</si>
  <si>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</si>
  <si>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</si>
  <si>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</si>
  <si>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</si>
  <si>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</si>
  <si>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</si>
  <si>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</si>
  <si>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</si>
  <si>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</si>
  <si>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</si>
  <si>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</si>
  <si>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</si>
  <si>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</si>
  <si>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</si>
  <si>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</si>
  <si>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</si>
  <si>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</si>
  <si>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</si>
  <si>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</si>
  <si>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</si>
  <si>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</si>
  <si>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</si>
  <si>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</si>
  <si>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</si>
  <si>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</si>
  <si>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</si>
  <si>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</si>
  <si>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</si>
  <si>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</si>
  <si>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</si>
  <si>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</si>
  <si>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</si>
  <si>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</si>
  <si>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</si>
  <si>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</si>
  <si>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</si>
  <si>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</si>
  <si>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</si>
  <si>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</si>
  <si>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</si>
  <si>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</si>
  <si>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</si>
  <si>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</si>
  <si>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</si>
  <si>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</si>
  <si>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</si>
  <si>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</si>
  <si>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</si>
  <si>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</si>
  <si>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</si>
  <si>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</si>
  <si>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</si>
  <si>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</si>
  <si>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</si>
  <si>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</si>
  <si>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</si>
  <si>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</si>
  <si>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</si>
  <si>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</si>
  <si>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</si>
  <si>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</si>
  <si>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</si>
  <si>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</si>
  <si>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</si>
  <si>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</si>
  <si>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</si>
  <si>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</si>
  <si>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</si>
  <si>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</si>
  <si>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</si>
  <si>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</si>
  <si>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</si>
  <si>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</si>
  <si>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</si>
  <si>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</si>
  <si>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</si>
  <si>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</si>
  <si>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</si>
  <si>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</si>
  <si>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</si>
  <si>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</si>
  <si>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</si>
  <si>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</si>
  <si>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</si>
  <si>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</si>
  <si>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</si>
  <si>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</si>
  <si>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</si>
  <si>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</si>
  <si>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</si>
  <si>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</si>
  <si>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</si>
  <si>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</si>
  <si>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</si>
  <si>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</si>
  <si>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</si>
  <si>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</si>
  <si>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</si>
  <si>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</si>
  <si>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</si>
  <si>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</si>
  <si>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</si>
  <si>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</si>
  <si>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</si>
  <si>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</si>
  <si>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</si>
  <si>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</si>
  <si>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</si>
  <si>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</si>
  <si>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</si>
  <si>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</si>
  <si>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</si>
  <si>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</si>
  <si>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</si>
  <si>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</si>
  <si>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</si>
  <si>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</si>
  <si>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</si>
  <si>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</si>
  <si>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</si>
  <si>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</si>
  <si>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</si>
  <si>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</si>
  <si>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</si>
  <si>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</si>
  <si>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</si>
  <si>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</si>
  <si>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</si>
  <si>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</si>
  <si>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</si>
  <si>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</si>
  <si>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</si>
  <si>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</si>
  <si>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</si>
  <si>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</si>
  <si>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</si>
  <si>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</si>
  <si>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</si>
  <si>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</si>
  <si>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</si>
  <si>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</si>
  <si>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</si>
  <si>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</si>
  <si>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</si>
  <si>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</si>
  <si>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</si>
  <si>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</si>
  <si>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</si>
  <si>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</si>
  <si>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</si>
  <si>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</si>
  <si>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</si>
  <si>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</si>
  <si>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</si>
  <si>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</si>
  <si>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</si>
  <si>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</si>
  <si>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</si>
  <si>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</si>
  <si>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</si>
  <si>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</si>
  <si>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</si>
  <si>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</si>
  <si>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</si>
  <si>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</si>
  <si>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</si>
  <si>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</si>
  <si>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</si>
  <si>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</si>
  <si>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</si>
  <si>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</si>
  <si>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</si>
  <si>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</si>
  <si>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</si>
  <si>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</si>
  <si>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</si>
  <si>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</si>
  <si>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</si>
  <si>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</si>
  <si>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</si>
  <si>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</si>
  <si>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</si>
  <si>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</si>
  <si>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</si>
  <si>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</si>
  <si>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</si>
  <si>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</si>
  <si>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</si>
  <si>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</si>
  <si>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</si>
  <si>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</si>
  <si>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</si>
  <si>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</si>
  <si>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</si>
  <si>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</si>
  <si>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</si>
  <si>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</si>
  <si>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</si>
  <si>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</si>
  <si>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</si>
  <si>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</si>
  <si>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</si>
  <si>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</si>
  <si>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</si>
  <si>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</si>
  <si>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</si>
  <si>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</si>
  <si>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</si>
  <si>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</si>
  <si>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</si>
  <si>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</si>
  <si>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</si>
  <si>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</si>
  <si>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</si>
  <si>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</si>
  <si>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</si>
  <si>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</si>
  <si>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</si>
  <si>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</si>
  <si>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</si>
  <si>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</si>
  <si>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</si>
  <si>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</si>
  <si>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</si>
  <si>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</si>
  <si>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</si>
  <si>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</si>
  <si>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</si>
  <si>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</si>
  <si>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</si>
  <si>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</si>
  <si>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</si>
  <si>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</si>
  <si>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</si>
  <si>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</si>
  <si>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</si>
  <si>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</si>
  <si>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</si>
  <si>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</si>
  <si>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</si>
  <si>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</si>
  <si>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</si>
  <si>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</si>
  <si>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</si>
  <si>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</si>
  <si>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</si>
  <si>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</si>
  <si>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</si>
  <si>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</si>
  <si>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</si>
  <si>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</si>
  <si>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</si>
  <si>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</si>
  <si>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</si>
  <si>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</si>
  <si>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</si>
  <si>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</si>
  <si>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</si>
  <si>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</si>
  <si>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</si>
  <si>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</si>
  <si>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</si>
  <si>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</si>
  <si>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</si>
  <si>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</si>
  <si>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</si>
  <si>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</si>
  <si>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</si>
  <si>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</si>
  <si>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</si>
  <si>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</si>
  <si>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</si>
  <si>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</si>
  <si>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</si>
  <si>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</si>
  <si>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</si>
  <si>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</si>
  <si>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</si>
  <si>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</si>
  <si>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</si>
  <si>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</si>
  <si>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</si>
  <si>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</si>
  <si>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</si>
  <si>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</si>
  <si>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</si>
  <si>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</si>
  <si>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</si>
  <si>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</si>
  <si>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</si>
  <si>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</si>
  <si>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</si>
  <si>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</si>
  <si>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</si>
  <si>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</si>
  <si>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</si>
  <si>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</si>
  <si>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</si>
  <si>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</si>
  <si>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</si>
  <si>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</si>
  <si>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</si>
  <si>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</si>
  <si>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</si>
  <si>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</si>
  <si>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</si>
  <si>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</si>
  <si>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</si>
  <si>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</si>
  <si>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</si>
  <si>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</si>
  <si>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</si>
  <si>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</si>
  <si>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</si>
  <si>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</si>
  <si>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</si>
  <si>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</si>
  <si>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</si>
  <si>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</si>
  <si>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</si>
  <si>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</si>
  <si>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</si>
  <si>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</si>
  <si>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</si>
  <si>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</si>
  <si>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</si>
  <si>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</si>
  <si>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</si>
  <si>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</si>
  <si>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</si>
  <si>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</si>
  <si>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</si>
  <si>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</si>
  <si>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</si>
  <si>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</si>
  <si>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</si>
  <si>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</si>
  <si>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</si>
  <si>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</si>
  <si>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</si>
  <si>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</si>
  <si>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</si>
  <si>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</si>
  <si>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</si>
  <si>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</si>
  <si>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</si>
  <si>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</si>
  <si>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</si>
  <si>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</si>
  <si>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</si>
  <si>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</si>
  <si>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</si>
  <si>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</si>
  <si>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</si>
  <si>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</si>
  <si>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</si>
  <si>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</si>
  <si>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</si>
  <si>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</si>
  <si>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</si>
  <si>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</si>
  <si>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</si>
  <si>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</si>
  <si>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</si>
  <si>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</si>
  <si>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</si>
  <si>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</si>
  <si>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</si>
  <si>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</si>
  <si>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</si>
  <si>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</si>
  <si>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</si>
  <si>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</si>
  <si>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</si>
  <si>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</si>
  <si>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</si>
  <si>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</si>
  <si>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</si>
  <si>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</si>
  <si>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</si>
  <si>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</si>
  <si>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</si>
  <si>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</si>
  <si>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</si>
  <si>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</si>
  <si>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</si>
  <si>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</si>
  <si>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</si>
  <si>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</si>
  <si>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</si>
  <si>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</si>
  <si>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</si>
  <si>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</si>
  <si>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</si>
  <si>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</si>
  <si>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</si>
  <si>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</si>
  <si>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</si>
  <si>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</si>
  <si>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</si>
  <si>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</si>
  <si>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</si>
  <si>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</si>
  <si>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</si>
  <si>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</si>
  <si>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</si>
  <si>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</si>
  <si>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</si>
  <si>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</si>
  <si>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</si>
  <si>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</si>
  <si>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</si>
  <si>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</si>
  <si>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</si>
  <si>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</si>
  <si>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</si>
  <si>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</si>
  <si>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</si>
  <si>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</si>
  <si>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</si>
  <si>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</si>
  <si>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</si>
  <si>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</si>
  <si>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</si>
  <si>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</si>
  <si>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</si>
  <si>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</si>
  <si>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</si>
  <si>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</si>
  <si>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</si>
  <si>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</si>
  <si>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</si>
  <si>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</si>
  <si>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</si>
  <si>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</si>
  <si>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</si>
  <si>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</si>
  <si>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</si>
  <si>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</si>
  <si>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</si>
  <si>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</si>
  <si>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</si>
  <si>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</si>
  <si>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</si>
  <si>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</si>
  <si>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</si>
  <si>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</si>
  <si>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</si>
  <si>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</si>
  <si>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</si>
  <si>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</si>
  <si>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</si>
  <si>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</si>
  <si>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</si>
  <si>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</si>
  <si>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</si>
  <si>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</si>
  <si>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</si>
  <si>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</si>
  <si>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</si>
  <si>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</si>
  <si>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</si>
  <si>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</si>
  <si>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</si>
  <si>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</si>
  <si>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</si>
  <si>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</si>
  <si>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</si>
  <si>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</si>
  <si>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</si>
  <si>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</si>
  <si>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</si>
  <si>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</si>
  <si>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</si>
  <si>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</si>
  <si>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</si>
  <si>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</si>
  <si>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</si>
  <si>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</si>
  <si>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</si>
  <si>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</si>
  <si>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</si>
  <si>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</si>
  <si>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</si>
  <si>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</si>
  <si>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</si>
  <si>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</si>
  <si>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</si>
  <si>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</si>
  <si>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</si>
  <si>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</si>
  <si>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</si>
  <si>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</si>
  <si>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</si>
  <si>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</si>
  <si>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</si>
  <si>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</si>
  <si>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</si>
  <si>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</si>
  <si>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</si>
  <si>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</si>
  <si>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</si>
  <si>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</si>
  <si>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</si>
  <si>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</si>
  <si>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</si>
  <si>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</si>
  <si>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</si>
  <si>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</si>
  <si>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</si>
  <si>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</si>
  <si>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</si>
  <si>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</si>
  <si>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</si>
  <si>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</si>
  <si>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</si>
  <si>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</si>
  <si>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</si>
  <si>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</si>
  <si>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</si>
  <si>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</si>
  <si>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</si>
  <si>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</si>
  <si>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</si>
  <si>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</si>
  <si>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</si>
  <si>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</si>
  <si>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</si>
  <si>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</si>
  <si>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</si>
  <si>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</si>
  <si>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</si>
  <si>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</si>
  <si>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</si>
  <si>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</si>
  <si>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</si>
  <si>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</si>
  <si>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</si>
  <si>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</si>
  <si>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</si>
  <si>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</si>
  <si>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</si>
  <si>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</si>
  <si>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</si>
  <si>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</si>
  <si>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</si>
  <si>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</si>
  <si>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</si>
  <si>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</si>
  <si>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</si>
  <si>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</si>
  <si>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</si>
  <si>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</si>
  <si>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</si>
  <si>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</si>
  <si>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</si>
  <si>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</si>
  <si>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</si>
  <si>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</si>
  <si>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</si>
  <si>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</si>
  <si>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</si>
  <si>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</si>
  <si>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</si>
  <si>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</si>
  <si>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</si>
  <si>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</si>
  <si>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</si>
  <si>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</si>
  <si>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</si>
  <si>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</si>
  <si>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</si>
  <si>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</si>
  <si>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</si>
  <si>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</si>
  <si>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</si>
  <si>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</si>
  <si>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</si>
  <si>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</si>
  <si>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</si>
  <si>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</si>
  <si>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</si>
  <si>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</si>
  <si>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</si>
  <si>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</si>
  <si>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</si>
  <si>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</si>
  <si>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</si>
  <si>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</si>
  <si>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</si>
  <si>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</si>
  <si>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</si>
  <si>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</si>
  <si>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</si>
  <si>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</si>
  <si>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</si>
  <si>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</si>
  <si>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</si>
  <si>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</si>
  <si>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</si>
  <si>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</si>
  <si>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</si>
  <si>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</si>
  <si>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</si>
  <si>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</si>
  <si>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</si>
  <si>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</si>
  <si>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</si>
  <si>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</si>
  <si>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</si>
  <si>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</si>
  <si>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</si>
  <si>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</si>
  <si>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</si>
  <si>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</si>
  <si>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</si>
  <si>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</si>
  <si>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</si>
  <si>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</si>
  <si>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</si>
  <si>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</si>
  <si>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</si>
  <si>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</si>
  <si>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</si>
  <si>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</si>
  <si>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</si>
  <si>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</si>
  <si>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</si>
  <si>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</si>
  <si>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</si>
  <si>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</si>
  <si>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</si>
  <si>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</si>
  <si>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</si>
  <si>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</si>
  <si>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</si>
  <si>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</si>
  <si>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</si>
  <si>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</si>
  <si>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</si>
  <si>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</si>
  <si>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</si>
  <si>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</si>
  <si>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</si>
  <si>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</si>
  <si>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</si>
  <si>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</si>
  <si>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</si>
  <si>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</si>
  <si>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</si>
  <si>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</si>
  <si>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</si>
  <si>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</si>
  <si>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</si>
  <si>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</si>
  <si>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</si>
  <si>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</si>
  <si>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</si>
  <si>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</si>
  <si>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</si>
  <si>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</si>
  <si>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</si>
  <si>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</si>
  <si>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</si>
  <si>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</si>
  <si>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</si>
  <si>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</si>
  <si>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</si>
  <si>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</si>
  <si>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</si>
  <si>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</si>
  <si>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</si>
  <si>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</si>
  <si>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</si>
  <si>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</si>
  <si>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</si>
  <si>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</si>
  <si>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</si>
  <si>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</si>
  <si>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</si>
  <si>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</si>
  <si>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</si>
  <si>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</si>
  <si>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</si>
  <si>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</si>
  <si>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</si>
  <si>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</si>
  <si>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</si>
  <si>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</si>
  <si>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</si>
  <si>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</si>
  <si>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</si>
  <si>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</si>
  <si>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</si>
  <si>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</si>
  <si>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</si>
  <si>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</si>
  <si>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</si>
  <si>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</si>
  <si>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</si>
  <si>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</si>
  <si>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</si>
  <si>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</si>
  <si>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</si>
  <si>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</si>
  <si>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</si>
  <si>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</si>
  <si>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</si>
  <si>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</si>
  <si>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</si>
  <si>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</si>
  <si>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</si>
  <si>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</si>
  <si>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</si>
  <si>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</si>
  <si>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</si>
  <si>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</si>
  <si>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</si>
  <si>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</si>
  <si>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</si>
  <si>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</si>
  <si>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</si>
  <si>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</si>
  <si>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</si>
  <si>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</si>
  <si>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</si>
  <si>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</si>
  <si>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</si>
  <si>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</si>
  <si>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</si>
  <si>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</si>
  <si>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</si>
  <si>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</si>
  <si>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</si>
  <si>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</si>
  <si>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</si>
  <si>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</si>
  <si>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</si>
  <si>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</si>
  <si>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</si>
  <si>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</si>
  <si>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</si>
  <si>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</si>
  <si>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</si>
  <si>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</si>
  <si>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</si>
  <si>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</si>
  <si>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</si>
  <si>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</si>
  <si>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</si>
  <si>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</si>
  <si>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</si>
  <si>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</si>
  <si>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</si>
  <si>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</si>
  <si>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</si>
  <si>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</si>
  <si>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</si>
  <si>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</si>
  <si>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</si>
  <si>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</si>
  <si>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</si>
  <si>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</si>
  <si>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</si>
  <si>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</si>
  <si>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</si>
  <si>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</si>
  <si>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</si>
  <si>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</si>
  <si>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</si>
  <si>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</si>
  <si>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</si>
  <si>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</si>
  <si>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</si>
  <si>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</si>
  <si>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</si>
  <si>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</si>
  <si>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</si>
  <si>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</si>
  <si>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</si>
  <si>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</si>
  <si>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</si>
  <si>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</si>
  <si>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</si>
  <si>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</si>
  <si>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</si>
  <si>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</si>
  <si>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</si>
  <si>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</si>
  <si>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</si>
  <si>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</si>
  <si>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</si>
  <si>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</si>
  <si>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</si>
  <si>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</si>
  <si>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</si>
  <si>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</si>
  <si>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</si>
  <si>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</si>
  <si>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</si>
  <si>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</si>
  <si>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</si>
  <si>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</si>
  <si>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</si>
  <si>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</si>
  <si>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</si>
  <si>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</si>
  <si>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</si>
  <si>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</si>
  <si>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</si>
  <si>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</si>
  <si>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</si>
  <si>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</si>
  <si>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</si>
  <si>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</si>
  <si>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</si>
  <si>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</si>
  <si>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</si>
  <si>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</si>
  <si>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</si>
  <si>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</si>
  <si>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</si>
  <si>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</si>
  <si>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</si>
  <si>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</si>
  <si>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</si>
  <si>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</si>
  <si>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</si>
  <si>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</si>
  <si>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</si>
  <si>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</si>
  <si>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</si>
  <si>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</si>
  <si>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</si>
  <si>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</si>
  <si>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</si>
  <si>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</si>
  <si>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</si>
  <si>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</si>
  <si>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</si>
  <si>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</si>
  <si>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</si>
  <si>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</si>
  <si>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</si>
  <si>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</si>
  <si>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</si>
  <si>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</si>
  <si>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</si>
  <si>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</si>
  <si>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</si>
  <si>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</si>
  <si>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</si>
  <si>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</si>
  <si>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</si>
  <si>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</si>
  <si>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</si>
  <si>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</si>
  <si>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</si>
  <si>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</si>
  <si>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</si>
  <si>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</si>
  <si>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</si>
  <si>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</si>
  <si>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</si>
  <si>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</si>
  <si>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</si>
  <si>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</si>
  <si>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</si>
  <si>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</si>
  <si>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</si>
  <si>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</si>
  <si>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</si>
  <si>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</si>
  <si>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</si>
  <si>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</si>
  <si>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</si>
  <si>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</si>
  <si>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</si>
  <si>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</si>
  <si>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</si>
  <si>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</si>
  <si>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</si>
  <si>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</si>
  <si>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</si>
  <si>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</si>
  <si>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</si>
  <si>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</si>
  <si>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</si>
  <si>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</si>
  <si>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</si>
  <si>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</si>
  <si>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</si>
  <si>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</si>
  <si>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</si>
  <si>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</si>
  <si>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</si>
  <si>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</si>
  <si>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</si>
  <si>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</si>
  <si>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</si>
  <si>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</si>
  <si>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</si>
  <si>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</si>
  <si>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</si>
  <si>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</si>
  <si>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</si>
  <si>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</si>
  <si>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</si>
  <si>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</si>
  <si>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</si>
  <si>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</si>
  <si>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</si>
  <si>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</si>
  <si>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</si>
  <si>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</si>
  <si>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</si>
  <si>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</si>
  <si>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</si>
  <si>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</si>
  <si>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</si>
  <si>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</si>
  <si>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</si>
  <si>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</si>
  <si>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</si>
  <si>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</si>
  <si>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</si>
  <si>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</si>
  <si>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</si>
  <si>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</si>
  <si>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</si>
  <si>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</si>
  <si>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</si>
  <si>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</si>
  <si>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</si>
  <si>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</si>
  <si>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</si>
  <si>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</si>
  <si>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</si>
  <si>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</si>
  <si>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</si>
  <si>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</si>
  <si>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</si>
  <si>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</si>
  <si>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</si>
  <si>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</si>
  <si>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</si>
  <si>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</si>
  <si>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</si>
  <si>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</si>
  <si>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</si>
  <si>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</si>
  <si>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</si>
  <si>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</si>
  <si>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</si>
  <si>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</si>
  <si>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</si>
  <si>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</si>
  <si>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</si>
  <si>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</si>
  <si>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</si>
  <si>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</si>
  <si>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</si>
  <si>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</si>
  <si>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</si>
  <si>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</si>
  <si>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</si>
  <si>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</si>
  <si>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</si>
  <si>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</si>
  <si>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</si>
  <si>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</si>
  <si>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</si>
  <si>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</si>
  <si>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</si>
  <si>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</si>
  <si>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</si>
  <si>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</si>
  <si>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</si>
  <si>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</si>
  <si>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</si>
  <si>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</si>
  <si>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</si>
  <si>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</si>
  <si>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</si>
  <si>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</si>
  <si>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</si>
  <si>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</si>
  <si>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</si>
  <si>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</si>
  <si>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</si>
  <si>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</si>
  <si>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</si>
  <si>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</si>
  <si>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</si>
  <si>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</si>
  <si>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</si>
  <si>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</si>
  <si>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</si>
  <si>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</si>
  <si>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</si>
  <si>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</si>
  <si>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</si>
  <si>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</si>
  <si>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</si>
  <si>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</si>
  <si>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</si>
  <si>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</si>
  <si>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</si>
  <si>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</si>
  <si>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</si>
  <si>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</si>
  <si>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</si>
  <si>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</si>
  <si>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</si>
  <si>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</si>
  <si>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</si>
  <si>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</si>
  <si>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</si>
  <si>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</si>
  <si>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</si>
  <si>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</si>
  <si>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</si>
  <si>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</si>
  <si>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</si>
  <si>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</si>
  <si>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</si>
  <si>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</si>
  <si>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</si>
  <si>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</si>
  <si>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</si>
  <si>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</si>
  <si>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</si>
  <si>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</si>
  <si>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</si>
  <si>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</si>
  <si>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</si>
  <si>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</si>
  <si>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</si>
  <si>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</si>
  <si>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</si>
  <si>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</si>
  <si>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</si>
  <si>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</si>
  <si>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</si>
  <si>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</si>
  <si>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</si>
  <si>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</si>
  <si>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</si>
  <si>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</si>
  <si>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</si>
  <si>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</si>
  <si>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</si>
  <si>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</si>
  <si>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</si>
  <si>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</si>
  <si>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</si>
  <si>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</si>
  <si>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</si>
  <si>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</si>
  <si>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</si>
  <si>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</si>
  <si>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</si>
  <si>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</si>
  <si>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</si>
  <si>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</si>
  <si>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</si>
  <si>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</si>
  <si>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</si>
  <si>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</si>
  <si>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</si>
  <si>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</si>
  <si>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</si>
  <si>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</si>
  <si>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</si>
  <si>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</si>
  <si>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</si>
  <si>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</si>
  <si>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</si>
  <si>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</si>
  <si>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</si>
  <si>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</si>
  <si>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</si>
  <si>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</si>
  <si>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</si>
  <si>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</si>
  <si>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</si>
  <si>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</si>
  <si>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</si>
  <si>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</si>
  <si>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</si>
  <si>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</si>
  <si>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</si>
  <si>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</si>
  <si>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</si>
  <si>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</si>
  <si>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</si>
  <si>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</si>
  <si>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</si>
  <si>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</si>
  <si>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</si>
  <si>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</si>
  <si>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</si>
  <si>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</si>
  <si>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</si>
  <si>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</si>
  <si>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</si>
  <si>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</si>
  <si>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</si>
  <si>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</si>
  <si>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</si>
  <si>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</si>
  <si>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</si>
  <si>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</si>
  <si>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</si>
  <si>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</si>
  <si>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</si>
  <si>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</si>
  <si>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</si>
  <si>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</si>
  <si>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</si>
  <si>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</si>
  <si>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</si>
  <si>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</si>
  <si>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</si>
  <si>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</si>
  <si>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</si>
  <si>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</si>
  <si>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</si>
  <si>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</si>
  <si>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</si>
  <si>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</si>
  <si>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</si>
  <si>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</si>
  <si>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</si>
  <si>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</si>
  <si>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</si>
  <si>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</si>
  <si>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</si>
  <si>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</si>
  <si>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</si>
  <si>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</si>
  <si>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</si>
  <si>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</si>
  <si>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</si>
  <si>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</si>
  <si>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</si>
  <si>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</si>
  <si>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</si>
  <si>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</si>
  <si>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</si>
  <si>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</si>
  <si>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</si>
  <si>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</si>
  <si>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</si>
  <si>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</si>
  <si>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</si>
  <si>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</si>
  <si>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</si>
  <si>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</si>
  <si>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</si>
  <si>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</si>
  <si>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</si>
  <si>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</si>
  <si>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</si>
  <si>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</si>
  <si>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</si>
  <si>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</si>
  <si>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</si>
  <si>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</si>
  <si>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</si>
  <si>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</si>
  <si>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</si>
  <si>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</si>
  <si>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</si>
  <si>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</si>
  <si>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</si>
  <si>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</si>
  <si>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</si>
  <si>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</si>
  <si>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</si>
  <si>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</si>
  <si>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</si>
  <si>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</si>
  <si>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</si>
  <si>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</si>
  <si>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</si>
  <si>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</si>
  <si>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</si>
  <si>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</si>
  <si>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</si>
  <si>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</si>
  <si>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</si>
  <si>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</si>
  <si>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</si>
  <si>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</si>
  <si>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</si>
  <si>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</si>
  <si>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</si>
  <si>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</si>
  <si>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</si>
  <si>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</si>
  <si>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</si>
  <si>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</si>
  <si>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</si>
  <si>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</si>
  <si>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</si>
  <si>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</si>
  <si>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</si>
  <si>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</si>
  <si>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</si>
  <si>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</si>
  <si>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</si>
  <si>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</si>
  <si>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</si>
  <si>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</si>
  <si>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</si>
  <si>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</si>
  <si>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</si>
  <si>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</si>
  <si>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</si>
  <si>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</si>
  <si>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</si>
  <si>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</si>
  <si>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</si>
  <si>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</si>
  <si>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</si>
  <si>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</si>
  <si>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</si>
  <si>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</si>
  <si>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</si>
  <si>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</si>
  <si>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</si>
  <si>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</si>
  <si>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</si>
  <si>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</si>
  <si>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</si>
  <si>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</si>
  <si>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</si>
  <si>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</si>
  <si>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</si>
  <si>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</si>
  <si>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</si>
  <si>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</si>
  <si>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</si>
  <si>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</si>
  <si>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</si>
  <si>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</si>
  <si>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</si>
  <si>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</si>
  <si>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</si>
  <si>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</si>
  <si>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</si>
  <si>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</si>
  <si>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</si>
  <si>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</si>
  <si>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</si>
  <si>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</si>
  <si>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</si>
  <si>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</si>
  <si>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</si>
  <si>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</si>
  <si>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</si>
  <si>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</si>
  <si>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</si>
  <si>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</si>
  <si>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</si>
  <si>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</si>
  <si>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</si>
  <si>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</si>
  <si>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</si>
  <si>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</si>
  <si>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</si>
  <si>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</si>
  <si>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</si>
  <si>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</si>
  <si>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</si>
  <si>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</si>
  <si>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</si>
  <si>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</si>
  <si>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</si>
  <si>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</si>
  <si>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</si>
  <si>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</si>
  <si>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</si>
  <si>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</si>
  <si>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</si>
  <si>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</si>
  <si>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</si>
  <si>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</si>
  <si>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</si>
  <si>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</si>
  <si>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</si>
  <si>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</si>
  <si>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</si>
  <si>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</si>
  <si>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</si>
  <si>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</si>
  <si>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</si>
  <si>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</si>
  <si>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</si>
  <si>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</si>
  <si>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</si>
  <si>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</si>
  <si>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</si>
  <si>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</si>
  <si>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</si>
  <si>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</si>
  <si>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</si>
  <si>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</si>
  <si>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</si>
  <si>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</si>
  <si>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</si>
  <si>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</si>
  <si>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</si>
  <si>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</si>
  <si>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</si>
  <si>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</si>
  <si>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</si>
  <si>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</si>
  <si>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</si>
  <si>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</si>
  <si>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</si>
  <si>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</si>
  <si>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</si>
  <si>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</si>
  <si>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</si>
  <si>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</si>
  <si>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</si>
  <si>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</si>
  <si>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</si>
  <si>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</si>
  <si>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</si>
  <si>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</si>
  <si>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</si>
  <si>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</si>
  <si>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</si>
  <si>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</si>
  <si>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</si>
  <si>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</si>
  <si>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</si>
  <si>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</si>
  <si>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</si>
  <si>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</si>
  <si>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</si>
  <si>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</si>
  <si>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</si>
  <si>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</si>
  <si>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</si>
  <si>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</si>
  <si>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</si>
  <si>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</si>
  <si>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</si>
  <si>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</si>
  <si>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</si>
  <si>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</si>
  <si>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</si>
  <si>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</si>
  <si>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</si>
  <si>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</si>
  <si>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</si>
  <si>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</si>
  <si>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</si>
  <si>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</si>
  <si>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</si>
  <si>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</si>
  <si>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</si>
  <si>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</si>
  <si>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</si>
  <si>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</si>
  <si>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</si>
  <si>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</si>
  <si>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</si>
  <si>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</si>
  <si>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</si>
  <si>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</si>
  <si>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</si>
  <si>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</si>
  <si>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</si>
  <si>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</si>
  <si>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</si>
  <si>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</si>
  <si>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</si>
  <si>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</si>
  <si>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</si>
  <si>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</si>
  <si>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</si>
  <si>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</si>
  <si>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</si>
  <si>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</si>
  <si>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</si>
  <si>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</si>
  <si>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</si>
  <si>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</si>
  <si>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</si>
  <si>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</si>
  <si>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</si>
  <si>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</si>
  <si>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</si>
  <si>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</si>
  <si>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</si>
  <si>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</si>
  <si>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</si>
  <si>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</si>
  <si>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</si>
  <si>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</si>
  <si>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</si>
  <si>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</si>
  <si>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</si>
  <si>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</si>
  <si>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</si>
  <si>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</si>
  <si>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</si>
  <si>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</si>
  <si>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</si>
  <si>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</si>
  <si>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</si>
  <si>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</si>
  <si>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</si>
  <si>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</si>
  <si>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</si>
  <si>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</si>
  <si>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</si>
  <si>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</si>
  <si>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</si>
  <si>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</si>
  <si>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</si>
  <si>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</si>
  <si>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</si>
  <si>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</si>
  <si>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</si>
  <si>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</si>
  <si>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</si>
  <si>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</si>
  <si>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</si>
  <si>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</si>
  <si>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</si>
  <si>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</si>
  <si>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</si>
  <si>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</si>
  <si>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</si>
  <si>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</si>
  <si>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</si>
  <si>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</si>
  <si>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</si>
  <si>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</si>
  <si>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</si>
  <si>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</si>
  <si>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</si>
  <si>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</si>
  <si>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</si>
  <si>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</si>
  <si>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</si>
  <si>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</si>
  <si>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</si>
  <si>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</si>
  <si>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</si>
  <si>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</si>
  <si>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</si>
  <si>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</si>
  <si>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</si>
  <si>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</si>
  <si>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</si>
  <si>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</si>
  <si>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</si>
  <si>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</si>
  <si>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</si>
  <si>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</si>
  <si>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</si>
  <si>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</si>
  <si>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</si>
  <si>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</si>
  <si>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</si>
  <si>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</si>
  <si>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</si>
  <si>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</si>
  <si>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</si>
  <si>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</si>
  <si>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</si>
  <si>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</si>
  <si>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</si>
  <si>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</si>
  <si>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</si>
  <si>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</si>
  <si>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</si>
  <si>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</si>
  <si>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</si>
  <si>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</si>
  <si>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</si>
  <si>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</si>
  <si>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</si>
  <si>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</si>
  <si>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</si>
  <si>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</si>
  <si>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</si>
  <si>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</si>
  <si>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</si>
  <si>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</si>
  <si>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</si>
  <si>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</si>
  <si>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</si>
  <si>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</si>
  <si>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</si>
  <si>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</si>
  <si>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</si>
  <si>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</si>
  <si>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</si>
  <si>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</si>
  <si>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</si>
  <si>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</si>
  <si>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</si>
  <si>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</si>
  <si>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</si>
  <si>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</si>
  <si>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</si>
  <si>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</si>
  <si>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</si>
  <si>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</si>
  <si>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</si>
  <si>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</si>
  <si>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</si>
  <si>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</si>
  <si>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</si>
  <si>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</si>
  <si>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</si>
  <si>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</si>
  <si>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</si>
  <si>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</si>
  <si>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</si>
  <si>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</si>
  <si>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</si>
  <si>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</si>
  <si>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</si>
  <si>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</si>
  <si>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</si>
  <si>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</si>
  <si>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</si>
  <si>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</si>
  <si>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</si>
  <si>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</si>
  <si>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</si>
  <si>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</si>
  <si>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</si>
  <si>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</si>
  <si>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</si>
  <si>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</si>
  <si>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</si>
  <si>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</si>
  <si>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</si>
  <si>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</si>
  <si>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</si>
  <si>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</si>
  <si>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</si>
  <si>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</si>
  <si>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</si>
  <si>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</si>
  <si>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</si>
  <si>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</si>
  <si>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</si>
  <si>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</si>
  <si>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</si>
  <si>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</si>
  <si>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</si>
  <si>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</si>
  <si>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</si>
  <si>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</si>
  <si>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</si>
  <si>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</si>
  <si>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</si>
  <si>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</si>
  <si>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</si>
  <si>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</si>
  <si>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</si>
  <si>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</si>
  <si>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</si>
  <si>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</si>
  <si>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</si>
  <si>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</si>
  <si>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</si>
  <si>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</si>
  <si>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</si>
  <si>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</si>
  <si>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</si>
  <si>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</si>
  <si>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</si>
  <si>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</si>
  <si>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</si>
  <si>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</si>
  <si>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</si>
  <si>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</si>
  <si>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</si>
  <si>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</si>
  <si>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</si>
  <si>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</si>
  <si>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</si>
  <si>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</si>
  <si>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</si>
  <si>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</si>
  <si>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</si>
  <si>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</si>
  <si>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</si>
  <si>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</si>
  <si>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</si>
  <si>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</si>
  <si>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</si>
  <si>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</si>
  <si>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</si>
  <si>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</si>
  <si>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</si>
  <si>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</si>
  <si>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</si>
  <si>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</si>
  <si>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</si>
  <si>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</si>
  <si>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</si>
  <si>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</si>
  <si>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</si>
  <si>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</si>
  <si>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</si>
  <si>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</si>
  <si>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</si>
  <si>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</si>
  <si>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</si>
  <si>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</si>
  <si>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</si>
  <si>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</si>
  <si>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</si>
  <si>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</si>
  <si>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</si>
  <si>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</si>
  <si>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</si>
  <si>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</si>
  <si>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</si>
  <si>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</si>
  <si>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</si>
  <si>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</si>
  <si>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</si>
  <si>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</si>
  <si>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</si>
  <si>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</si>
  <si>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</si>
  <si>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</si>
  <si>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</si>
  <si>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</si>
  <si>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</si>
  <si>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</si>
  <si>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</si>
  <si>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</si>
  <si>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</si>
  <si>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</si>
  <si>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</si>
  <si>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</si>
  <si>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</si>
  <si>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</si>
  <si>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</si>
  <si>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</si>
  <si>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</si>
  <si>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</si>
  <si>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</si>
  <si>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</si>
  <si>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</si>
  <si>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</si>
  <si>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</si>
  <si>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</si>
  <si>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</si>
  <si>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</si>
  <si>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</si>
  <si>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</si>
  <si>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</si>
  <si>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</si>
  <si>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</si>
  <si>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</si>
  <si>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</si>
  <si>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</si>
  <si>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</si>
  <si>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</si>
  <si>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</si>
  <si>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</si>
  <si>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</si>
  <si>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</si>
  <si>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</si>
  <si>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</si>
  <si>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</si>
  <si>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</si>
  <si>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</si>
  <si>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</si>
  <si>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</si>
  <si>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</si>
  <si>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</si>
  <si>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</si>
  <si>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</si>
  <si>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</si>
  <si>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</si>
  <si>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</si>
  <si>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</si>
  <si>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</si>
  <si>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</si>
  <si>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</si>
  <si>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</si>
  <si>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</si>
  <si>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</si>
  <si>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</si>
  <si>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</si>
  <si>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</si>
  <si>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</si>
  <si>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</si>
  <si>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</si>
  <si>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</si>
  <si>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</si>
  <si>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</si>
  <si>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</si>
  <si>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</si>
  <si>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</si>
  <si>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</si>
  <si>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</si>
  <si>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</si>
  <si>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</si>
  <si>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</si>
  <si>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</si>
  <si>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</si>
  <si>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</si>
  <si>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</si>
  <si>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</si>
  <si>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</si>
  <si>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</si>
  <si>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</si>
  <si>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</si>
  <si>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</si>
  <si>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</si>
  <si>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</si>
  <si>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</si>
  <si>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</si>
  <si>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</si>
  <si>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</si>
  <si>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</si>
  <si>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</si>
  <si>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</si>
  <si>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</si>
  <si>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</si>
  <si>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</si>
  <si>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</si>
  <si>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</si>
  <si>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</si>
  <si>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</si>
  <si>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</si>
  <si>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</si>
  <si>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</si>
  <si>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</si>
  <si>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</si>
  <si>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</si>
  <si>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</si>
  <si>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</si>
  <si>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</si>
  <si>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</si>
  <si>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</si>
  <si>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</si>
  <si>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</si>
  <si>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</si>
  <si>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</si>
  <si>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</si>
  <si>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</si>
  <si>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</si>
  <si>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</si>
  <si>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</si>
  <si>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</si>
  <si>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</si>
  <si>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</si>
  <si>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</si>
  <si>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</si>
  <si>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</si>
  <si>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</si>
  <si>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</si>
  <si>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</si>
  <si>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</si>
  <si>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</si>
  <si>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</si>
  <si>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</si>
  <si>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</si>
  <si>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</si>
  <si>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</si>
  <si>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</si>
  <si>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</si>
  <si>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</si>
  <si>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</si>
  <si>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</si>
  <si>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</si>
  <si>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</si>
  <si>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</si>
  <si>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</si>
  <si>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</si>
  <si>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</si>
  <si>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</si>
  <si>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</si>
  <si>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</si>
  <si>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</si>
  <si>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</si>
  <si>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</si>
  <si>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</si>
  <si>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</si>
  <si>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</si>
  <si>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</si>
  <si>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</si>
  <si>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</si>
  <si>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</si>
  <si>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</si>
  <si>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</si>
  <si>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</si>
  <si>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</si>
  <si>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</si>
  <si>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</si>
  <si>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</si>
  <si>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</si>
  <si>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</si>
  <si>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</si>
  <si>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</si>
  <si>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</si>
  <si>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</si>
  <si>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</si>
  <si>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</si>
  <si>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</si>
  <si>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</si>
  <si>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</si>
  <si>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</si>
  <si>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</si>
  <si>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</si>
  <si>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</si>
  <si>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</si>
  <si>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</si>
  <si>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</si>
  <si>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</si>
  <si>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</si>
  <si>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</si>
  <si>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</si>
  <si>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</si>
  <si>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</si>
  <si>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</si>
  <si>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</si>
  <si>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</si>
  <si>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</si>
  <si>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</si>
  <si>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</si>
  <si>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</si>
  <si>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</si>
  <si>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</si>
  <si>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</si>
  <si>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</si>
  <si>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</si>
  <si>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</si>
  <si>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</si>
  <si>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</si>
  <si>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</si>
  <si>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</si>
  <si>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</si>
  <si>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</si>
  <si>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</si>
  <si>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</si>
  <si>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</si>
  <si>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</si>
  <si>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</si>
  <si>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</si>
  <si>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</si>
  <si>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</si>
  <si>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</si>
  <si>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</si>
  <si>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</si>
  <si>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</si>
  <si>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</si>
  <si>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</si>
  <si>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</si>
  <si>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</si>
  <si>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</si>
  <si>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</si>
  <si>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</si>
  <si>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</si>
  <si>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</si>
  <si>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</si>
  <si>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</si>
  <si>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</si>
  <si>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</si>
  <si>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</si>
  <si>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</si>
  <si>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</si>
  <si>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</si>
  <si>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</si>
  <si>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</si>
  <si>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</si>
  <si>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</si>
  <si>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</si>
  <si>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</si>
  <si>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</si>
  <si>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</si>
  <si>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</si>
  <si>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</si>
  <si>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</si>
  <si>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</si>
  <si>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</si>
  <si>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</si>
  <si>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</si>
  <si>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</si>
  <si>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</si>
  <si>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</si>
  <si>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</si>
  <si>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</si>
  <si>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</si>
  <si>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</si>
  <si>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</si>
  <si>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</si>
  <si>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</si>
  <si>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</si>
  <si>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</si>
  <si>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</si>
  <si>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</si>
  <si>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</si>
  <si>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</si>
  <si>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</si>
  <si>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</si>
  <si>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</si>
  <si>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</si>
  <si>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</si>
  <si>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</si>
  <si>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</si>
  <si>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</si>
  <si>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</si>
  <si>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</si>
  <si>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</si>
  <si>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</si>
  <si>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</si>
  <si>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</si>
  <si>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</si>
  <si>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</si>
  <si>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</si>
  <si>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</si>
  <si>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</si>
  <si>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</si>
  <si>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</si>
  <si>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</si>
  <si>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</si>
  <si>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</si>
  <si>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</si>
  <si>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</si>
  <si>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</si>
  <si>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</si>
  <si>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</si>
  <si>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</si>
  <si>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</si>
  <si>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</si>
  <si>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</si>
  <si>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</si>
  <si>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</si>
  <si>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</si>
  <si>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</si>
  <si>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</si>
  <si>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</si>
  <si>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</si>
  <si>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</si>
  <si>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</si>
  <si>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</si>
  <si>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</si>
  <si>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</si>
  <si>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</si>
  <si>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</si>
  <si>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</si>
  <si>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</si>
  <si>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</si>
  <si>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</si>
  <si>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</si>
  <si>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</si>
  <si>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</si>
  <si>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</si>
  <si>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</si>
  <si>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</si>
  <si>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</si>
  <si>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</si>
  <si>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</si>
  <si>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</si>
  <si>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</si>
  <si>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</si>
  <si>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</si>
  <si>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</si>
  <si>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</si>
  <si>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</si>
  <si>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</si>
  <si>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</si>
  <si>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</si>
  <si>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</si>
  <si>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</si>
  <si>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</si>
  <si>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</si>
  <si>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</si>
  <si>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</si>
  <si>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</si>
  <si>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</si>
  <si>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</si>
  <si>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</si>
  <si>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</si>
  <si>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</si>
  <si>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</si>
  <si>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</si>
  <si>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</si>
  <si>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</si>
  <si>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</si>
  <si>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</si>
  <si>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</si>
  <si>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</si>
  <si>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</si>
  <si>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</si>
  <si>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</si>
  <si>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</si>
  <si>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</si>
  <si>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</si>
  <si>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</si>
  <si>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</si>
  <si>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</si>
  <si>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</si>
  <si>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</si>
  <si>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</si>
  <si>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</si>
  <si>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</si>
  <si>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</si>
  <si>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</si>
  <si>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</si>
  <si>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</si>
  <si>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</si>
  <si>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</si>
  <si>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</si>
  <si>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</si>
  <si>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</si>
  <si>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</si>
  <si>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</si>
  <si>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</si>
  <si>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</si>
  <si>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</si>
  <si>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</si>
  <si>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</si>
  <si>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</si>
  <si>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</si>
  <si>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</si>
  <si>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</si>
  <si>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</si>
  <si>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</si>
  <si>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</si>
  <si>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</si>
  <si>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</si>
  <si>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</si>
  <si>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</si>
  <si>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</si>
  <si>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</si>
  <si>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</si>
  <si>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</si>
  <si>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</si>
  <si>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</si>
  <si>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</si>
  <si>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</si>
  <si>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</si>
  <si>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</si>
  <si>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</si>
  <si>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</si>
  <si>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</si>
  <si>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</si>
  <si>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</si>
  <si>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</si>
  <si>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</si>
  <si>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</si>
  <si>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</si>
  <si>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</si>
  <si>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</si>
  <si>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</si>
  <si>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</si>
  <si>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</si>
  <si>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</si>
  <si>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</si>
  <si>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</si>
  <si>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</si>
  <si>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</si>
  <si>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</si>
  <si>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</si>
  <si>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</si>
  <si>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</si>
  <si>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</si>
  <si>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</si>
  <si>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</si>
  <si>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</si>
  <si>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</si>
  <si>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</si>
  <si>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</si>
  <si>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</si>
  <si>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</si>
  <si>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</si>
  <si>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</si>
  <si>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</si>
  <si>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</si>
  <si>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</si>
  <si>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</si>
  <si>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</si>
  <si>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</si>
  <si>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</si>
  <si>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</si>
  <si>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</si>
  <si>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</si>
  <si>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</si>
  <si>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</si>
  <si>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</si>
  <si>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</si>
  <si>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</si>
  <si>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</si>
  <si>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</si>
  <si>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</si>
  <si>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</si>
  <si>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</si>
  <si>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</si>
  <si>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</si>
  <si>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</si>
  <si>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</si>
  <si>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</si>
  <si>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</si>
  <si>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</si>
  <si>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</si>
  <si>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</si>
  <si>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</si>
  <si>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</si>
  <si>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</si>
  <si>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</si>
  <si>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</si>
  <si>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</si>
  <si>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</si>
  <si>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</si>
  <si>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</si>
  <si>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</si>
  <si>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</si>
  <si>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</si>
  <si>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</si>
  <si>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</si>
  <si>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</si>
  <si>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</si>
  <si>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</si>
  <si>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</si>
  <si>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</si>
  <si>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</si>
  <si>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</si>
  <si>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</si>
  <si>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</si>
  <si>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</si>
  <si>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</si>
  <si>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</si>
  <si>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</si>
  <si>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</si>
  <si>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</si>
  <si>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</si>
  <si>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</si>
  <si>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</si>
  <si>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</si>
  <si>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</si>
  <si>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</si>
  <si>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</si>
  <si>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</si>
  <si>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</si>
  <si>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</si>
  <si>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</si>
  <si>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</si>
  <si>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</si>
  <si>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</si>
  <si>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</si>
  <si>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</si>
  <si>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</si>
  <si>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</si>
  <si>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</si>
  <si>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</si>
  <si>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</si>
  <si>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</si>
  <si>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</si>
  <si>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</si>
  <si>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</si>
  <si>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</si>
  <si>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</si>
  <si>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</si>
  <si>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</si>
  <si>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</si>
  <si>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</si>
  <si>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</si>
  <si>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</si>
  <si>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</si>
  <si>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</si>
  <si>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</si>
  <si>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</si>
  <si>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</si>
  <si>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</si>
  <si>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</si>
  <si>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</si>
  <si>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</si>
  <si>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</si>
  <si>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</si>
  <si>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</si>
  <si>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</si>
  <si>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</si>
  <si>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</si>
  <si>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</si>
  <si>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</si>
  <si>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</si>
  <si>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</si>
  <si>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</si>
  <si>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</si>
  <si>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</si>
  <si>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</si>
  <si>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</si>
  <si>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</si>
  <si>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</si>
  <si>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</si>
  <si>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</si>
  <si>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</si>
  <si>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</si>
  <si>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</si>
  <si>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</si>
  <si>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</si>
  <si>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</si>
  <si>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</si>
  <si>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</si>
  <si>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</si>
  <si>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</si>
  <si>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</si>
  <si>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</si>
  <si>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</si>
  <si>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</si>
  <si>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</si>
  <si>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</si>
  <si>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</si>
  <si>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</si>
  <si>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</si>
  <si>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</si>
  <si>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</si>
  <si>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</si>
  <si>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</si>
  <si>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</si>
  <si>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</si>
  <si>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</si>
  <si>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</si>
  <si>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</si>
  <si>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</si>
  <si>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</si>
  <si>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</si>
  <si>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</si>
  <si>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</si>
  <si>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</si>
  <si>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</si>
  <si>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</si>
  <si>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</si>
  <si>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</si>
  <si>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</si>
  <si>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</si>
  <si>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</si>
  <si>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</si>
  <si>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</si>
  <si>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</si>
  <si>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</si>
  <si>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</si>
  <si>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</si>
  <si>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</si>
  <si>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</si>
  <si>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</si>
  <si>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</si>
  <si>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</si>
  <si>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</si>
  <si>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</si>
  <si>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</si>
  <si>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</si>
  <si>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</si>
  <si>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</si>
  <si>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</si>
  <si>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</si>
  <si>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</si>
  <si>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</si>
  <si>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</si>
  <si>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</si>
  <si>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</si>
  <si>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</si>
  <si>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</si>
  <si>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</si>
  <si>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</si>
  <si>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</si>
  <si>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</si>
  <si>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</si>
  <si>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</si>
  <si>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</si>
  <si>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</si>
  <si>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</si>
  <si>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</si>
  <si>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</si>
  <si>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</si>
  <si>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</si>
  <si>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</si>
  <si>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</si>
  <si>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</si>
  <si>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</si>
  <si>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</si>
  <si>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</si>
  <si>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</si>
  <si>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</si>
  <si>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</si>
  <si>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</si>
  <si>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</si>
  <si>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</si>
  <si>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</si>
  <si>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</si>
  <si>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</si>
  <si>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</si>
  <si>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</si>
  <si>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</si>
  <si>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</si>
  <si>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</si>
  <si>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</si>
  <si>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</si>
  <si>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</si>
  <si>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</si>
  <si>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</si>
  <si>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</si>
  <si>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</si>
  <si>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</si>
  <si>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</si>
  <si>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</si>
  <si>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</si>
  <si>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</si>
  <si>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</si>
  <si>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</si>
  <si>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</si>
  <si>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</si>
  <si>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</si>
  <si>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</si>
  <si>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</si>
  <si>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</si>
  <si>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</si>
  <si>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</si>
  <si>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</si>
  <si>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</si>
  <si>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</si>
  <si>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</si>
  <si>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</si>
  <si>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</si>
  <si>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</si>
  <si>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</si>
  <si>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</si>
  <si>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</si>
  <si>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</si>
  <si>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</si>
  <si>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</si>
  <si>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</si>
  <si>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</si>
  <si>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</si>
  <si>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</si>
  <si>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</si>
  <si>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</si>
  <si>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</si>
  <si>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</si>
  <si>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</si>
  <si>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</si>
  <si>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</si>
  <si>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</si>
  <si>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</si>
  <si>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</si>
  <si>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</si>
  <si>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</si>
  <si>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</si>
  <si>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</si>
  <si>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</si>
  <si>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</si>
  <si>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</si>
  <si>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</si>
  <si>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</si>
  <si>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</si>
  <si>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</si>
  <si>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</si>
  <si>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</si>
  <si>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</si>
  <si>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</si>
  <si>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</si>
  <si>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</si>
  <si>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</si>
  <si>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</si>
  <si>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</si>
  <si>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</si>
  <si>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</si>
  <si>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</si>
  <si>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</si>
  <si>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</si>
  <si>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</si>
  <si>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</si>
  <si>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</si>
  <si>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</si>
  <si>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</si>
  <si>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</si>
  <si>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</si>
  <si>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</si>
  <si>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</si>
  <si>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</si>
  <si>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</si>
  <si>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</si>
  <si>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</si>
  <si>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</si>
  <si>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</si>
  <si>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</si>
  <si>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</si>
  <si>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</si>
  <si>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</si>
  <si>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</si>
  <si>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</si>
  <si>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</si>
  <si>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</si>
  <si>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</si>
  <si>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</si>
  <si>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</si>
  <si>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</si>
  <si>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</si>
  <si>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</si>
  <si>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</si>
  <si>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</si>
  <si>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</si>
  <si>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</si>
  <si>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</si>
  <si>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</si>
  <si>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</si>
  <si>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</si>
  <si>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</si>
  <si>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</si>
  <si>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</si>
  <si>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</si>
  <si>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</si>
  <si>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</si>
  <si>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</si>
  <si>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</si>
  <si>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</si>
  <si>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</si>
  <si>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</si>
  <si>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</si>
  <si>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</si>
  <si>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</si>
  <si>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</si>
  <si>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</si>
  <si>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</si>
  <si>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</si>
  <si>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</si>
  <si>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</si>
  <si>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</si>
  <si>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</si>
  <si>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</si>
  <si>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</si>
  <si>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</si>
  <si>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</si>
  <si>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</si>
  <si>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</si>
  <si>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</si>
  <si>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</si>
  <si>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</si>
  <si>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</si>
  <si>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</si>
  <si>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</si>
  <si>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</si>
  <si>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</si>
  <si>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</si>
  <si>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</si>
  <si>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</si>
  <si>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</si>
  <si>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</si>
  <si>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</si>
  <si>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</si>
  <si>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</si>
  <si>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</si>
  <si>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</si>
  <si>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</si>
  <si>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</si>
  <si>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</si>
  <si>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</si>
  <si>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</si>
  <si>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</si>
  <si>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</si>
  <si>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</si>
  <si>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</si>
  <si>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</si>
  <si>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</si>
  <si>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</si>
  <si>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</si>
  <si>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</si>
  <si>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</si>
  <si>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</si>
  <si>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</si>
  <si>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</si>
  <si>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</si>
  <si>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</si>
  <si>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</si>
  <si>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</si>
  <si>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</si>
  <si>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</si>
  <si>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</si>
  <si>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</si>
  <si>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</si>
  <si>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</si>
  <si>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</si>
  <si>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</si>
  <si>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</si>
  <si>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</si>
  <si>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</si>
  <si>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</si>
  <si>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</si>
  <si>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</si>
  <si>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</si>
  <si>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</si>
  <si>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</si>
  <si>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</si>
  <si>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</si>
  <si>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</si>
  <si>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</si>
  <si>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</si>
  <si>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</si>
  <si>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</si>
  <si>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</si>
  <si>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</si>
  <si>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</si>
  <si>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</si>
  <si>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</si>
  <si>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</si>
  <si>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</si>
  <si>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</si>
  <si>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</si>
  <si>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</si>
  <si>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</si>
  <si>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</si>
  <si>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</si>
  <si>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</si>
  <si>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</si>
  <si>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</si>
  <si>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</si>
  <si>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</si>
  <si>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</si>
  <si>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</si>
  <si>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</si>
  <si>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</si>
  <si>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</si>
  <si>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</si>
  <si>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</si>
  <si>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</si>
  <si>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</si>
  <si>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</si>
  <si>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</si>
  <si>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</si>
  <si>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</si>
  <si>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</si>
  <si>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</si>
  <si>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</si>
  <si>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</si>
  <si>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</si>
  <si>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</si>
  <si>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</si>
  <si>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</si>
  <si>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</si>
  <si>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</si>
  <si>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</si>
  <si>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</si>
  <si>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</si>
  <si>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</si>
  <si>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</si>
  <si>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</si>
  <si>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</si>
  <si>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</si>
  <si>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</si>
  <si>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</si>
  <si>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</si>
  <si>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</si>
  <si>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</si>
  <si>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</si>
  <si>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</si>
  <si>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</si>
  <si>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</si>
  <si>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</si>
  <si>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</si>
  <si>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</si>
  <si>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</si>
  <si>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</si>
  <si>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</si>
  <si>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</si>
  <si>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</si>
  <si>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</si>
  <si>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</si>
  <si>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</si>
  <si>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</si>
  <si>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</si>
  <si>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</si>
  <si>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</si>
  <si>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</si>
  <si>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</si>
  <si>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</si>
  <si>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</si>
  <si>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</si>
  <si>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</si>
  <si>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</si>
  <si>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</si>
  <si>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</si>
  <si>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</si>
  <si>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</si>
  <si>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</si>
  <si>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</si>
  <si>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</si>
  <si>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</si>
  <si>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</si>
  <si>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</si>
  <si>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</si>
  <si>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</si>
  <si>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</si>
  <si>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</si>
  <si>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</si>
  <si>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</si>
  <si>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</si>
  <si>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</si>
  <si>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</si>
  <si>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</si>
  <si>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</si>
  <si>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</si>
  <si>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</si>
  <si>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</si>
  <si>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</si>
  <si>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</si>
  <si>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</si>
  <si>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</si>
  <si>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</si>
  <si>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</si>
  <si>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</si>
  <si>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</si>
  <si>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</si>
  <si>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</si>
  <si>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</si>
  <si>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</si>
  <si>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</si>
  <si>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</si>
  <si>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</si>
  <si>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</si>
  <si>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</si>
  <si>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</si>
  <si>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</si>
  <si>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</si>
  <si>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</si>
  <si>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</si>
  <si>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</si>
  <si>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</si>
  <si>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</si>
  <si>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</si>
  <si>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</si>
  <si>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</si>
  <si>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</si>
  <si>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</si>
  <si>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</si>
  <si>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</si>
  <si>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</si>
  <si>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</si>
  <si>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</si>
  <si>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</si>
  <si>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</si>
  <si>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</si>
  <si>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</si>
  <si>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</si>
  <si>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</si>
  <si>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</si>
  <si>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</si>
  <si>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</si>
  <si>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</si>
  <si>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</si>
  <si>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</si>
  <si>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</si>
  <si>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</si>
  <si>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</si>
  <si>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</si>
  <si>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</si>
  <si>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</si>
  <si>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</si>
  <si>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</si>
  <si>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</si>
  <si>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</si>
  <si>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</si>
  <si>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</si>
  <si>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</si>
  <si>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</si>
  <si>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</si>
  <si>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</si>
  <si>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</si>
  <si>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</si>
  <si>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</si>
  <si>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</si>
  <si>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</si>
  <si>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</si>
  <si>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</si>
  <si>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</si>
  <si>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</si>
  <si>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</si>
  <si>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</si>
  <si>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</si>
  <si>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</si>
  <si>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</si>
  <si>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</si>
  <si>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</si>
  <si>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</si>
  <si>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</si>
  <si>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</si>
  <si>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</si>
  <si>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</si>
  <si>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</si>
  <si>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</si>
  <si>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</si>
  <si>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</si>
  <si>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</si>
  <si>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</si>
  <si>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</si>
  <si>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</si>
  <si>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</si>
  <si>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</si>
  <si>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</si>
  <si>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</si>
  <si>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</si>
  <si>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</si>
  <si>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</si>
  <si>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</si>
  <si>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</si>
  <si>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</si>
  <si>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</si>
  <si>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</si>
  <si>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</si>
  <si>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</si>
  <si>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</si>
  <si>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</si>
  <si>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</si>
  <si>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</si>
  <si>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</si>
  <si>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</si>
  <si>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</si>
  <si>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</si>
  <si>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</si>
  <si>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</si>
  <si>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</si>
  <si>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</si>
  <si>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</si>
  <si>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</si>
  <si>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</si>
  <si>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</si>
  <si>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</si>
  <si>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</si>
  <si>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</si>
  <si>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</si>
  <si>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</si>
  <si>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</si>
  <si>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</si>
  <si>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</si>
  <si>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</si>
  <si>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</si>
  <si>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</si>
  <si>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</si>
  <si>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</si>
  <si>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</si>
  <si>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</si>
  <si>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</si>
  <si>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</si>
  <si>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</si>
  <si>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</si>
  <si>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</si>
  <si>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</si>
  <si>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</si>
  <si>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</si>
  <si>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</si>
  <si>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</si>
  <si>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</si>
  <si>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</si>
  <si>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</si>
  <si>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</si>
  <si>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</si>
  <si>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</si>
  <si>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</si>
  <si>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</si>
  <si>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</si>
  <si>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</si>
  <si>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</si>
  <si>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</si>
  <si>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</si>
  <si>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</si>
  <si>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</si>
  <si>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</si>
  <si>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</si>
  <si>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</si>
  <si>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</si>
  <si>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</si>
  <si>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</si>
  <si>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</si>
  <si>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</si>
  <si>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</si>
  <si>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</si>
  <si>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</si>
  <si>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</si>
  <si>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</si>
  <si>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</si>
  <si>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</si>
  <si>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</si>
  <si>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</si>
  <si>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</si>
  <si>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</si>
  <si>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</si>
  <si>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</si>
  <si>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</si>
  <si>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</si>
  <si>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</si>
  <si>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</si>
  <si>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</si>
  <si>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</si>
  <si>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</si>
  <si>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</si>
  <si>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</si>
  <si>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</si>
  <si>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</si>
  <si>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</si>
  <si>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</si>
  <si>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</si>
  <si>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</si>
  <si>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</si>
  <si>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</si>
  <si>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</si>
  <si>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</si>
  <si>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</si>
  <si>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</si>
  <si>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</si>
  <si>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</si>
  <si>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</si>
  <si>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</si>
  <si>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</si>
  <si>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</si>
  <si>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</si>
  <si>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</si>
  <si>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</si>
  <si>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</si>
  <si>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</si>
  <si>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</si>
  <si>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</si>
  <si>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</si>
  <si>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</si>
  <si>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</si>
  <si>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</si>
  <si>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</si>
  <si>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</si>
  <si>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</si>
  <si>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</si>
  <si>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</si>
  <si>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</si>
  <si>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</si>
  <si>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</si>
  <si>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</si>
  <si>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</si>
  <si>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</si>
  <si>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</si>
  <si>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</si>
  <si>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</si>
  <si>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</si>
  <si>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</si>
  <si>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</si>
  <si>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</si>
  <si>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</si>
  <si>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</si>
  <si>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</si>
  <si>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</si>
  <si>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</si>
  <si>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</si>
  <si>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</si>
  <si>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</si>
  <si>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</si>
  <si>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</si>
  <si>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</si>
  <si>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</si>
  <si>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</si>
  <si>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</si>
  <si>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</si>
  <si>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</si>
  <si>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</si>
  <si>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</si>
  <si>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</si>
  <si>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</si>
  <si>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</si>
  <si>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</si>
  <si>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</si>
  <si>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</si>
  <si>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</si>
  <si>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</si>
  <si>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</si>
  <si>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</si>
  <si>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</si>
  <si>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</si>
  <si>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</si>
  <si>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</si>
  <si>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</si>
  <si>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</si>
  <si>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</si>
  <si>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</si>
  <si>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</si>
  <si>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</si>
  <si>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</si>
  <si>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</si>
  <si>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</si>
  <si>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</si>
  <si>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</si>
  <si>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</si>
  <si>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</si>
  <si>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</si>
  <si>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</si>
  <si>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</si>
  <si>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</si>
  <si>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</si>
  <si>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</si>
  <si>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</si>
  <si>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</si>
  <si>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</si>
  <si>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</si>
  <si>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</si>
  <si>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</si>
  <si>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</si>
  <si>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</si>
  <si>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</si>
  <si>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</si>
  <si>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</si>
  <si>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</si>
  <si>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</si>
  <si>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</si>
  <si>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</si>
  <si>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</si>
  <si>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</si>
  <si>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</si>
  <si>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</si>
  <si>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</si>
  <si>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</si>
  <si>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</si>
  <si>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</si>
  <si>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</si>
  <si>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</si>
  <si>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</si>
  <si>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</si>
  <si>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</si>
  <si>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</si>
  <si>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</si>
  <si>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</si>
  <si>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</si>
  <si>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</si>
  <si>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</si>
  <si>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</si>
  <si>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</si>
  <si>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</si>
  <si>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</si>
  <si>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</si>
  <si>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</si>
  <si>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</si>
  <si>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</si>
  <si>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</si>
  <si>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</si>
  <si>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</si>
  <si>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</si>
  <si>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</si>
  <si>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</si>
  <si>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</si>
  <si>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</si>
  <si>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</si>
  <si>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</si>
  <si>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</si>
  <si>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</si>
  <si>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</si>
  <si>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</si>
  <si>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</si>
  <si>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</si>
  <si>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</si>
  <si>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</si>
  <si>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</si>
  <si>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</si>
  <si>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</si>
  <si>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</si>
  <si>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</si>
  <si>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</si>
  <si>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</si>
  <si>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</si>
  <si>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</si>
  <si>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</si>
  <si>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</si>
  <si>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</si>
  <si>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</si>
  <si>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</si>
  <si>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Sub-category</t>
  </si>
  <si>
    <t>Row Labels</t>
  </si>
  <si>
    <t>Grand Total</t>
  </si>
  <si>
    <t>(All)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</si>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</sst>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1" xfId="0" applyFont="1" applyBorder="1" applyAlignment="1">
      <alignment horizontal="center"/>
    </xf>
    <xf numFmtId="0" fontId="0" fillId="0" borderId="1" xfId="0" applyFont="1" applyBorder="1"/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[StarterBookv2.xlsx]Category_Stats!PivotTable2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of  Category Outcomes </a:t>
            </a:r>
          </a:p>
        </c:rich>
      </c:tx>
      <c:layout>
        <c:manualLayout>
          <c:xMode val="edge"/>
          <c:yMode val="edge"/>
          <c:x val="0.36458791323935608"/>
          <c:y val="6.59224829156773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9-4A1C-9133-B93626905F16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9-4A1C-9133-B93626905F16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69-4A1C-9133-B93626905F16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69-4A1C-9133-B93626905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489056"/>
        <c:axId val="1577829776"/>
      </c:barChart>
      <c:catAx>
        <c:axId val="17934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829776"/>
        <c:crosses val="autoZero"/>
        <c:auto val="1"/>
        <c:lblAlgn val="ctr"/>
        <c:lblOffset val="100"/>
        <c:noMultiLvlLbl val="0"/>
      </c:catAx>
      <c:valAx>
        <c:axId val="15778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[StarterBookv2.xlsx]Subcategory_Stats!PivotTable3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of Sub-Category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A-4718-B9A1-3C63451527B1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EA-4718-B9A1-3C63451527B1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EA-4718-B9A1-3C63451527B1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EA-4718-B9A1-3C634515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874848"/>
        <c:axId val="107463168"/>
      </c:barChart>
      <c:catAx>
        <c:axId val="20868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63168"/>
        <c:crosses val="autoZero"/>
        <c:auto val="1"/>
        <c:lblAlgn val="ctr"/>
        <c:lblOffset val="100"/>
        <c:noMultiLvlLbl val="0"/>
      </c:catAx>
      <c:valAx>
        <c:axId val="1074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[StarterBookv2.xlsx]Outcomes Based on Launch Date!PivotTable26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2397035276252"/>
          <c:y val="0.11519081085714208"/>
          <c:w val="0.71394278545370504"/>
          <c:h val="0.8180035074241384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186</c:v>
                </c:pt>
                <c:pt idx="1">
                  <c:v>197</c:v>
                </c:pt>
                <c:pt idx="2">
                  <c:v>177</c:v>
                </c:pt>
                <c:pt idx="3">
                  <c:v>188</c:v>
                </c:pt>
                <c:pt idx="4">
                  <c:v>233</c:v>
                </c:pt>
                <c:pt idx="5">
                  <c:v>205</c:v>
                </c:pt>
                <c:pt idx="6">
                  <c:v>189</c:v>
                </c:pt>
                <c:pt idx="7">
                  <c:v>167</c:v>
                </c:pt>
                <c:pt idx="8">
                  <c:v>148</c:v>
                </c:pt>
                <c:pt idx="9">
                  <c:v>191</c:v>
                </c:pt>
                <c:pt idx="10">
                  <c:v>183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2-49DF-8CF0-F793FA9EAB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129</c:v>
                </c:pt>
                <c:pt idx="1">
                  <c:v>117</c:v>
                </c:pt>
                <c:pt idx="2">
                  <c:v>138</c:v>
                </c:pt>
                <c:pt idx="3">
                  <c:v>95</c:v>
                </c:pt>
                <c:pt idx="4">
                  <c:v>130</c:v>
                </c:pt>
                <c:pt idx="5">
                  <c:v>140</c:v>
                </c:pt>
                <c:pt idx="6">
                  <c:v>160</c:v>
                </c:pt>
                <c:pt idx="7">
                  <c:v>132</c:v>
                </c:pt>
                <c:pt idx="8">
                  <c:v>117</c:v>
                </c:pt>
                <c:pt idx="9">
                  <c:v>136</c:v>
                </c:pt>
                <c:pt idx="10">
                  <c:v>131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2-49DF-8CF0-F793FA9EAB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51</c:v>
                </c:pt>
                <c:pt idx="1">
                  <c:v>36</c:v>
                </c:pt>
                <c:pt idx="2">
                  <c:v>27</c:v>
                </c:pt>
                <c:pt idx="3">
                  <c:v>31</c:v>
                </c:pt>
                <c:pt idx="4">
                  <c:v>21</c:v>
                </c:pt>
                <c:pt idx="5">
                  <c:v>35</c:v>
                </c:pt>
                <c:pt idx="6">
                  <c:v>31</c:v>
                </c:pt>
                <c:pt idx="7">
                  <c:v>29</c:v>
                </c:pt>
                <c:pt idx="8">
                  <c:v>27</c:v>
                </c:pt>
                <c:pt idx="9">
                  <c:v>19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92-49DF-8CF0-F793FA9EA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159376"/>
        <c:axId val="1700030864"/>
      </c:lineChart>
      <c:catAx>
        <c:axId val="169515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030864"/>
        <c:crosses val="autoZero"/>
        <c:auto val="1"/>
        <c:lblAlgn val="ctr"/>
        <c:lblOffset val="100"/>
        <c:noMultiLvlLbl val="0"/>
      </c:catAx>
      <c:valAx>
        <c:axId val="17000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5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CC-493E-AC68-445236B49145}"/>
            </c:ext>
          </c:extLst>
        </c:ser>
        <c:ser>
          <c:idx val="5"/>
          <c:order val="5"/>
          <c:tx>
            <c:strRef>
              <c:f>Bonus!$J$1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CC-493E-AC68-445236B49145}"/>
            </c:ext>
          </c:extLst>
        </c:ser>
        <c:ser>
          <c:idx val="6"/>
          <c:order val="6"/>
          <c:tx>
            <c:strRef>
              <c:f>Bonus!$K$1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CC-493E-AC68-445236B49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992976"/>
        <c:axId val="1996570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CC-493E-AC68-445236B4914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CC-493E-AC68-445236B4914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CC-493E-AC68-445236B4914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CC-493E-AC68-445236B49145}"/>
                  </c:ext>
                </c:extLst>
              </c15:ser>
            </c15:filteredLineSeries>
          </c:ext>
        </c:extLst>
      </c:lineChart>
      <c:catAx>
        <c:axId val="20839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570480"/>
        <c:crosses val="autoZero"/>
        <c:auto val="1"/>
        <c:lblAlgn val="ctr"/>
        <c:lblOffset val="100"/>
        <c:noMultiLvlLbl val="0"/>
      </c:catAx>
      <c:valAx>
        <c:axId val="19965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404811</xdr:colOff>
      <xdr:row>11</xdr:row>
      <xdr:rowOff>166686</xdr:rowOff>
    </xdr:from>
    <xdr:to>
      <xdr:col>19</xdr:col>
      <xdr:colOff>390525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18B6B0-6355-4D74-8930-58EBB7C1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171450</xdr:rowOff>
    </xdr:from>
    <xdr:to>
      <xdr:col>20</xdr:col>
      <xdr:colOff>447675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45126-DDBC-4E75-9D98-E5D08CC0B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1</xdr:row>
      <xdr:rowOff>171450</xdr:rowOff>
    </xdr:from>
    <xdr:to>
      <xdr:col>15</xdr:col>
      <xdr:colOff>142875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1C6A7-3CF2-4767-BC9E-961A428C4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1219200</xdr:colOff>
      <xdr:row>14</xdr:row>
      <xdr:rowOff>42862</xdr:rowOff>
    </xdr:from>
    <xdr:to>
      <xdr:col>10</xdr:col>
      <xdr:colOff>476250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ECF4D-9738-472E-97FF-7F8DF1165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aan/Google%20Drive/excel-challenge/StarterBook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ia Anderson" refreshedDate="44046.533960763889" createdVersion="6" refreshedVersion="6" minRefreshableVersion="3" recordCount="4114" xr:uid="{47D74BB2-5343-4E72-831F-79F41AFB3AC7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 Anderson" refreshedDate="43959.744905092593" createdVersion="6" refreshedVersion="6" minRefreshableVersion="3" recordCount="4115" xr:uid="{B8B8FA72-BE5F-4A83-95EB-AD229FF892B6}">
  <cacheSource type="worksheet">
    <worksheetSource ref="A1:T1048576" sheet="Sheet1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live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3.9999999999999998E-7" maxValue="22603"/>
    </cacheField>
    <cacheField name="Average Donation" numFmtId="44">
      <sharedItems containsString="0" containsBlank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1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1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1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1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d v="2016-10-10T10:21:47"/>
    <n v="1470910907"/>
    <x v="122"/>
    <b v="0"/>
    <n v="0"/>
    <b v="0"/>
    <s v="film &amp; video/science fiction"/>
    <m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d v="2015-05-15T22:17:22"/>
    <n v="1429568242"/>
    <x v="124"/>
    <b v="0"/>
    <n v="0"/>
    <b v="0"/>
    <s v="film &amp; video/science fiction"/>
    <m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d v="2014-10-30T22:29:43"/>
    <n v="1409524183"/>
    <x v="129"/>
    <b v="0"/>
    <n v="0"/>
    <b v="0"/>
    <s v="film &amp; video/science fiction"/>
    <m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d v="2014-06-16T20:16:00"/>
    <n v="1400536692"/>
    <x v="130"/>
    <b v="0"/>
    <n v="0"/>
    <b v="0"/>
    <s v="film &amp; video/science fiction"/>
    <m/>
    <m/>
    <x v="0"/>
    <s v="science fiction"/>
  </r>
  <r>
    <n v="131"/>
    <s v="I (Canceled)"/>
    <s v="I"/>
    <n v="1200"/>
    <n v="0"/>
    <x v="0"/>
    <s v="US"/>
    <s v="USD"/>
    <n v="1467763200"/>
    <d v="2016-07-06T00:00:00"/>
    <n v="1466453161"/>
    <x v="131"/>
    <b v="0"/>
    <n v="0"/>
    <b v="0"/>
    <s v="film &amp; video/science fiction"/>
    <m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d v="2016-05-31T17:31:00"/>
    <n v="1462130584"/>
    <x v="133"/>
    <b v="0"/>
    <n v="0"/>
    <b v="0"/>
    <s v="film &amp; video/science fiction"/>
    <m/>
    <m/>
    <x v="0"/>
    <s v="science fiction"/>
  </r>
  <r>
    <n v="134"/>
    <s v="MARLEY'S GHOST (AMBASSADORS OF STEAM) (Canceled)"/>
    <s v="steampunk  remake of &quot;a Christmas carol&quot;"/>
    <n v="5000"/>
    <n v="0"/>
    <x v="0"/>
    <s v="US"/>
    <s v="USD"/>
    <n v="1441386000"/>
    <d v="2015-09-04T17:00:00"/>
    <n v="1438811418"/>
    <x v="134"/>
    <b v="0"/>
    <n v="0"/>
    <b v="0"/>
    <s v="film &amp; video/science fiction"/>
    <m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d v="2015-05-16T10:16:00"/>
    <n v="1427968234"/>
    <x v="136"/>
    <b v="0"/>
    <n v="0"/>
    <b v="0"/>
    <s v="film &amp; video/science fiction"/>
    <m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d v="2015-10-12T13:46:33"/>
    <n v="1440337593"/>
    <x v="137"/>
    <b v="0"/>
    <n v="0"/>
    <b v="0"/>
    <s v="film &amp; video/science fiction"/>
    <m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d v="2015-03-20T03:45:32"/>
    <n v="1424234732"/>
    <x v="140"/>
    <b v="0"/>
    <n v="0"/>
    <b v="0"/>
    <s v="film &amp; video/science fiction"/>
    <m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d v="2016-09-03T05:55:00"/>
    <n v="1467941542"/>
    <x v="143"/>
    <b v="0"/>
    <n v="0"/>
    <b v="0"/>
    <s v="film &amp; video/science fiction"/>
    <m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0"/>
    <s v="GB"/>
    <s v="GBP"/>
    <n v="1420741080"/>
    <d v="2015-01-08T18:18:00"/>
    <n v="1417026340"/>
    <x v="147"/>
    <b v="0"/>
    <n v="0"/>
    <b v="0"/>
    <s v="film &amp; video/science fiction"/>
    <m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3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d v="2014-10-22T01:50:28"/>
    <n v="1411350628"/>
    <x v="158"/>
    <b v="0"/>
    <n v="0"/>
    <b v="0"/>
    <s v="film &amp; video/science fiction"/>
    <m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d v="2015-08-15T21:54:51"/>
    <n v="1434491691"/>
    <x v="160"/>
    <b v="0"/>
    <n v="0"/>
    <b v="0"/>
    <s v="film &amp; video/drama"/>
    <m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d v="2015-10-01T00:00:00"/>
    <n v="1440716654"/>
    <x v="163"/>
    <b v="0"/>
    <n v="0"/>
    <b v="0"/>
    <s v="film &amp; video/drama"/>
    <m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0"/>
    <s v="GB"/>
    <s v="GBP"/>
    <n v="1452613724"/>
    <d v="2016-01-12T15:48:44"/>
    <n v="1450021724"/>
    <x v="165"/>
    <b v="0"/>
    <n v="0"/>
    <b v="0"/>
    <s v="film &amp; video/drama"/>
    <m/>
    <m/>
    <x v="0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d v="2015-03-19T08:28:43"/>
    <n v="1423733323"/>
    <x v="172"/>
    <b v="0"/>
    <n v="0"/>
    <b v="0"/>
    <s v="film &amp; video/drama"/>
    <m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d v="2015-02-28T13:45:08"/>
    <n v="1422539108"/>
    <x v="173"/>
    <b v="0"/>
    <n v="0"/>
    <b v="0"/>
    <s v="film &amp; video/drama"/>
    <m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d v="2015-05-08T18:12:56"/>
    <n v="1425924776"/>
    <x v="174"/>
    <b v="0"/>
    <n v="0"/>
    <b v="0"/>
    <s v="film &amp; video/drama"/>
    <m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d v="2015-08-05T19:46:39"/>
    <n v="1436211999"/>
    <x v="176"/>
    <b v="0"/>
    <n v="0"/>
    <b v="0"/>
    <s v="film &amp; video/drama"/>
    <m/>
    <m/>
    <x v="0"/>
    <s v="drama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d v="2015-11-26T23:55:45"/>
    <n v="1445986545"/>
    <x v="178"/>
    <b v="0"/>
    <n v="0"/>
    <b v="0"/>
    <s v="film &amp; video/drama"/>
    <m/>
    <m/>
    <x v="0"/>
    <s v="drama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d v="2017-01-07T00:17:12"/>
    <n v="1481156232"/>
    <x v="182"/>
    <b v="0"/>
    <n v="0"/>
    <b v="0"/>
    <s v="film &amp; video/drama"/>
    <m/>
    <m/>
    <x v="0"/>
    <s v="drama"/>
  </r>
  <r>
    <n v="183"/>
    <s v="Three Little Words"/>
    <s v="Don't kill me until I meet my Dad"/>
    <n v="12500"/>
    <n v="4482"/>
    <x v="1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1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d v="2017-03-03T20:00:00"/>
    <n v="1485977434"/>
    <x v="186"/>
    <b v="0"/>
    <n v="0"/>
    <b v="0"/>
    <s v="film &amp; video/drama"/>
    <m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d v="2014-09-05T04:23:35"/>
    <n v="1407299015"/>
    <x v="188"/>
    <b v="0"/>
    <n v="0"/>
    <b v="0"/>
    <s v="film &amp; video/drama"/>
    <m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1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d v="2014-11-28T23:26:06"/>
    <n v="1412029566"/>
    <x v="193"/>
    <b v="0"/>
    <n v="0"/>
    <b v="0"/>
    <s v="film &amp; video/drama"/>
    <m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d v="2015-07-10T16:05:32"/>
    <n v="1431360332"/>
    <x v="195"/>
    <b v="0"/>
    <n v="0"/>
    <b v="0"/>
    <s v="film &amp; video/drama"/>
    <m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d v="2016-09-01T02:58:22"/>
    <n v="1470106702"/>
    <x v="199"/>
    <b v="0"/>
    <n v="0"/>
    <b v="0"/>
    <s v="film &amp; video/drama"/>
    <m/>
    <m/>
    <x v="0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0"/>
    <s v="US"/>
    <s v="USD"/>
    <n v="1444337940"/>
    <d v="2015-10-08T20:59:00"/>
    <n v="1441750564"/>
    <x v="202"/>
    <b v="0"/>
    <n v="0"/>
    <b v="0"/>
    <s v="film &amp; video/drama"/>
    <m/>
    <m/>
    <x v="0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d v="2016-08-06T00:06:23"/>
    <n v="1468627583"/>
    <x v="206"/>
    <b v="0"/>
    <n v="0"/>
    <b v="0"/>
    <s v="film &amp; video/drama"/>
    <m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d v="2014-12-16T08:52:47"/>
    <n v="1416127967"/>
    <x v="208"/>
    <b v="0"/>
    <n v="0"/>
    <b v="0"/>
    <s v="film &amp; video/drama"/>
    <m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d v="2015-07-10T22:08:55"/>
    <n v="1433974135"/>
    <x v="209"/>
    <b v="0"/>
    <n v="0"/>
    <b v="0"/>
    <s v="film &amp; video/drama"/>
    <m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1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0"/>
    <s v="US"/>
    <s v="USD"/>
    <n v="1427569564"/>
    <d v="2015-03-28T19:06:04"/>
    <n v="1422389164"/>
    <x v="221"/>
    <b v="0"/>
    <n v="0"/>
    <b v="0"/>
    <s v="film &amp; video/drama"/>
    <m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d v="2016-05-22T01:05:00"/>
    <n v="1461287350"/>
    <x v="223"/>
    <b v="0"/>
    <n v="0"/>
    <b v="0"/>
    <s v="film &amp; video/drama"/>
    <m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d v="2015-07-10T05:38:46"/>
    <n v="1431322726"/>
    <x v="224"/>
    <b v="0"/>
    <n v="0"/>
    <b v="0"/>
    <s v="film &amp; video/drama"/>
    <m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d v="2016-04-08T22:04:14"/>
    <n v="1457564654"/>
    <x v="225"/>
    <b v="0"/>
    <n v="0"/>
    <b v="0"/>
    <s v="film &amp; video/drama"/>
    <m/>
    <m/>
    <x v="0"/>
    <s v="drama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d v="2015-07-09T21:27:21"/>
    <n v="1433885241"/>
    <x v="227"/>
    <b v="0"/>
    <n v="0"/>
    <b v="0"/>
    <s v="film &amp; video/drama"/>
    <m/>
    <m/>
    <x v="0"/>
    <s v="drama"/>
  </r>
  <r>
    <n v="228"/>
    <s v="Facets of a Geek life"/>
    <s v="I am making a film from one one of my books called facets of a Geek life."/>
    <n v="8000"/>
    <n v="0"/>
    <x v="0"/>
    <s v="GB"/>
    <s v="GBP"/>
    <n v="1433176105"/>
    <d v="2015-06-01T16:28:25"/>
    <n v="1427992105"/>
    <x v="228"/>
    <b v="0"/>
    <n v="0"/>
    <b v="0"/>
    <s v="film &amp; video/drama"/>
    <m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d v="2016-02-13T22:24:57"/>
    <n v="1452810297"/>
    <x v="229"/>
    <b v="0"/>
    <n v="0"/>
    <b v="0"/>
    <s v="film &amp; video/drama"/>
    <m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d v="2016-01-02T23:00:51"/>
    <n v="1449183651"/>
    <x v="231"/>
    <b v="0"/>
    <n v="0"/>
    <b v="0"/>
    <s v="film &amp; video/drama"/>
    <m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d v="2016-09-29T21:52:52"/>
    <n v="1472593972"/>
    <x v="233"/>
    <b v="0"/>
    <n v="0"/>
    <b v="0"/>
    <s v="film &amp; video/drama"/>
    <m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d v="2015-07-09T21:48:17"/>
    <n v="1433886497"/>
    <x v="235"/>
    <b v="0"/>
    <n v="0"/>
    <b v="0"/>
    <s v="film &amp; video/drama"/>
    <m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d v="2016-01-05T00:00:00"/>
    <n v="1447380099"/>
    <x v="236"/>
    <b v="0"/>
    <n v="0"/>
    <b v="0"/>
    <s v="film &amp; video/drama"/>
    <m/>
    <m/>
    <x v="0"/>
    <s v="drama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d v="2016-12-30T09:00:00"/>
    <n v="1481324760"/>
    <x v="238"/>
    <b v="0"/>
    <n v="0"/>
    <b v="0"/>
    <s v="film &amp; video/drama"/>
    <m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d v="2015-10-22T18:59:00"/>
    <n v="1444340940"/>
    <x v="427"/>
    <b v="0"/>
    <n v="0"/>
    <b v="0"/>
    <s v="film &amp; video/animation"/>
    <m/>
    <m/>
    <x v="0"/>
    <s v="animation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d v="2009-11-27T04:59:00"/>
    <n v="1252964282"/>
    <x v="429"/>
    <b v="0"/>
    <n v="0"/>
    <b v="0"/>
    <s v="film &amp; video/animation"/>
    <m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d v="2015-10-11T15:07:02"/>
    <n v="1439392022"/>
    <x v="433"/>
    <b v="0"/>
    <n v="0"/>
    <b v="0"/>
    <s v="film &amp; video/animation"/>
    <m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d v="2013-07-31T08:41:53"/>
    <n v="1372668113"/>
    <x v="436"/>
    <b v="0"/>
    <n v="0"/>
    <b v="0"/>
    <s v="film &amp; video/animation"/>
    <m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d v="2016-10-08T07:38:46"/>
    <n v="1470728326"/>
    <x v="437"/>
    <b v="0"/>
    <n v="0"/>
    <b v="0"/>
    <s v="film &amp; video/animation"/>
    <m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d v="2014-10-17T18:16:58"/>
    <n v="1412705818"/>
    <x v="439"/>
    <b v="0"/>
    <n v="0"/>
    <b v="0"/>
    <s v="film &amp; video/animation"/>
    <m/>
    <m/>
    <x v="0"/>
    <s v="animation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d v="2013-11-02T19:03:16"/>
    <n v="1380826996"/>
    <x v="441"/>
    <b v="0"/>
    <n v="0"/>
    <b v="0"/>
    <s v="film &amp; video/animation"/>
    <m/>
    <m/>
    <x v="0"/>
    <s v="animation"/>
  </r>
  <r>
    <n v="442"/>
    <s v="The Paranormal Idiot"/>
    <s v="Doomsday is here"/>
    <n v="17000"/>
    <n v="6691"/>
    <x v="1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d v="2014-01-25T17:09:51"/>
    <n v="1388077791"/>
    <x v="451"/>
    <b v="0"/>
    <n v="0"/>
    <b v="0"/>
    <s v="film &amp; video/animation"/>
    <m/>
    <m/>
    <x v="0"/>
    <s v="animation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d v="2014-08-16T18:25:12"/>
    <n v="1405621512"/>
    <x v="457"/>
    <b v="0"/>
    <n v="0"/>
    <b v="0"/>
    <s v="film &amp; video/animation"/>
    <m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d v="2013-06-02T20:19:27"/>
    <n v="1368476367"/>
    <x v="461"/>
    <b v="0"/>
    <n v="0"/>
    <b v="0"/>
    <s v="film &amp; video/animation"/>
    <m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d v="2011-08-10T03:02:21"/>
    <n v="1307761341"/>
    <x v="462"/>
    <b v="0"/>
    <n v="0"/>
    <b v="0"/>
    <s v="film &amp; video/animation"/>
    <m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d v="2012-07-11T03:51:05"/>
    <n v="1336795283"/>
    <x v="468"/>
    <b v="0"/>
    <n v="0"/>
    <b v="0"/>
    <s v="film &amp; video/animation"/>
    <m/>
    <m/>
    <x v="0"/>
    <s v="animation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d v="2014-09-05T23:45:24"/>
    <n v="1404776724"/>
    <x v="469"/>
    <b v="0"/>
    <n v="0"/>
    <b v="0"/>
    <s v="film &amp; video/animation"/>
    <m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d v="2015-05-06T02:04:03"/>
    <n v="1428285843"/>
    <x v="475"/>
    <b v="0"/>
    <n v="0"/>
    <b v="0"/>
    <s v="film &amp; video/animation"/>
    <m/>
    <m/>
    <x v="0"/>
    <s v="animation"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d v="2012-05-18T20:02:14"/>
    <n v="1332187334"/>
    <x v="477"/>
    <b v="0"/>
    <n v="0"/>
    <b v="0"/>
    <s v="film &amp; video/animation"/>
    <m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d v="2015-04-01T20:51:49"/>
    <n v="1425333109"/>
    <x v="478"/>
    <b v="0"/>
    <n v="0"/>
    <b v="0"/>
    <s v="film &amp; video/animation"/>
    <m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d v="2016-12-25T15:16:34"/>
    <n v="1477491394"/>
    <x v="487"/>
    <b v="0"/>
    <n v="0"/>
    <b v="0"/>
    <s v="film &amp; video/animation"/>
    <m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d v="2017-01-09T01:18:20"/>
    <n v="1481332700"/>
    <x v="488"/>
    <b v="0"/>
    <n v="0"/>
    <b v="0"/>
    <s v="film &amp; video/animation"/>
    <m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0"/>
    <s v="US"/>
    <s v="USD"/>
    <n v="1345677285"/>
    <d v="2012-08-22T23:14:45"/>
    <n v="1343085285"/>
    <x v="490"/>
    <b v="0"/>
    <n v="0"/>
    <b v="0"/>
    <s v="film &amp; video/animation"/>
    <m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d v="2016-01-27T23:34:59"/>
    <n v="1451345699"/>
    <x v="491"/>
    <b v="0"/>
    <n v="0"/>
    <b v="0"/>
    <s v="film &amp; video/animation"/>
    <m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d v="2016-10-13T00:50:30"/>
    <n v="1471135830"/>
    <x v="492"/>
    <b v="0"/>
    <n v="0"/>
    <b v="0"/>
    <s v="film &amp; video/animation"/>
    <m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d v="2015-05-20T17:25:38"/>
    <n v="1429550738"/>
    <x v="493"/>
    <b v="0"/>
    <n v="0"/>
    <b v="0"/>
    <s v="film &amp; video/animation"/>
    <m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d v="2015-07-16T19:51:45"/>
    <n v="1434484305"/>
    <x v="495"/>
    <b v="0"/>
    <n v="0"/>
    <b v="0"/>
    <s v="film &amp; video/animation"/>
    <m/>
    <m/>
    <x v="0"/>
    <s v="animation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1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d v="2011-07-09T05:37:31"/>
    <n v="1307597851"/>
    <x v="501"/>
    <b v="0"/>
    <n v="0"/>
    <b v="0"/>
    <s v="film &amp; video/animation"/>
    <m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d v="2016-03-01T04:13:59"/>
    <n v="1454213639"/>
    <x v="510"/>
    <b v="0"/>
    <n v="0"/>
    <b v="0"/>
    <s v="film &amp; video/animation"/>
    <m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0"/>
    <s v="GB"/>
    <s v="GBP"/>
    <n v="1432752080"/>
    <d v="2015-05-27T18:41:20"/>
    <n v="1427568080"/>
    <x v="516"/>
    <b v="0"/>
    <n v="0"/>
    <b v="0"/>
    <s v="film &amp; video/animation"/>
    <m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d v="2015-09-06T14:46:00"/>
    <n v="1438958824"/>
    <x v="518"/>
    <b v="0"/>
    <n v="0"/>
    <b v="0"/>
    <s v="film &amp; video/animation"/>
    <m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d v="2016-02-10T16:42:44"/>
    <n v="1452530564"/>
    <x v="547"/>
    <b v="0"/>
    <n v="0"/>
    <b v="0"/>
    <s v="technology/web"/>
    <m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d v="2016-01-09T14:48:16"/>
    <n v="1447166896"/>
    <x v="552"/>
    <b v="0"/>
    <n v="0"/>
    <b v="0"/>
    <s v="technology/web"/>
    <m/>
    <m/>
    <x v="2"/>
    <s v="web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d v="2016-06-12T08:29:03"/>
    <n v="1463128143"/>
    <x v="555"/>
    <b v="0"/>
    <n v="0"/>
    <b v="0"/>
    <s v="technology/web"/>
    <m/>
    <m/>
    <x v="2"/>
    <s v="web"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d v="2015-03-24T20:11:45"/>
    <n v="1424639505"/>
    <x v="558"/>
    <b v="0"/>
    <n v="0"/>
    <b v="0"/>
    <s v="technology/web"/>
    <m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d v="2016-12-18T09:20:15"/>
    <n v="1479460815"/>
    <x v="562"/>
    <b v="0"/>
    <n v="0"/>
    <b v="0"/>
    <s v="technology/web"/>
    <m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d v="2015-07-10T18:50:49"/>
    <n v="1433962249"/>
    <x v="565"/>
    <b v="0"/>
    <n v="0"/>
    <b v="0"/>
    <s v="technology/web"/>
    <m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d v="2015-01-01T20:13:14"/>
    <n v="1417551194"/>
    <x v="567"/>
    <b v="0"/>
    <n v="0"/>
    <b v="0"/>
    <s v="technology/web"/>
    <m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d v="2015-11-04T18:11:28"/>
    <n v="1444065088"/>
    <x v="572"/>
    <b v="0"/>
    <n v="0"/>
    <b v="0"/>
    <s v="technology/web"/>
    <m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d v="2015-08-02T00:18:24"/>
    <n v="1435882704"/>
    <x v="581"/>
    <b v="0"/>
    <n v="0"/>
    <b v="0"/>
    <s v="technology/web"/>
    <m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d v="2015-03-15T18:00:00"/>
    <n v="1424454319"/>
    <x v="582"/>
    <b v="0"/>
    <n v="0"/>
    <b v="0"/>
    <s v="technology/web"/>
    <m/>
    <m/>
    <x v="2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0"/>
    <s v="GB"/>
    <s v="GBP"/>
    <n v="1448928000"/>
    <d v="2015-12-01T00:00:00"/>
    <n v="1444123377"/>
    <x v="585"/>
    <b v="0"/>
    <n v="0"/>
    <b v="0"/>
    <s v="technology/web"/>
    <m/>
    <m/>
    <x v="2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d v="2015-06-18T19:03:35"/>
    <n v="1432062215"/>
    <x v="602"/>
    <b v="0"/>
    <n v="0"/>
    <b v="0"/>
    <s v="technology/web"/>
    <m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d v="2014-08-28T00:50:56"/>
    <n v="1406595056"/>
    <x v="604"/>
    <b v="0"/>
    <n v="0"/>
    <b v="0"/>
    <s v="technology/web"/>
    <m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d v="2015-11-22T20:48:56"/>
    <n v="1445629736"/>
    <x v="607"/>
    <b v="0"/>
    <n v="0"/>
    <b v="0"/>
    <s v="technology/web"/>
    <m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d v="2015-04-22T19:56:26"/>
    <n v="1427140586"/>
    <x v="610"/>
    <b v="0"/>
    <n v="0"/>
    <b v="0"/>
    <s v="technology/web"/>
    <m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d v="2016-01-19T13:27:17"/>
    <n v="1448026037"/>
    <x v="611"/>
    <b v="0"/>
    <n v="0"/>
    <b v="0"/>
    <s v="technology/web"/>
    <m/>
    <m/>
    <x v="2"/>
    <s v="web"/>
  </r>
  <r>
    <n v="612"/>
    <s v="Web Streaming 2.0 (Canceled)"/>
    <s v="A Fast and Reliable new Web platform to stream videos from Internet"/>
    <n v="10000"/>
    <n v="0"/>
    <x v="0"/>
    <s v="IT"/>
    <s v="EUR"/>
    <n v="1472777146"/>
    <d v="2016-09-02T00:45:46"/>
    <n v="1470185146"/>
    <x v="612"/>
    <b v="0"/>
    <n v="0"/>
    <b v="0"/>
    <s v="technology/web"/>
    <m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d v="2016-06-24T01:29:00"/>
    <n v="1464139740"/>
    <x v="614"/>
    <b v="0"/>
    <n v="0"/>
    <b v="0"/>
    <s v="technology/web"/>
    <m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d v="2015-09-25T02:55:59"/>
    <n v="1440557759"/>
    <x v="615"/>
    <b v="0"/>
    <n v="0"/>
    <b v="0"/>
    <s v="technology/web"/>
    <m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d v="2017-02-25T09:01:47"/>
    <n v="1485421307"/>
    <x v="616"/>
    <b v="0"/>
    <n v="0"/>
    <b v="0"/>
    <s v="technology/web"/>
    <m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d v="2015-12-09T19:26:43"/>
    <n v="1447097203"/>
    <x v="618"/>
    <b v="0"/>
    <n v="0"/>
    <b v="0"/>
    <s v="technology/web"/>
    <m/>
    <m/>
    <x v="2"/>
    <s v="web"/>
  </r>
  <r>
    <n v="619"/>
    <s v="Big Data (Canceled)"/>
    <s v="Big Data Sets for researchers interested in improving the quality of life."/>
    <n v="2500000"/>
    <n v="1"/>
    <x v="3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d v="2015-05-28T00:13:17"/>
    <n v="1430179997"/>
    <x v="623"/>
    <b v="0"/>
    <n v="0"/>
    <b v="0"/>
    <s v="technology/web"/>
    <m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d v="2015-05-14T23:44:01"/>
    <n v="1429055041"/>
    <x v="624"/>
    <b v="0"/>
    <n v="0"/>
    <b v="0"/>
    <s v="technology/web"/>
    <m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d v="2017-03-26T20:29:37"/>
    <n v="1487971777"/>
    <x v="625"/>
    <b v="0"/>
    <n v="0"/>
    <b v="0"/>
    <s v="technology/web"/>
    <m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d v="2014-07-13T16:37:37"/>
    <n v="1402677457"/>
    <x v="628"/>
    <b v="0"/>
    <n v="0"/>
    <b v="0"/>
    <s v="technology/web"/>
    <m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d v="2015-11-25T16:49:25"/>
    <n v="1445874565"/>
    <x v="632"/>
    <b v="0"/>
    <n v="0"/>
    <b v="0"/>
    <s v="technology/web"/>
    <m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d v="2017-02-25T23:04:00"/>
    <n v="1485558318"/>
    <x v="637"/>
    <b v="0"/>
    <n v="0"/>
    <b v="0"/>
    <s v="technology/web"/>
    <m/>
    <m/>
    <x v="2"/>
    <s v="web"/>
  </r>
  <r>
    <n v="638"/>
    <s v="W (Canceled)"/>
    <s v="O0"/>
    <n v="200000"/>
    <n v="18"/>
    <x v="3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1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d v="2015-08-03T16:09:30"/>
    <n v="1436026170"/>
    <x v="686"/>
    <b v="0"/>
    <n v="0"/>
    <b v="0"/>
    <s v="technology/wearables"/>
    <m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d v="2016-12-14T18:39:00"/>
    <n v="1478130783"/>
    <x v="706"/>
    <b v="0"/>
    <n v="0"/>
    <b v="0"/>
    <s v="technology/wearables"/>
    <m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0"/>
    <s v="CA"/>
    <s v="CAD"/>
    <n v="1408495440"/>
    <d v="2014-08-20T00:44:00"/>
    <n v="1405640302"/>
    <x v="710"/>
    <b v="0"/>
    <n v="0"/>
    <b v="0"/>
    <s v="technology/wearables"/>
    <m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d v="2016-11-26T19:20:13"/>
    <n v="1477592413"/>
    <x v="760"/>
    <b v="0"/>
    <n v="0"/>
    <b v="0"/>
    <s v="publishing/fiction"/>
    <m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d v="2016-12-04T06:00:00"/>
    <n v="1479328570"/>
    <x v="762"/>
    <b v="0"/>
    <n v="0"/>
    <b v="0"/>
    <s v="publishing/fiction"/>
    <m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d v="2015-09-10T04:09:21"/>
    <n v="1439266161"/>
    <x v="764"/>
    <b v="0"/>
    <n v="0"/>
    <b v="0"/>
    <s v="publishing/fiction"/>
    <m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d v="2015-02-16T18:48:03"/>
    <n v="1421520483"/>
    <x v="766"/>
    <b v="0"/>
    <n v="0"/>
    <b v="0"/>
    <s v="publishing/fiction"/>
    <m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d v="2013-12-16T04:58:10"/>
    <n v="1384577890"/>
    <x v="768"/>
    <b v="0"/>
    <n v="0"/>
    <b v="0"/>
    <s v="publishing/fiction"/>
    <m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d v="2013-02-24T23:59:29"/>
    <n v="1358294369"/>
    <x v="770"/>
    <b v="0"/>
    <n v="0"/>
    <b v="0"/>
    <s v="publishing/fiction"/>
    <m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1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2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1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1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d v="2015-09-21T17:22:11"/>
    <n v="1441128131"/>
    <x v="875"/>
    <b v="0"/>
    <n v="0"/>
    <b v="0"/>
    <s v="music/jazz"/>
    <m/>
    <m/>
    <x v="4"/>
    <s v="jazz"/>
  </r>
  <r>
    <n v="876"/>
    <s v="Sound Of Dobells"/>
    <s v="What was the greatest record shop ever?  DOBELLS!"/>
    <n v="3152"/>
    <n v="1286"/>
    <x v="1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d v="2012-05-27T23:00:55"/>
    <n v="1335567655"/>
    <x v="887"/>
    <b v="0"/>
    <n v="0"/>
    <b v="0"/>
    <s v="music/indie rock"/>
    <m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d v="2012-11-28T17:31:48"/>
    <n v="1351528308"/>
    <x v="897"/>
    <b v="0"/>
    <n v="0"/>
    <b v="0"/>
    <s v="music/indie rock"/>
    <m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d v="2010-06-08T19:11:00"/>
    <n v="1272050914"/>
    <x v="901"/>
    <b v="0"/>
    <n v="0"/>
    <b v="0"/>
    <s v="music/jazz"/>
    <m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0"/>
    <s v="US"/>
    <s v="USD"/>
    <n v="1394681590"/>
    <d v="2014-03-13T03:33:10"/>
    <n v="1392093190"/>
    <x v="906"/>
    <b v="0"/>
    <n v="0"/>
    <b v="0"/>
    <s v="music/jazz"/>
    <m/>
    <m/>
    <x v="4"/>
    <s v="jazz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d v="2011-09-11T04:37:03"/>
    <n v="1313123823"/>
    <x v="907"/>
    <b v="0"/>
    <n v="0"/>
    <b v="0"/>
    <s v="music/jazz"/>
    <m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d v="2010-07-27T04:59:00"/>
    <n v="1276283655"/>
    <x v="908"/>
    <b v="0"/>
    <n v="0"/>
    <b v="0"/>
    <s v="music/jazz"/>
    <m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d v="2014-01-24T00:07:25"/>
    <n v="1388707645"/>
    <x v="911"/>
    <b v="0"/>
    <n v="0"/>
    <b v="0"/>
    <s v="music/jazz"/>
    <m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d v="2012-08-25T18:19:07"/>
    <n v="1343326747"/>
    <x v="914"/>
    <b v="0"/>
    <n v="0"/>
    <b v="0"/>
    <s v="music/jazz"/>
    <m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d v="2010-10-22T05:00:00"/>
    <n v="1284409734"/>
    <x v="916"/>
    <b v="0"/>
    <n v="0"/>
    <b v="0"/>
    <s v="music/jazz"/>
    <m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1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d v="2013-11-14T17:07:02"/>
    <n v="1381853222"/>
    <x v="920"/>
    <b v="0"/>
    <n v="0"/>
    <b v="0"/>
    <s v="music/jazz"/>
    <m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d v="2010-07-08T22:40:00"/>
    <n v="1276043330"/>
    <x v="926"/>
    <b v="0"/>
    <n v="0"/>
    <b v="0"/>
    <s v="music/jazz"/>
    <m/>
    <m/>
    <x v="4"/>
    <s v="jazz"/>
  </r>
  <r>
    <n v="927"/>
    <s v="JETRO DA SILVA FUNK PROJECT"/>
    <s v="Studio CD/DVD Solo project of Pianist &amp; Keyboardist Jetro da Silva"/>
    <n v="20000"/>
    <n v="0"/>
    <x v="0"/>
    <s v="US"/>
    <s v="USD"/>
    <n v="1337024695"/>
    <d v="2012-05-14T19:44:55"/>
    <n v="1334432695"/>
    <x v="927"/>
    <b v="0"/>
    <n v="0"/>
    <b v="0"/>
    <s v="music/jazz"/>
    <m/>
    <m/>
    <x v="4"/>
    <s v="jazz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d v="2012-04-09T04:42:49"/>
    <n v="1331358169"/>
    <x v="929"/>
    <b v="0"/>
    <n v="0"/>
    <b v="0"/>
    <s v="music/jazz"/>
    <m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d v="2012-01-18T20:00:00"/>
    <n v="1323131689"/>
    <x v="936"/>
    <b v="0"/>
    <n v="0"/>
    <b v="0"/>
    <s v="music/jazz"/>
    <m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d v="2016-06-30T18:45:06"/>
    <n v="1462128306"/>
    <x v="947"/>
    <b v="0"/>
    <n v="0"/>
    <b v="0"/>
    <s v="technology/wearables"/>
    <m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1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d v="2016-10-01T08:33:45"/>
    <n v="1472718825"/>
    <x v="988"/>
    <b v="0"/>
    <n v="0"/>
    <b v="0"/>
    <s v="technology/wearables"/>
    <m/>
    <m/>
    <x v="2"/>
    <s v="wearables"/>
  </r>
  <r>
    <n v="989"/>
    <s v="Power Rope"/>
    <s v="The most useful phone charger you will ever buy"/>
    <n v="10000"/>
    <n v="1677"/>
    <x v="1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d v="2014-07-31T01:26:32"/>
    <n v="1405041992"/>
    <x v="1041"/>
    <b v="0"/>
    <n v="0"/>
    <b v="0"/>
    <s v="journalism/audio"/>
    <m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d v="2015-12-26T20:26:00"/>
    <n v="1447273560"/>
    <x v="1046"/>
    <b v="0"/>
    <n v="0"/>
    <b v="0"/>
    <s v="journalism/audio"/>
    <m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0"/>
    <s v="US"/>
    <s v="USD"/>
    <n v="1455272445"/>
    <d v="2016-02-12T10:20:45"/>
    <n v="1452680445"/>
    <x v="1049"/>
    <b v="0"/>
    <n v="0"/>
    <b v="0"/>
    <s v="journalism/audio"/>
    <m/>
    <m/>
    <x v="5"/>
    <s v="audio"/>
  </r>
  <r>
    <n v="1050"/>
    <s v="The (Secular) Barbershop Podcast (Canceled)"/>
    <s v="Secularism is on the rise and I hear you.Talk to me."/>
    <n v="2500"/>
    <n v="0"/>
    <x v="0"/>
    <s v="US"/>
    <s v="USD"/>
    <n v="1442257677"/>
    <d v="2015-09-14T19:07:57"/>
    <n v="1439665677"/>
    <x v="1050"/>
    <b v="0"/>
    <n v="0"/>
    <b v="0"/>
    <s v="journalism/audio"/>
    <m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d v="2014-08-27T00:20:25"/>
    <n v="1406679625"/>
    <x v="1051"/>
    <b v="0"/>
    <n v="0"/>
    <b v="0"/>
    <s v="journalism/audio"/>
    <m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d v="2016-06-06T20:09:00"/>
    <n v="1461438495"/>
    <x v="1052"/>
    <b v="0"/>
    <n v="0"/>
    <b v="0"/>
    <s v="journalism/audio"/>
    <m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d v="2014-08-10T22:00:00"/>
    <n v="1405110399"/>
    <x v="1054"/>
    <b v="0"/>
    <n v="0"/>
    <b v="0"/>
    <s v="journalism/audio"/>
    <m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d v="2016-03-07T23:49:05"/>
    <n v="1454802545"/>
    <x v="1055"/>
    <b v="0"/>
    <n v="0"/>
    <b v="0"/>
    <s v="journalism/audio"/>
    <m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d v="2015-04-24T16:16:17"/>
    <n v="1424711777"/>
    <x v="1056"/>
    <b v="0"/>
    <n v="0"/>
    <b v="0"/>
    <s v="journalism/audio"/>
    <m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d v="2016-12-04T21:54:43"/>
    <n v="1478292883"/>
    <x v="1057"/>
    <b v="0"/>
    <n v="0"/>
    <b v="0"/>
    <s v="journalism/audio"/>
    <m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d v="2015-03-26T00:00:00"/>
    <n v="1423777043"/>
    <x v="1058"/>
    <b v="0"/>
    <n v="0"/>
    <b v="0"/>
    <s v="journalism/audio"/>
    <m/>
    <m/>
    <x v="5"/>
    <s v="audio"/>
  </r>
  <r>
    <n v="1059"/>
    <s v="Voice Over Artist (Canceled)"/>
    <s v="Turning myself into a vocal artist."/>
    <n v="1100"/>
    <n v="0"/>
    <x v="0"/>
    <s v="US"/>
    <s v="USD"/>
    <n v="1426269456"/>
    <d v="2015-03-13T17:57:36"/>
    <n v="1423681056"/>
    <x v="1059"/>
    <b v="0"/>
    <n v="0"/>
    <b v="0"/>
    <s v="journalism/audio"/>
    <m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d v="2016-05-02T01:00:00"/>
    <n v="1456987108"/>
    <x v="1061"/>
    <b v="0"/>
    <n v="0"/>
    <b v="0"/>
    <s v="journalism/audio"/>
    <m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d v="2016-08-31T00:44:22"/>
    <n v="1470012262"/>
    <x v="1063"/>
    <b v="0"/>
    <n v="0"/>
    <b v="0"/>
    <s v="journalism/audio"/>
    <m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d v="2015-11-17T19:04:53"/>
    <n v="1445191493"/>
    <x v="1071"/>
    <b v="0"/>
    <n v="0"/>
    <b v="0"/>
    <s v="games/video games"/>
    <m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0"/>
    <s v="US"/>
    <s v="USD"/>
    <n v="1407534804"/>
    <d v="2014-08-08T21:53:24"/>
    <n v="1404942804"/>
    <x v="1084"/>
    <b v="0"/>
    <n v="0"/>
    <b v="0"/>
    <s v="games/video games"/>
    <m/>
    <m/>
    <x v="6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d v="2014-06-15T17:08:07"/>
    <n v="1400260087"/>
    <x v="1087"/>
    <b v="0"/>
    <n v="0"/>
    <b v="0"/>
    <s v="games/video games"/>
    <m/>
    <m/>
    <x v="6"/>
    <s v="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d v="2014-07-23T20:40:24"/>
    <n v="1403556024"/>
    <x v="1107"/>
    <b v="0"/>
    <n v="0"/>
    <b v="0"/>
    <s v="games/video games"/>
    <m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d v="2011-10-28T20:56:40"/>
    <n v="1315947400"/>
    <x v="1120"/>
    <b v="0"/>
    <n v="0"/>
    <b v="0"/>
    <s v="games/video games"/>
    <m/>
    <m/>
    <x v="6"/>
    <s v="video games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d v="2013-05-30T16:53:45"/>
    <n v="1368723225"/>
    <x v="1122"/>
    <b v="0"/>
    <n v="0"/>
    <b v="0"/>
    <s v="games/video games"/>
    <m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d v="2015-09-25T14:58:50"/>
    <n v="1438009130"/>
    <x v="1125"/>
    <b v="0"/>
    <n v="0"/>
    <b v="0"/>
    <s v="games/mobile games"/>
    <m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3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d v="2015-12-24T21:47:48"/>
    <n v="1448401668"/>
    <x v="1131"/>
    <b v="0"/>
    <n v="0"/>
    <b v="0"/>
    <s v="games/mobile games"/>
    <m/>
    <m/>
    <x v="6"/>
    <s v="mobile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d v="2015-08-06T11:05:21"/>
    <n v="1436267121"/>
    <x v="1140"/>
    <b v="0"/>
    <n v="0"/>
    <b v="0"/>
    <s v="games/mobile games"/>
    <m/>
    <m/>
    <x v="6"/>
    <s v="mobile games"/>
  </r>
  <r>
    <n v="1141"/>
    <s v="Arena Z - Zombie Survival"/>
    <s v="I think this will be a great game!"/>
    <n v="500"/>
    <n v="0"/>
    <x v="0"/>
    <s v="DE"/>
    <s v="EUR"/>
    <n v="1436460450"/>
    <d v="2015-07-09T16:47:30"/>
    <n v="1433868450"/>
    <x v="1141"/>
    <b v="0"/>
    <n v="0"/>
    <b v="0"/>
    <s v="games/mobile games"/>
    <m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d v="2015-02-17T00:08:47"/>
    <n v="1421539727"/>
    <x v="1142"/>
    <b v="0"/>
    <n v="0"/>
    <b v="0"/>
    <s v="games/mobile games"/>
    <m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d v="2015-04-29T04:22:00"/>
    <n v="1427689320"/>
    <x v="1144"/>
    <b v="0"/>
    <n v="0"/>
    <b v="0"/>
    <s v="food/food trucks"/>
    <m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d v="2014-10-19T23:19:43"/>
    <n v="1408576783"/>
    <x v="1147"/>
    <b v="0"/>
    <n v="0"/>
    <b v="0"/>
    <s v="food/food trucks"/>
    <m/>
    <m/>
    <x v="7"/>
    <s v="food truck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d v="2015-09-07T02:27:43"/>
    <n v="1439000863"/>
    <x v="1151"/>
    <b v="0"/>
    <n v="0"/>
    <b v="0"/>
    <s v="food/food trucks"/>
    <m/>
    <m/>
    <x v="7"/>
    <s v="food trucks"/>
  </r>
  <r>
    <n v="1152"/>
    <s v="Peruvian King Food Truck"/>
    <s v="Peruvian food truck with an LA twist."/>
    <n v="16000"/>
    <n v="911"/>
    <x v="1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d v="2015-02-24T01:42:42"/>
    <n v="1422150162"/>
    <x v="1156"/>
    <b v="0"/>
    <n v="0"/>
    <b v="0"/>
    <s v="food/food trucks"/>
    <m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d v="2015-06-30T15:45:00"/>
    <n v="1433006765"/>
    <x v="1159"/>
    <b v="0"/>
    <n v="0"/>
    <b v="0"/>
    <s v="food/food trucks"/>
    <m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d v="2015-05-19T15:06:29"/>
    <n v="1430233589"/>
    <x v="1161"/>
    <b v="0"/>
    <n v="0"/>
    <b v="0"/>
    <s v="food/food trucks"/>
    <m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d v="2014-08-09T17:22:00"/>
    <n v="1405012920"/>
    <x v="1163"/>
    <b v="0"/>
    <n v="0"/>
    <b v="0"/>
    <s v="food/food trucks"/>
    <m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d v="2016-06-18T17:23:02"/>
    <n v="1463678582"/>
    <x v="1164"/>
    <b v="0"/>
    <n v="0"/>
    <b v="0"/>
    <s v="food/food trucks"/>
    <m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0"/>
    <s v="US"/>
    <s v="USD"/>
    <n v="1408551752"/>
    <d v="2014-08-20T16:22:32"/>
    <n v="1405959752"/>
    <x v="1172"/>
    <b v="0"/>
    <n v="0"/>
    <b v="0"/>
    <s v="food/food trucks"/>
    <m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d v="2014-10-15T15:51:36"/>
    <n v="1410796296"/>
    <x v="1177"/>
    <b v="0"/>
    <n v="0"/>
    <b v="0"/>
    <s v="food/food trucks"/>
    <m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d v="2014-08-07T07:00:00"/>
    <n v="1404770616"/>
    <x v="1227"/>
    <b v="0"/>
    <n v="0"/>
    <b v="0"/>
    <s v="music/world music"/>
    <m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d v="2011-02-24T23:20:30"/>
    <n v="1295997630"/>
    <x v="1230"/>
    <b v="0"/>
    <n v="0"/>
    <b v="0"/>
    <s v="music/world music"/>
    <m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d v="2015-08-28T01:00:00"/>
    <n v="1436394968"/>
    <x v="1231"/>
    <b v="0"/>
    <n v="0"/>
    <b v="0"/>
    <s v="music/world music"/>
    <m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d v="2015-02-02T18:55:42"/>
    <n v="1420311342"/>
    <x v="1234"/>
    <b v="0"/>
    <n v="0"/>
    <b v="0"/>
    <s v="music/world music"/>
    <m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0"/>
    <s v="US"/>
    <s v="USD"/>
    <n v="1343491200"/>
    <d v="2012-07-28T16:00:00"/>
    <n v="1342801164"/>
    <x v="1236"/>
    <b v="0"/>
    <n v="0"/>
    <b v="0"/>
    <s v="music/world music"/>
    <m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d v="2012-08-24T06:47:45"/>
    <n v="1344062865"/>
    <x v="1237"/>
    <b v="0"/>
    <n v="0"/>
    <b v="0"/>
    <s v="music/world music"/>
    <m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d v="2012-01-05T23:06:07"/>
    <n v="1323212767"/>
    <x v="1239"/>
    <b v="0"/>
    <n v="0"/>
    <b v="0"/>
    <s v="music/world music"/>
    <m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d v="2017-01-27T01:26:48"/>
    <n v="1482888408"/>
    <x v="1332"/>
    <b v="0"/>
    <n v="0"/>
    <b v="0"/>
    <s v="technology/wearables"/>
    <m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d v="2014-07-16T02:33:45"/>
    <n v="1402886025"/>
    <x v="1333"/>
    <b v="0"/>
    <n v="0"/>
    <b v="0"/>
    <s v="technology/wearables"/>
    <m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d v="2014-08-15T14:17:33"/>
    <n v="1405520253"/>
    <x v="1340"/>
    <b v="0"/>
    <n v="0"/>
    <b v="0"/>
    <s v="technology/wearables"/>
    <m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d v="2015-01-01T04:12:15"/>
    <n v="1414897935"/>
    <x v="1409"/>
    <b v="0"/>
    <n v="0"/>
    <b v="0"/>
    <s v="publishing/translations"/>
    <m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d v="2015-11-21T23:13:39"/>
    <n v="1445552019"/>
    <x v="1416"/>
    <b v="0"/>
    <n v="0"/>
    <b v="0"/>
    <s v="publishing/translations"/>
    <m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d v="2015-04-29T03:09:19"/>
    <n v="1427684959"/>
    <x v="1425"/>
    <b v="0"/>
    <n v="0"/>
    <b v="0"/>
    <s v="publishing/translations"/>
    <m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d v="2015-08-24T09:22:00"/>
    <n v="1435224120"/>
    <x v="1426"/>
    <b v="0"/>
    <n v="0"/>
    <b v="0"/>
    <s v="publishing/translations"/>
    <m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d v="2015-04-10T01:27:22"/>
    <n v="1426037242"/>
    <x v="1429"/>
    <b v="0"/>
    <n v="0"/>
    <b v="0"/>
    <s v="publishing/translations"/>
    <m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d v="2015-07-20T18:43:48"/>
    <n v="1434825828"/>
    <x v="1432"/>
    <b v="0"/>
    <n v="0"/>
    <b v="0"/>
    <s v="publishing/translations"/>
    <m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d v="2016-05-25T15:29:18"/>
    <n v="1461598158"/>
    <x v="1442"/>
    <b v="0"/>
    <n v="0"/>
    <b v="0"/>
    <s v="publishing/translations"/>
    <m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d v="2017-01-02T22:13:29"/>
    <n v="1480803209"/>
    <x v="1443"/>
    <b v="0"/>
    <n v="0"/>
    <b v="0"/>
    <s v="publishing/translations"/>
    <m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d v="2015-09-12T20:57:42"/>
    <n v="1436907462"/>
    <x v="1444"/>
    <b v="0"/>
    <n v="0"/>
    <b v="0"/>
    <s v="publishing/translations"/>
    <m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d v="2015-06-14T13:00:55"/>
    <n v="1431694855"/>
    <x v="1445"/>
    <b v="0"/>
    <n v="0"/>
    <b v="0"/>
    <s v="publishing/translations"/>
    <m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d v="2016-04-21T10:44:38"/>
    <n v="1459507478"/>
    <x v="1446"/>
    <b v="0"/>
    <n v="0"/>
    <b v="0"/>
    <s v="publishing/translations"/>
    <m/>
    <m/>
    <x v="3"/>
    <s v="translations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d v="2015-05-22T05:25:00"/>
    <n v="1429655318"/>
    <x v="1448"/>
    <b v="0"/>
    <n v="0"/>
    <b v="0"/>
    <s v="publishing/translations"/>
    <m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d v="2015-05-10T19:28:25"/>
    <n v="1427138905"/>
    <x v="1449"/>
    <b v="0"/>
    <n v="0"/>
    <b v="0"/>
    <s v="publishing/translations"/>
    <m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d v="2014-07-28T16:52:43"/>
    <n v="1403974363"/>
    <x v="1452"/>
    <b v="0"/>
    <n v="0"/>
    <b v="0"/>
    <s v="publishing/translations"/>
    <m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d v="2017-04-15T15:42:27"/>
    <n v="1488386547"/>
    <x v="1453"/>
    <b v="0"/>
    <n v="0"/>
    <b v="0"/>
    <s v="publishing/translations"/>
    <m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d v="2015-11-11T22:30:44"/>
    <n v="1444685444"/>
    <x v="1457"/>
    <b v="0"/>
    <n v="0"/>
    <b v="0"/>
    <s v="publishing/translations"/>
    <m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d v="2014-08-11T04:00:00"/>
    <n v="1405097760"/>
    <x v="1458"/>
    <b v="0"/>
    <n v="0"/>
    <b v="0"/>
    <s v="publishing/translations"/>
    <m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d v="2015-12-02T17:25:00"/>
    <n v="1446612896"/>
    <x v="1459"/>
    <b v="0"/>
    <n v="0"/>
    <b v="0"/>
    <s v="publishing/translations"/>
    <m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d v="2014-11-30T23:45:00"/>
    <n v="1412371898"/>
    <x v="1460"/>
    <b v="0"/>
    <n v="0"/>
    <b v="0"/>
    <s v="publishing/translations"/>
    <m/>
    <m/>
    <x v="3"/>
    <s v="translations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0"/>
    <s v="US"/>
    <s v="USD"/>
    <n v="1342882260"/>
    <d v="2012-07-21T14:51:00"/>
    <n v="1337834963"/>
    <x v="1484"/>
    <b v="0"/>
    <n v="0"/>
    <b v="0"/>
    <s v="publishing/fiction"/>
    <m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d v="2016-08-02T22:01:11"/>
    <n v="1467583271"/>
    <x v="1487"/>
    <b v="0"/>
    <n v="0"/>
    <b v="0"/>
    <s v="publishing/fiction"/>
    <m/>
    <m/>
    <x v="3"/>
    <s v="fiction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d v="2012-11-15T15:40:52"/>
    <n v="1350398452"/>
    <x v="1489"/>
    <b v="0"/>
    <n v="0"/>
    <b v="0"/>
    <s v="publishing/fiction"/>
    <m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d v="2013-06-16T20:47:55"/>
    <n v="1368823675"/>
    <x v="1493"/>
    <b v="0"/>
    <n v="0"/>
    <b v="0"/>
    <s v="publishing/fiction"/>
    <m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d v="2011-08-27T18:57:11"/>
    <n v="1311879431"/>
    <x v="1495"/>
    <b v="0"/>
    <n v="0"/>
    <b v="0"/>
    <s v="publishing/fiction"/>
    <m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d v="2014-09-16T11:24:19"/>
    <n v="1405682659"/>
    <x v="1496"/>
    <b v="0"/>
    <n v="0"/>
    <b v="0"/>
    <s v="publishing/fiction"/>
    <m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d v="2015-04-01T00:18:00"/>
    <n v="1424222024"/>
    <x v="1544"/>
    <b v="0"/>
    <n v="0"/>
    <b v="0"/>
    <s v="photography/nature"/>
    <m/>
    <m/>
    <x v="8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d v="2017-02-23T10:14:42"/>
    <n v="1487240082"/>
    <x v="1547"/>
    <b v="0"/>
    <n v="0"/>
    <b v="0"/>
    <s v="photography/nature"/>
    <m/>
    <m/>
    <x v="8"/>
    <s v="nature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d v="2015-05-27T19:47:19"/>
    <n v="1430164039"/>
    <x v="1551"/>
    <b v="0"/>
    <n v="0"/>
    <b v="0"/>
    <s v="photography/nature"/>
    <m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d v="2015-09-02T06:47:27"/>
    <n v="1438584447"/>
    <x v="1553"/>
    <b v="0"/>
    <n v="0"/>
    <b v="0"/>
    <s v="photography/nature"/>
    <m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d v="2015-08-02T06:03:10"/>
    <n v="1435903390"/>
    <x v="1554"/>
    <b v="0"/>
    <n v="0"/>
    <b v="0"/>
    <s v="photography/nature"/>
    <m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d v="2015-09-17T17:00:00"/>
    <n v="1440513832"/>
    <x v="1555"/>
    <b v="0"/>
    <n v="0"/>
    <b v="0"/>
    <s v="photography/nature"/>
    <m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d v="2009-12-02T00:50:00"/>
    <n v="1253712916"/>
    <x v="1562"/>
    <b v="0"/>
    <n v="0"/>
    <b v="0"/>
    <s v="publishing/art books"/>
    <m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0"/>
    <s v="US"/>
    <s v="USD"/>
    <n v="1369498714"/>
    <d v="2013-05-25T16:18:34"/>
    <n v="1366906714"/>
    <x v="1569"/>
    <b v="0"/>
    <n v="0"/>
    <b v="0"/>
    <s v="publishing/art books"/>
    <m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d v="2012-05-21T01:12:06"/>
    <n v="1332378726"/>
    <x v="1580"/>
    <b v="0"/>
    <n v="0"/>
    <b v="0"/>
    <s v="publishing/art books"/>
    <m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d v="2014-05-30T15:35:01"/>
    <n v="1400600101"/>
    <x v="1584"/>
    <b v="0"/>
    <n v="0"/>
    <b v="0"/>
    <s v="photography/places"/>
    <m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0"/>
    <s v="US"/>
    <s v="USD"/>
    <n v="1428197422"/>
    <d v="2015-04-05T01:30:22"/>
    <n v="1425609022"/>
    <x v="1586"/>
    <b v="0"/>
    <n v="0"/>
    <b v="0"/>
    <s v="photography/places"/>
    <m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0"/>
    <s v="US"/>
    <s v="USD"/>
    <n v="1422735120"/>
    <d v="2015-01-31T20:12:00"/>
    <n v="1420091999"/>
    <x v="1588"/>
    <b v="0"/>
    <n v="0"/>
    <b v="0"/>
    <s v="photography/places"/>
    <m/>
    <m/>
    <x v="8"/>
    <s v="places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d v="2015-10-09T23:38:06"/>
    <n v="1441841886"/>
    <x v="1589"/>
    <b v="0"/>
    <n v="0"/>
    <b v="0"/>
    <s v="photography/places"/>
    <m/>
    <m/>
    <x v="8"/>
    <s v="places"/>
  </r>
  <r>
    <n v="1590"/>
    <s v="An Italian Adventure"/>
    <s v="Discover Italy through photography."/>
    <n v="60000"/>
    <n v="1020"/>
    <x v="1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d v="2015-03-28T00:44:45"/>
    <n v="1423619085"/>
    <x v="1592"/>
    <b v="0"/>
    <n v="0"/>
    <b v="0"/>
    <s v="photography/places"/>
    <m/>
    <m/>
    <x v="8"/>
    <s v="pl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d v="2016-09-20T08:29:57"/>
    <n v="1471768197"/>
    <x v="1597"/>
    <b v="0"/>
    <n v="0"/>
    <b v="0"/>
    <s v="photography/places"/>
    <m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d v="2016-04-08T11:56:16"/>
    <n v="1457528176"/>
    <x v="1599"/>
    <b v="0"/>
    <n v="0"/>
    <b v="0"/>
    <s v="photography/places"/>
    <m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d v="2017-04-14T04:07:40"/>
    <n v="1486962460"/>
    <x v="1682"/>
    <b v="0"/>
    <n v="0"/>
    <b v="0"/>
    <s v="music/faith"/>
    <m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1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d v="2017-04-01T00:40:11"/>
    <n v="1488418811"/>
    <x v="1696"/>
    <b v="0"/>
    <n v="0"/>
    <b v="0"/>
    <s v="music/faith"/>
    <m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d v="2017-03-26T03:33:00"/>
    <n v="1488430760"/>
    <x v="1698"/>
    <b v="0"/>
    <n v="0"/>
    <b v="0"/>
    <s v="music/faith"/>
    <m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d v="2015-09-09T16:00:00"/>
    <n v="1440807846"/>
    <x v="1705"/>
    <b v="0"/>
    <n v="0"/>
    <b v="0"/>
    <s v="music/faith"/>
    <m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d v="2015-08-23T07:21:12"/>
    <n v="1435130472"/>
    <x v="1706"/>
    <b v="0"/>
    <n v="0"/>
    <b v="0"/>
    <s v="music/faith"/>
    <m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d v="2016-05-01T20:48:26"/>
    <n v="1458679706"/>
    <x v="1708"/>
    <b v="0"/>
    <n v="0"/>
    <b v="0"/>
    <s v="music/faith"/>
    <m/>
    <m/>
    <x v="4"/>
    <s v="faith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d v="2015-06-30T21:55:53"/>
    <n v="1430517353"/>
    <x v="1712"/>
    <b v="0"/>
    <n v="0"/>
    <b v="0"/>
    <s v="music/faith"/>
    <m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3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d v="2015-12-11T11:04:23"/>
    <n v="1447239863"/>
    <x v="1721"/>
    <b v="0"/>
    <n v="0"/>
    <b v="0"/>
    <s v="music/faith"/>
    <m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d v="2016-06-10T01:15:06"/>
    <n v="1460337306"/>
    <x v="1729"/>
    <b v="0"/>
    <n v="0"/>
    <b v="0"/>
    <s v="music/faith"/>
    <m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d v="2015-10-25T02:06:23"/>
    <n v="1443146783"/>
    <x v="1730"/>
    <b v="0"/>
    <n v="0"/>
    <b v="0"/>
    <s v="music/faith"/>
    <m/>
    <m/>
    <x v="4"/>
    <s v="faith"/>
  </r>
  <r>
    <n v="1731"/>
    <s v="Sam Cox Band First Christian Tour"/>
    <s v="We are a Christin Worship band looking to midwest tour. God Bless!"/>
    <n v="1000"/>
    <n v="0"/>
    <x v="0"/>
    <s v="US"/>
    <s v="USD"/>
    <n v="1434034800"/>
    <d v="2015-06-11T15:00:00"/>
    <n v="1432849552"/>
    <x v="1731"/>
    <b v="0"/>
    <n v="0"/>
    <b v="0"/>
    <s v="music/faith"/>
    <m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d v="2016-01-16T05:00:00"/>
    <n v="1447777481"/>
    <x v="1732"/>
    <b v="0"/>
    <n v="0"/>
    <b v="0"/>
    <s v="music/faith"/>
    <m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d v="2016-09-13T21:30:00"/>
    <n v="1472746374"/>
    <x v="1733"/>
    <b v="0"/>
    <n v="0"/>
    <b v="0"/>
    <s v="music/faith"/>
    <m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d v="2015-07-16T19:37:02"/>
    <n v="1434483422"/>
    <x v="1740"/>
    <b v="0"/>
    <n v="0"/>
    <b v="0"/>
    <s v="music/faith"/>
    <m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d v="2014-08-25T20:38:08"/>
    <n v="1407184688"/>
    <x v="1766"/>
    <b v="1"/>
    <n v="0"/>
    <b v="0"/>
    <s v="photography/photobooks"/>
    <m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d v="2014-08-08T21:20:12"/>
    <n v="1404940812"/>
    <x v="1813"/>
    <b v="0"/>
    <n v="0"/>
    <b v="0"/>
    <s v="photography/photobooks"/>
    <m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d v="2015-07-01T21:45:37"/>
    <n v="1434577537"/>
    <x v="1815"/>
    <b v="0"/>
    <n v="0"/>
    <b v="0"/>
    <s v="photography/photobooks"/>
    <m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d v="2015-04-03T04:37:30"/>
    <n v="1425447450"/>
    <x v="1818"/>
    <b v="0"/>
    <n v="0"/>
    <b v="0"/>
    <s v="photography/photobooks"/>
    <m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1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1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2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d v="2015-01-26T07:12:21"/>
    <n v="1419664341"/>
    <x v="1861"/>
    <b v="0"/>
    <n v="0"/>
    <b v="0"/>
    <s v="games/mobile games"/>
    <m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d v="2017-01-04T00:04:09"/>
    <n v="1480896249"/>
    <x v="1869"/>
    <b v="0"/>
    <n v="0"/>
    <b v="0"/>
    <s v="games/mobile games"/>
    <m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d v="2014-06-16T06:50:05"/>
    <n v="1400309405"/>
    <x v="1876"/>
    <b v="0"/>
    <n v="0"/>
    <b v="0"/>
    <s v="games/mobile games"/>
    <m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d v="2015-03-01T00:42:05"/>
    <n v="1422664925"/>
    <x v="1877"/>
    <b v="0"/>
    <n v="0"/>
    <b v="0"/>
    <s v="games/mobile games"/>
    <m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d v="2014-06-13T00:12:35"/>
    <n v="1400026355"/>
    <x v="1878"/>
    <b v="0"/>
    <n v="0"/>
    <b v="0"/>
    <s v="games/mobile games"/>
    <m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d v="2016-12-04T15:04:47"/>
    <n v="1478268287"/>
    <x v="1982"/>
    <b v="0"/>
    <n v="0"/>
    <b v="0"/>
    <s v="photography/people"/>
    <m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1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d v="2015-12-21T14:07:17"/>
    <n v="1448114837"/>
    <x v="1993"/>
    <b v="0"/>
    <n v="0"/>
    <b v="0"/>
    <s v="photography/people"/>
    <m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d v="2016-12-07T01:09:02"/>
    <n v="1475885342"/>
    <x v="1994"/>
    <b v="0"/>
    <n v="0"/>
    <b v="0"/>
    <s v="photography/people"/>
    <m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d v="2014-07-10T19:40:11"/>
    <n v="1402429211"/>
    <x v="1996"/>
    <b v="0"/>
    <n v="0"/>
    <b v="0"/>
    <s v="photography/people"/>
    <m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d v="2014-08-26T22:20:12"/>
    <n v="1406499612"/>
    <x v="1997"/>
    <b v="0"/>
    <n v="0"/>
    <b v="0"/>
    <s v="photography/people"/>
    <m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d v="2014-11-14T06:39:19"/>
    <n v="1413351559"/>
    <x v="2141"/>
    <b v="0"/>
    <n v="0"/>
    <b v="0"/>
    <s v="games/video games"/>
    <m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1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d v="2010-07-31T00:00:00"/>
    <n v="1277512556"/>
    <x v="2149"/>
    <b v="0"/>
    <n v="0"/>
    <b v="0"/>
    <s v="games/video games"/>
    <m/>
    <m/>
    <x v="6"/>
    <s v="video games"/>
  </r>
  <r>
    <n v="2150"/>
    <s v="The Unknown Door"/>
    <s v="A pixel styled open world detective game."/>
    <n v="50000"/>
    <n v="405"/>
    <x v="1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1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1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d v="2015-07-12T19:31:44"/>
    <n v="1434137504"/>
    <x v="2341"/>
    <b v="0"/>
    <n v="0"/>
    <b v="0"/>
    <s v="technology/web"/>
    <m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d v="2014-10-06T05:00:00"/>
    <n v="1410799870"/>
    <x v="2342"/>
    <b v="0"/>
    <n v="0"/>
    <b v="0"/>
    <s v="technology/web"/>
    <m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d v="2015-03-31T23:39:00"/>
    <n v="1424822556"/>
    <x v="2345"/>
    <b v="0"/>
    <n v="0"/>
    <b v="0"/>
    <s v="technology/web"/>
    <m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d v="2015-08-11T18:37:08"/>
    <n v="1436812628"/>
    <x v="2349"/>
    <b v="0"/>
    <n v="0"/>
    <b v="0"/>
    <s v="technology/web"/>
    <m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d v="2017-01-03T20:12:50"/>
    <n v="1480882370"/>
    <x v="2350"/>
    <b v="0"/>
    <n v="0"/>
    <b v="0"/>
    <s v="technology/web"/>
    <m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d v="2015-06-06T15:12:32"/>
    <n v="1428419552"/>
    <x v="2352"/>
    <b v="0"/>
    <n v="0"/>
    <b v="0"/>
    <s v="technology/web"/>
    <m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d v="2015-04-21T16:13:42"/>
    <n v="1428596022"/>
    <x v="2353"/>
    <b v="0"/>
    <n v="0"/>
    <b v="0"/>
    <s v="technology/web"/>
    <m/>
    <m/>
    <x v="2"/>
    <s v="web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d v="2015-06-05T18:48:24"/>
    <n v="1430938104"/>
    <x v="2356"/>
    <b v="0"/>
    <n v="0"/>
    <b v="0"/>
    <s v="technology/web"/>
    <m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d v="2015-10-17T14:52:58"/>
    <n v="1442501578"/>
    <x v="2357"/>
    <b v="0"/>
    <n v="0"/>
    <b v="0"/>
    <s v="technology/web"/>
    <m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d v="2015-01-31T00:39:00"/>
    <n v="1417818036"/>
    <x v="2358"/>
    <b v="0"/>
    <n v="0"/>
    <b v="0"/>
    <s v="technology/web"/>
    <m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d v="2016-04-30T22:00:00"/>
    <n v="1459975008"/>
    <x v="2361"/>
    <b v="0"/>
    <n v="0"/>
    <b v="0"/>
    <s v="technology/web"/>
    <m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d v="2015-12-29T00:16:40"/>
    <n v="1447460200"/>
    <x v="2363"/>
    <b v="0"/>
    <n v="0"/>
    <b v="0"/>
    <s v="technology/web"/>
    <m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d v="2015-10-26T22:25:56"/>
    <n v="1441146356"/>
    <x v="2364"/>
    <b v="0"/>
    <n v="0"/>
    <b v="0"/>
    <s v="technology/web"/>
    <m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d v="2016-01-17T23:00:00"/>
    <n v="1449596425"/>
    <x v="2365"/>
    <b v="0"/>
    <n v="0"/>
    <b v="0"/>
    <s v="technology/web"/>
    <m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d v="2016-02-10T19:30:11"/>
    <n v="1452540611"/>
    <x v="2369"/>
    <b v="0"/>
    <n v="0"/>
    <b v="0"/>
    <s v="technology/web"/>
    <m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d v="2015-06-25T18:39:56"/>
    <n v="1432665596"/>
    <x v="2371"/>
    <b v="0"/>
    <n v="0"/>
    <b v="0"/>
    <s v="technology/web"/>
    <m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3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d v="2016-09-09T20:03:57"/>
    <n v="1470859437"/>
    <x v="2375"/>
    <b v="0"/>
    <n v="0"/>
    <b v="0"/>
    <s v="technology/web"/>
    <m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d v="2016-11-25T21:53:03"/>
    <n v="1477515183"/>
    <x v="2377"/>
    <b v="0"/>
    <n v="0"/>
    <b v="0"/>
    <s v="technology/web"/>
    <m/>
    <m/>
    <x v="2"/>
    <s v="web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d v="2015-08-26T00:18:50"/>
    <n v="1438042730"/>
    <x v="2378"/>
    <b v="0"/>
    <n v="0"/>
    <b v="0"/>
    <s v="technology/web"/>
    <m/>
    <m/>
    <x v="2"/>
    <s v="web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d v="2015-10-05T00:23:36"/>
    <n v="1440116616"/>
    <x v="2379"/>
    <b v="0"/>
    <n v="0"/>
    <b v="0"/>
    <s v="technology/web"/>
    <m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d v="2015-01-10T20:07:04"/>
    <n v="1415736424"/>
    <x v="2386"/>
    <b v="0"/>
    <n v="0"/>
    <b v="0"/>
    <s v="technology/web"/>
    <m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d v="2015-01-04T06:17:44"/>
    <n v="1416896264"/>
    <x v="2390"/>
    <b v="0"/>
    <n v="0"/>
    <b v="0"/>
    <s v="technology/web"/>
    <m/>
    <m/>
    <x v="2"/>
    <s v="web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d v="2015-10-29T02:53:43"/>
    <n v="1443495223"/>
    <x v="2392"/>
    <b v="0"/>
    <n v="0"/>
    <b v="0"/>
    <s v="technology/web"/>
    <m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d v="2017-01-10T08:57:00"/>
    <n v="1481597687"/>
    <x v="2395"/>
    <b v="0"/>
    <n v="0"/>
    <b v="0"/>
    <s v="technology/web"/>
    <m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d v="2015-01-02T21:14:16"/>
    <n v="1417641256"/>
    <x v="2397"/>
    <b v="0"/>
    <n v="0"/>
    <b v="0"/>
    <s v="technology/web"/>
    <m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d v="2015-07-02T21:59:44"/>
    <n v="1433282384"/>
    <x v="2398"/>
    <b v="0"/>
    <n v="0"/>
    <b v="0"/>
    <s v="technology/web"/>
    <m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d v="2014-12-18T20:28:26"/>
    <n v="1415910506"/>
    <x v="2399"/>
    <b v="0"/>
    <n v="0"/>
    <b v="0"/>
    <s v="technology/web"/>
    <m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d v="2016-04-14T06:26:04"/>
    <n v="1458023164"/>
    <x v="2400"/>
    <b v="0"/>
    <n v="0"/>
    <b v="0"/>
    <s v="technology/web"/>
    <m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1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d v="2016-01-03T00:56:47"/>
    <n v="1449190607"/>
    <x v="2404"/>
    <b v="0"/>
    <n v="0"/>
    <b v="0"/>
    <s v="food/food trucks"/>
    <m/>
    <m/>
    <x v="7"/>
    <s v="food trucks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d v="2015-09-07T09:47:55"/>
    <n v="1439027275"/>
    <x v="2410"/>
    <b v="0"/>
    <n v="0"/>
    <b v="0"/>
    <s v="food/food trucks"/>
    <m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d v="2016-11-26T18:41:13"/>
    <n v="1476294073"/>
    <x v="2412"/>
    <b v="0"/>
    <n v="0"/>
    <b v="0"/>
    <s v="food/food trucks"/>
    <m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d v="2014-08-10T21:13:07"/>
    <n v="1405113187"/>
    <x v="2417"/>
    <b v="0"/>
    <n v="0"/>
    <b v="0"/>
    <s v="food/food trucks"/>
    <m/>
    <m/>
    <x v="7"/>
    <s v="food trucks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d v="2015-02-18T17:43:09"/>
    <n v="1419097389"/>
    <x v="2419"/>
    <b v="0"/>
    <n v="0"/>
    <b v="0"/>
    <s v="food/food trucks"/>
    <m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d v="2015-08-08T04:04:52"/>
    <n v="1433822692"/>
    <x v="2426"/>
    <b v="0"/>
    <n v="0"/>
    <b v="0"/>
    <s v="food/food trucks"/>
    <m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d v="2016-02-27T21:35:43"/>
    <n v="1454016943"/>
    <x v="2433"/>
    <b v="0"/>
    <n v="0"/>
    <b v="0"/>
    <s v="food/food trucks"/>
    <m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d v="2015-03-17T18:00:00"/>
    <n v="1422400188"/>
    <x v="2437"/>
    <b v="0"/>
    <n v="0"/>
    <b v="0"/>
    <s v="food/food trucks"/>
    <m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d v="2015-10-18T19:38:49"/>
    <n v="1442605129"/>
    <x v="2439"/>
    <b v="0"/>
    <n v="0"/>
    <b v="0"/>
    <s v="food/food trucks"/>
    <m/>
    <m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d v="2016-06-07T21:06:00"/>
    <n v="1462743308"/>
    <x v="2503"/>
    <b v="0"/>
    <n v="0"/>
    <b v="0"/>
    <s v="food/restaurants"/>
    <m/>
    <m/>
    <x v="7"/>
    <s v="restaurants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d v="2014-11-15T01:22:14"/>
    <n v="1413418934"/>
    <x v="2504"/>
    <b v="0"/>
    <n v="0"/>
    <b v="0"/>
    <s v="food/restaurants"/>
    <m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d v="2015-03-14T00:20:16"/>
    <n v="1423704016"/>
    <x v="2505"/>
    <b v="0"/>
    <n v="0"/>
    <b v="0"/>
    <s v="food/restaurants"/>
    <m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0"/>
    <s v="US"/>
    <s v="USD"/>
    <n v="1431308704"/>
    <d v="2015-05-11T01:45:04"/>
    <n v="1428716704"/>
    <x v="2507"/>
    <b v="0"/>
    <n v="0"/>
    <b v="0"/>
    <s v="food/restaurants"/>
    <m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d v="2014-08-14T22:50:34"/>
    <n v="1405464634"/>
    <x v="2508"/>
    <b v="0"/>
    <n v="0"/>
    <b v="0"/>
    <s v="food/restaurants"/>
    <m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d v="2016-02-01T10:43:33"/>
    <n v="1451731413"/>
    <x v="2511"/>
    <b v="0"/>
    <n v="0"/>
    <b v="0"/>
    <s v="food/restaurants"/>
    <m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d v="2014-12-13T21:02:41"/>
    <n v="1417208561"/>
    <x v="2512"/>
    <b v="0"/>
    <n v="0"/>
    <b v="0"/>
    <s v="food/restaurants"/>
    <m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d v="2017-02-26T00:09:49"/>
    <n v="1482883789"/>
    <x v="2513"/>
    <b v="0"/>
    <n v="0"/>
    <b v="0"/>
    <s v="food/restaurants"/>
    <m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d v="2014-11-29T16:40:52"/>
    <n v="1414683652"/>
    <x v="2516"/>
    <b v="0"/>
    <n v="0"/>
    <b v="0"/>
    <s v="food/restaurants"/>
    <m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d v="2014-11-13T17:20:28"/>
    <n v="1413303628"/>
    <x v="2518"/>
    <b v="0"/>
    <n v="0"/>
    <b v="0"/>
    <s v="food/restaurants"/>
    <m/>
    <m/>
    <x v="7"/>
    <s v="restaurants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d v="2016-10-15T19:21:00"/>
    <n v="1472567085"/>
    <x v="2520"/>
    <b v="0"/>
    <n v="0"/>
    <b v="0"/>
    <s v="food/restaurants"/>
    <m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d v="2015-10-13T12:41:29"/>
    <n v="1442148089"/>
    <x v="2561"/>
    <b v="0"/>
    <n v="0"/>
    <b v="0"/>
    <s v="food/food trucks"/>
    <m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0"/>
    <s v="US"/>
    <s v="USD"/>
    <n v="1438226451"/>
    <d v="2015-07-30T03:20:51"/>
    <n v="1433042451"/>
    <x v="2563"/>
    <b v="0"/>
    <n v="0"/>
    <b v="0"/>
    <s v="food/food trucks"/>
    <m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d v="2014-08-01T00:58:19"/>
    <n v="1404262699"/>
    <x v="2564"/>
    <b v="0"/>
    <n v="0"/>
    <b v="0"/>
    <s v="food/food trucks"/>
    <m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d v="2014-08-21T23:32:28"/>
    <n v="1406071948"/>
    <x v="2566"/>
    <b v="0"/>
    <n v="0"/>
    <b v="0"/>
    <s v="food/food trucks"/>
    <m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d v="2015-04-13T02:51:57"/>
    <n v="1426301517"/>
    <x v="2572"/>
    <b v="0"/>
    <n v="0"/>
    <b v="0"/>
    <s v="food/food trucks"/>
    <m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d v="2014-08-23T14:12:29"/>
    <n v="1404915149"/>
    <x v="2573"/>
    <b v="0"/>
    <n v="0"/>
    <b v="0"/>
    <s v="food/food trucks"/>
    <m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d v="2016-05-18T19:49:05"/>
    <n v="1461786545"/>
    <x v="2574"/>
    <b v="0"/>
    <n v="0"/>
    <b v="0"/>
    <s v="food/food trucks"/>
    <m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d v="2015-01-12T02:36:34"/>
    <n v="1418438194"/>
    <x v="2575"/>
    <b v="0"/>
    <n v="0"/>
    <b v="0"/>
    <s v="food/food trucks"/>
    <m/>
    <m/>
    <x v="7"/>
    <s v="food trucks"/>
  </r>
  <r>
    <n v="2576"/>
    <s v="2 Go Fast Food (Canceled)"/>
    <s v="A New Twist with an American and Philippine fast food Mobile Trailer."/>
    <n v="10000"/>
    <n v="0"/>
    <x v="0"/>
    <s v="US"/>
    <s v="USD"/>
    <n v="1428707647"/>
    <d v="2015-04-10T23:14:07"/>
    <n v="1424823247"/>
    <x v="2576"/>
    <b v="0"/>
    <n v="0"/>
    <b v="0"/>
    <s v="food/food trucks"/>
    <m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d v="2014-08-04T19:41:37"/>
    <n v="1405021297"/>
    <x v="2577"/>
    <b v="0"/>
    <n v="0"/>
    <b v="0"/>
    <s v="food/food trucks"/>
    <m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d v="2015-10-09T17:00:00"/>
    <n v="1440203579"/>
    <x v="2578"/>
    <b v="0"/>
    <n v="0"/>
    <b v="0"/>
    <s v="food/food trucks"/>
    <m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d v="2015-06-15T04:09:29"/>
    <n v="1431749369"/>
    <x v="2584"/>
    <b v="0"/>
    <n v="0"/>
    <b v="0"/>
    <s v="food/food trucks"/>
    <m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d v="2016-01-26T14:08:17"/>
    <n v="1453212497"/>
    <x v="2590"/>
    <b v="0"/>
    <n v="0"/>
    <b v="0"/>
    <s v="food/food trucks"/>
    <m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d v="2015-04-25T20:17:06"/>
    <n v="1427401026"/>
    <x v="2593"/>
    <b v="0"/>
    <n v="0"/>
    <b v="0"/>
    <s v="food/food trucks"/>
    <m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d v="2016-07-15T06:57:00"/>
    <n v="1465970108"/>
    <x v="2642"/>
    <b v="0"/>
    <n v="0"/>
    <b v="0"/>
    <s v="technology/space exploration"/>
    <m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3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1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d v="2014-09-30T23:23:43"/>
    <n v="1410391423"/>
    <x v="2686"/>
    <b v="0"/>
    <n v="0"/>
    <b v="0"/>
    <s v="food/food trucks"/>
    <m/>
    <m/>
    <x v="7"/>
    <s v="food trucks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d v="2015-06-29T15:21:58"/>
    <n v="1432999318"/>
    <x v="2687"/>
    <b v="0"/>
    <n v="0"/>
    <b v="0"/>
    <s v="food/food trucks"/>
    <m/>
    <m/>
    <x v="7"/>
    <s v="food trucks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d v="2014-08-08T21:31:03"/>
    <n v="1404941463"/>
    <x v="2699"/>
    <b v="0"/>
    <n v="0"/>
    <b v="0"/>
    <s v="food/food trucks"/>
    <m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1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d v="2016-10-19T07:53:27"/>
    <n v="1474271607"/>
    <x v="2743"/>
    <b v="0"/>
    <n v="0"/>
    <b v="0"/>
    <s v="publishing/children's books"/>
    <m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d v="2012-06-30T20:00:00"/>
    <n v="1340055345"/>
    <x v="2750"/>
    <b v="0"/>
    <n v="0"/>
    <b v="0"/>
    <s v="publishing/children's books"/>
    <m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d v="2014-06-17T21:17:22"/>
    <n v="1397855842"/>
    <x v="2751"/>
    <b v="0"/>
    <n v="0"/>
    <b v="0"/>
    <s v="publishing/children's books"/>
    <m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d v="2014-09-11T15:15:51"/>
    <n v="1407856551"/>
    <x v="2754"/>
    <b v="0"/>
    <n v="0"/>
    <b v="0"/>
    <s v="publishing/children's books"/>
    <m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1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d v="2013-06-20T11:04:18"/>
    <n v="1369134258"/>
    <x v="2760"/>
    <b v="0"/>
    <n v="0"/>
    <b v="0"/>
    <s v="publishing/children's books"/>
    <m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d v="2012-10-28T13:53:48"/>
    <n v="1350050028"/>
    <x v="2765"/>
    <b v="0"/>
    <n v="0"/>
    <b v="0"/>
    <s v="publishing/children's books"/>
    <m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d v="2013-02-01T17:00:00"/>
    <n v="1355489140"/>
    <x v="2771"/>
    <b v="0"/>
    <n v="0"/>
    <b v="0"/>
    <s v="publishing/children's books"/>
    <m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d v="2013-10-05T20:51:34"/>
    <n v="1379710294"/>
    <x v="2772"/>
    <b v="0"/>
    <n v="0"/>
    <b v="0"/>
    <s v="publishing/children's books"/>
    <m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d v="2017-03-10T10:44:48"/>
    <n v="1486550688"/>
    <x v="2780"/>
    <b v="0"/>
    <n v="0"/>
    <b v="0"/>
    <s v="publishing/children's books"/>
    <m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1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d v="2014-06-21T11:00:00"/>
    <n v="1401058295"/>
    <x v="2842"/>
    <b v="0"/>
    <n v="0"/>
    <b v="0"/>
    <s v="theater/plays"/>
    <m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d v="2016-06-13T04:00:00"/>
    <n v="1462210950"/>
    <x v="2843"/>
    <b v="0"/>
    <n v="0"/>
    <b v="0"/>
    <s v="theater/plays"/>
    <m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d v="2015-05-29T16:36:34"/>
    <n v="1429029394"/>
    <x v="2846"/>
    <b v="0"/>
    <n v="0"/>
    <b v="0"/>
    <s v="theater/plays"/>
    <m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d v="2016-05-23T19:21:05"/>
    <n v="1458847265"/>
    <x v="2847"/>
    <b v="0"/>
    <n v="0"/>
    <b v="0"/>
    <s v="theater/plays"/>
    <m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d v="2016-01-29T23:17:00"/>
    <n v="1453334629"/>
    <x v="2851"/>
    <b v="0"/>
    <n v="0"/>
    <b v="0"/>
    <s v="theater/plays"/>
    <m/>
    <m/>
    <x v="1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d v="2014-09-14T04:34:57"/>
    <n v="1405485297"/>
    <x v="2853"/>
    <b v="0"/>
    <n v="0"/>
    <b v="0"/>
    <s v="theater/plays"/>
    <m/>
    <m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d v="2014-12-05T11:28:00"/>
    <n v="1415711095"/>
    <x v="2858"/>
    <b v="0"/>
    <n v="0"/>
    <b v="0"/>
    <s v="theater/plays"/>
    <m/>
    <m/>
    <x v="1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1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d v="2015-01-06T02:44:19"/>
    <n v="1415328259"/>
    <x v="2865"/>
    <b v="0"/>
    <n v="0"/>
    <b v="0"/>
    <s v="theater/plays"/>
    <m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0"/>
    <s v="US"/>
    <s v="USD"/>
    <n v="1434768438"/>
    <d v="2015-06-20T02:47:18"/>
    <n v="1429584438"/>
    <x v="2872"/>
    <b v="0"/>
    <n v="0"/>
    <b v="0"/>
    <s v="theater/plays"/>
    <m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d v="2015-07-16T17:51:19"/>
    <n v="1434477079"/>
    <x v="2876"/>
    <b v="0"/>
    <n v="0"/>
    <b v="0"/>
    <s v="theater/plays"/>
    <m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d v="2014-12-03T15:20:36"/>
    <n v="1412432436"/>
    <x v="2881"/>
    <b v="0"/>
    <n v="0"/>
    <b v="0"/>
    <s v="theater/plays"/>
    <m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d v="2014-10-18T04:59:00"/>
    <n v="1412945440"/>
    <x v="2888"/>
    <b v="0"/>
    <n v="0"/>
    <b v="0"/>
    <s v="theater/plays"/>
    <m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1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0"/>
    <s v="US"/>
    <s v="USD"/>
    <n v="1428100815"/>
    <d v="2015-04-03T22:40:15"/>
    <n v="1422920415"/>
    <x v="2894"/>
    <b v="0"/>
    <n v="0"/>
    <b v="0"/>
    <s v="theater/plays"/>
    <m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d v="2016-07-24T01:52:38"/>
    <n v="1464141158"/>
    <x v="2899"/>
    <b v="0"/>
    <n v="0"/>
    <b v="0"/>
    <s v="theater/plays"/>
    <m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d v="2015-04-13T03:06:20"/>
    <n v="1426302380"/>
    <x v="2943"/>
    <b v="0"/>
    <n v="0"/>
    <b v="0"/>
    <s v="theater/spaces"/>
    <m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d v="2015-05-24T03:21:00"/>
    <n v="1429845660"/>
    <x v="2945"/>
    <b v="0"/>
    <n v="0"/>
    <b v="0"/>
    <s v="theater/spaces"/>
    <m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d v="2016-01-23T08:45:52"/>
    <n v="1450946752"/>
    <x v="2950"/>
    <b v="0"/>
    <n v="0"/>
    <b v="0"/>
    <s v="theater/spaces"/>
    <m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d v="2017-03-16T13:00:03"/>
    <n v="1487944803"/>
    <x v="2954"/>
    <b v="0"/>
    <n v="0"/>
    <b v="0"/>
    <s v="theater/spaces"/>
    <m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d v="2016-05-08T17:41:57"/>
    <n v="1457548917"/>
    <x v="2958"/>
    <b v="0"/>
    <n v="0"/>
    <b v="0"/>
    <s v="theater/spaces"/>
    <m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d v="2016-06-07T00:12:05"/>
    <n v="1462666325"/>
    <x v="2959"/>
    <b v="0"/>
    <n v="0"/>
    <b v="0"/>
    <s v="theater/spaces"/>
    <m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d v="2014-09-11T18:10:23"/>
    <n v="1407867023"/>
    <x v="2960"/>
    <b v="0"/>
    <n v="0"/>
    <b v="0"/>
    <s v="theater/spaces"/>
    <m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1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d v="2015-03-02T01:04:00"/>
    <n v="1422043154"/>
    <x v="3054"/>
    <b v="0"/>
    <n v="0"/>
    <b v="0"/>
    <s v="theater/spaces"/>
    <m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d v="2014-09-29T15:16:24"/>
    <n v="1406819784"/>
    <x v="3056"/>
    <b v="0"/>
    <n v="0"/>
    <b v="0"/>
    <s v="theater/spaces"/>
    <m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d v="2016-04-03T14:36:51"/>
    <n v="1457105811"/>
    <x v="3057"/>
    <b v="0"/>
    <n v="0"/>
    <b v="0"/>
    <s v="theater/spaces"/>
    <m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0"/>
    <s v="US"/>
    <s v="USD"/>
    <n v="1407955748"/>
    <d v="2014-08-13T18:49:08"/>
    <n v="1405363748"/>
    <x v="3061"/>
    <b v="0"/>
    <n v="0"/>
    <b v="0"/>
    <s v="theater/spaces"/>
    <m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d v="2015-11-15T23:09:06"/>
    <n v="1445033346"/>
    <x v="3082"/>
    <b v="0"/>
    <n v="0"/>
    <b v="0"/>
    <s v="theater/spaces"/>
    <m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d v="2014-09-21T15:10:50"/>
    <n v="1406128250"/>
    <x v="3114"/>
    <b v="0"/>
    <n v="0"/>
    <b v="0"/>
    <s v="theater/spaces"/>
    <m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0"/>
    <s v="US"/>
    <s v="USD"/>
    <n v="1452142672"/>
    <d v="2016-01-07T04:57:52"/>
    <n v="1449550672"/>
    <x v="3125"/>
    <b v="0"/>
    <n v="0"/>
    <b v="0"/>
    <s v="theater/spaces"/>
    <m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d v="2015-03-01T20:33:49"/>
    <n v="1422650029"/>
    <x v="3127"/>
    <b v="0"/>
    <n v="0"/>
    <b v="0"/>
    <s v="theater/spaces"/>
    <m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1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d v="2017-04-03T15:30:07"/>
    <n v="1489591807"/>
    <x v="3138"/>
    <b v="0"/>
    <n v="0"/>
    <b v="0"/>
    <s v="theater/plays"/>
    <m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d v="2017-04-09T08:35:56"/>
    <n v="1489480556"/>
    <x v="3143"/>
    <b v="0"/>
    <n v="0"/>
    <b v="0"/>
    <s v="theater/plays"/>
    <m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d v="2017-03-27T23:58:54"/>
    <n v="1485478734"/>
    <x v="3145"/>
    <b v="0"/>
    <n v="0"/>
    <b v="0"/>
    <s v="theater/plays"/>
    <m/>
    <m/>
    <x v="1"/>
    <s v="plays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1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d v="2016-12-09T04:37:55"/>
    <n v="1478662675"/>
    <x v="3190"/>
    <b v="0"/>
    <n v="0"/>
    <b v="0"/>
    <s v="theater/musical"/>
    <m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d v="2015-07-27T01:29:58"/>
    <n v="1435368598"/>
    <x v="3194"/>
    <b v="0"/>
    <n v="0"/>
    <b v="0"/>
    <s v="theater/musical"/>
    <m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d v="2015-07-17T16:14:00"/>
    <n v="1434558479"/>
    <x v="3204"/>
    <b v="0"/>
    <n v="0"/>
    <b v="0"/>
    <s v="theater/musical"/>
    <m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d v="2015-09-19T06:37:31"/>
    <n v="1440052651"/>
    <x v="3206"/>
    <b v="0"/>
    <n v="0"/>
    <b v="0"/>
    <s v="theater/musical"/>
    <m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1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1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1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1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1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1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1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d v="2015-12-13T20:59:56"/>
    <n v="1444852796"/>
    <x v="3628"/>
    <b v="0"/>
    <n v="0"/>
    <b v="0"/>
    <s v="theater/musical"/>
    <m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d v="2015-09-14T16:40:29"/>
    <n v="1439224829"/>
    <x v="3636"/>
    <b v="0"/>
    <n v="0"/>
    <b v="0"/>
    <s v="theater/musical"/>
    <m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d v="2014-10-05T05:00:00"/>
    <n v="1410966179"/>
    <x v="3641"/>
    <b v="0"/>
    <n v="0"/>
    <b v="0"/>
    <s v="theater/musical"/>
    <m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d v="2015-11-17T04:27:19"/>
    <n v="1444274839"/>
    <x v="3643"/>
    <b v="0"/>
    <n v="0"/>
    <b v="0"/>
    <s v="theater/musical"/>
    <m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1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1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2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d v="2015-04-18T22:30:00"/>
    <n v="1428539708"/>
    <x v="3733"/>
    <b v="0"/>
    <n v="0"/>
    <b v="0"/>
    <s v="theater/plays"/>
    <m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d v="2015-12-17T22:05:50"/>
    <n v="1447797950"/>
    <x v="3741"/>
    <b v="0"/>
    <n v="0"/>
    <b v="0"/>
    <s v="theater/plays"/>
    <m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0"/>
    <s v="US"/>
    <s v="USD"/>
    <n v="1404406964"/>
    <d v="2014-07-03T17:02:44"/>
    <n v="1401814964"/>
    <x v="3743"/>
    <b v="0"/>
    <n v="0"/>
    <b v="0"/>
    <s v="theater/plays"/>
    <m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d v="2014-07-05T03:59:00"/>
    <n v="1401823952"/>
    <x v="3744"/>
    <b v="0"/>
    <n v="0"/>
    <b v="0"/>
    <s v="theater/plays"/>
    <m/>
    <m/>
    <x v="1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d v="2016-11-22T17:00:23"/>
    <n v="1477238423"/>
    <x v="3790"/>
    <b v="0"/>
    <n v="0"/>
    <b v="0"/>
    <s v="theater/musical"/>
    <m/>
    <m/>
    <x v="1"/>
    <s v="musical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d v="2014-07-06T16:36:32"/>
    <n v="1399480592"/>
    <x v="3791"/>
    <b v="0"/>
    <n v="0"/>
    <b v="0"/>
    <s v="theater/musical"/>
    <m/>
    <m/>
    <x v="1"/>
    <s v="musical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d v="2015-10-22T03:01:46"/>
    <n v="1442890906"/>
    <x v="3802"/>
    <b v="0"/>
    <n v="0"/>
    <b v="0"/>
    <s v="theater/musical"/>
    <m/>
    <m/>
    <x v="1"/>
    <s v="musical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d v="2016-07-31T07:00:00"/>
    <n v="1465172024"/>
    <x v="3804"/>
    <b v="0"/>
    <n v="0"/>
    <b v="0"/>
    <s v="theater/musical"/>
    <m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1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d v="2015-11-05T16:11:45"/>
    <n v="1441552305"/>
    <x v="3863"/>
    <b v="0"/>
    <n v="0"/>
    <b v="0"/>
    <s v="theater/plays"/>
    <m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3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d v="2015-08-14T03:29:56"/>
    <n v="1435202996"/>
    <x v="3872"/>
    <b v="0"/>
    <n v="0"/>
    <b v="0"/>
    <s v="theater/musical"/>
    <m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d v="2015-10-08T16:42:15"/>
    <n v="1441730535"/>
    <x v="3873"/>
    <b v="0"/>
    <n v="0"/>
    <b v="0"/>
    <s v="theater/musical"/>
    <m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d v="2015-01-24T01:00:00"/>
    <n v="1420244622"/>
    <x v="3874"/>
    <b v="0"/>
    <n v="0"/>
    <b v="0"/>
    <s v="theater/musical"/>
    <m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d v="2016-09-03T10:00:00"/>
    <n v="1472804365"/>
    <x v="3875"/>
    <b v="0"/>
    <n v="0"/>
    <b v="0"/>
    <s v="theater/musical"/>
    <m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d v="2015-01-25T20:39:56"/>
    <n v="1419626396"/>
    <x v="3879"/>
    <b v="0"/>
    <n v="0"/>
    <b v="0"/>
    <s v="theater/musical"/>
    <m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d v="2016-01-31T23:03:00"/>
    <n v="1451950570"/>
    <x v="3882"/>
    <b v="0"/>
    <n v="0"/>
    <b v="0"/>
    <s v="theater/musical"/>
    <m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d v="2014-09-02T14:27:49"/>
    <n v="1407076069"/>
    <x v="3883"/>
    <b v="0"/>
    <n v="0"/>
    <b v="0"/>
    <s v="theater/musical"/>
    <m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d v="2015-03-27T17:59:52"/>
    <n v="1425322792"/>
    <x v="3884"/>
    <b v="0"/>
    <n v="0"/>
    <b v="0"/>
    <s v="theater/musical"/>
    <m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d v="2016-05-09T22:49:51"/>
    <n v="1460242191"/>
    <x v="3885"/>
    <b v="0"/>
    <n v="0"/>
    <b v="0"/>
    <s v="theater/musical"/>
    <m/>
    <m/>
    <x v="1"/>
    <s v="musical"/>
  </r>
  <r>
    <n v="3886"/>
    <s v="a (Canceled)"/>
    <n v="1"/>
    <n v="10000"/>
    <n v="0"/>
    <x v="0"/>
    <s v="AU"/>
    <s v="AUD"/>
    <n v="1418275702"/>
    <d v="2014-12-11T05:28:22"/>
    <n v="1415683702"/>
    <x v="3886"/>
    <b v="0"/>
    <n v="0"/>
    <b v="0"/>
    <s v="theater/musical"/>
    <m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d v="2014-08-24T07:00:00"/>
    <n v="1408203557"/>
    <x v="3892"/>
    <b v="0"/>
    <n v="0"/>
    <b v="0"/>
    <s v="theater/plays"/>
    <m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d v="2015-08-14T19:38:00"/>
    <n v="1435709765"/>
    <x v="3903"/>
    <b v="0"/>
    <n v="0"/>
    <b v="0"/>
    <s v="theater/plays"/>
    <m/>
    <m/>
    <x v="1"/>
    <s v="plays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d v="2016-06-03T11:19:12"/>
    <n v="1462360752"/>
    <x v="3916"/>
    <b v="0"/>
    <n v="0"/>
    <b v="0"/>
    <s v="theater/plays"/>
    <m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d v="2014-10-26T18:00:00"/>
    <n v="1413291655"/>
    <x v="3921"/>
    <b v="0"/>
    <n v="0"/>
    <b v="0"/>
    <s v="theater/plays"/>
    <m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d v="2016-04-01T06:00:00"/>
    <n v="1457078868"/>
    <x v="3930"/>
    <b v="0"/>
    <n v="0"/>
    <b v="0"/>
    <s v="theater/plays"/>
    <m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d v="2015-09-06T03:38:27"/>
    <n v="1439350707"/>
    <x v="3931"/>
    <b v="0"/>
    <n v="0"/>
    <b v="0"/>
    <s v="theater/plays"/>
    <m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d v="2016-12-01T07:18:40"/>
    <n v="1477981120"/>
    <x v="3936"/>
    <b v="0"/>
    <n v="0"/>
    <b v="0"/>
    <s v="theater/plays"/>
    <m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d v="2015-06-16T21:41:54"/>
    <n v="1429306914"/>
    <x v="3942"/>
    <b v="0"/>
    <n v="0"/>
    <b v="0"/>
    <s v="theater/plays"/>
    <m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d v="2015-08-27T15:54:35"/>
    <n v="1438098875"/>
    <x v="3944"/>
    <b v="0"/>
    <n v="0"/>
    <b v="0"/>
    <s v="theater/plays"/>
    <m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d v="2014-09-07T07:48:43"/>
    <n v="1404892123"/>
    <x v="3948"/>
    <b v="0"/>
    <n v="0"/>
    <b v="0"/>
    <s v="theater/plays"/>
    <m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d v="2016-07-29T23:29:00"/>
    <n v="1467162586"/>
    <x v="3953"/>
    <b v="0"/>
    <n v="0"/>
    <b v="0"/>
    <s v="theater/plays"/>
    <m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d v="2014-07-14T15:37:44"/>
    <n v="1400168264"/>
    <x v="3954"/>
    <b v="0"/>
    <n v="0"/>
    <b v="0"/>
    <s v="theater/plays"/>
    <m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d v="2016-04-25T00:20:00"/>
    <n v="1459203727"/>
    <x v="3956"/>
    <b v="0"/>
    <n v="0"/>
    <b v="0"/>
    <s v="theater/plays"/>
    <m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d v="2015-11-18T04:41:57"/>
    <n v="1445226117"/>
    <x v="3963"/>
    <b v="0"/>
    <n v="0"/>
    <b v="0"/>
    <s v="theater/plays"/>
    <m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d v="2016-07-13T20:48:18"/>
    <n v="1465850898"/>
    <x v="3975"/>
    <b v="0"/>
    <n v="0"/>
    <b v="0"/>
    <s v="theater/plays"/>
    <m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d v="2015-11-08T18:59:41"/>
    <n v="1444413581"/>
    <x v="3989"/>
    <b v="0"/>
    <n v="0"/>
    <b v="0"/>
    <s v="theater/plays"/>
    <m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d v="2015-04-05T08:23:41"/>
    <n v="1425633821"/>
    <x v="3997"/>
    <b v="0"/>
    <n v="0"/>
    <b v="0"/>
    <s v="theater/plays"/>
    <m/>
    <m/>
    <x v="1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d v="2015-05-02T13:04:09"/>
    <n v="1427979849"/>
    <x v="4012"/>
    <b v="0"/>
    <n v="0"/>
    <b v="0"/>
    <s v="theater/plays"/>
    <m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d v="2016-03-05T05:54:29"/>
    <n v="1455861269"/>
    <x v="4014"/>
    <b v="0"/>
    <n v="0"/>
    <b v="0"/>
    <s v="theater/plays"/>
    <m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d v="2016-03-24T22:59:23"/>
    <n v="1454975963"/>
    <x v="4023"/>
    <b v="0"/>
    <n v="0"/>
    <b v="0"/>
    <s v="theater/plays"/>
    <m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d v="2015-12-04T16:43:59"/>
    <n v="1444059839"/>
    <x v="4026"/>
    <b v="0"/>
    <n v="0"/>
    <b v="0"/>
    <s v="theater/plays"/>
    <m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d v="2015-12-14T00:36:10"/>
    <n v="1447461370"/>
    <x v="4029"/>
    <b v="0"/>
    <n v="0"/>
    <b v="0"/>
    <s v="theater/plays"/>
    <m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d v="2014-12-18T15:02:44"/>
    <n v="1414591364"/>
    <x v="4031"/>
    <b v="0"/>
    <n v="0"/>
    <b v="0"/>
    <s v="theater/plays"/>
    <m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d v="2014-11-20T22:58:45"/>
    <n v="1415228325"/>
    <x v="4043"/>
    <b v="0"/>
    <n v="0"/>
    <b v="0"/>
    <s v="theater/plays"/>
    <m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d v="2014-05-09T06:53:00"/>
    <n v="1399058797"/>
    <x v="4051"/>
    <b v="0"/>
    <n v="0"/>
    <b v="0"/>
    <s v="theater/plays"/>
    <m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d v="2016-10-01T04:00:00"/>
    <n v="1472674285"/>
    <x v="4054"/>
    <b v="0"/>
    <n v="0"/>
    <b v="0"/>
    <s v="theater/plays"/>
    <m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d v="2016-04-21T02:23:43"/>
    <n v="1456025023"/>
    <x v="4061"/>
    <b v="0"/>
    <n v="0"/>
    <b v="0"/>
    <s v="theater/plays"/>
    <m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d v="2016-12-26T19:18:51"/>
    <n v="1480187931"/>
    <x v="4071"/>
    <b v="0"/>
    <n v="0"/>
    <b v="0"/>
    <s v="theater/plays"/>
    <m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d v="2014-10-21T19:51:00"/>
    <n v="1411499149"/>
    <x v="4076"/>
    <b v="0"/>
    <n v="0"/>
    <b v="0"/>
    <s v="theater/plays"/>
    <m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d v="2017-01-27T18:54:02"/>
    <n v="1482951242"/>
    <x v="4078"/>
    <b v="0"/>
    <n v="0"/>
    <b v="0"/>
    <s v="theater/plays"/>
    <m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d v="2016-06-14T18:54:00"/>
    <n v="1463849116"/>
    <x v="4080"/>
    <b v="0"/>
    <n v="0"/>
    <b v="0"/>
    <s v="theater/plays"/>
    <m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0"/>
    <s v="US"/>
    <s v="USD"/>
    <n v="1468777786"/>
    <d v="2016-07-17T17:49:46"/>
    <n v="1466185786"/>
    <x v="4087"/>
    <b v="0"/>
    <n v="0"/>
    <b v="0"/>
    <s v="theater/plays"/>
    <m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d v="2016-01-31T23:55:00"/>
    <n v="1449431237"/>
    <x v="4097"/>
    <b v="0"/>
    <n v="0"/>
    <b v="0"/>
    <s v="theater/plays"/>
    <m/>
    <m/>
    <x v="1"/>
    <s v="plays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d v="2016-06-04T17:19:57"/>
    <n v="1462468797"/>
    <x v="4098"/>
    <b v="0"/>
    <n v="0"/>
    <b v="0"/>
    <s v="theater/plays"/>
    <m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d v="2014-10-25T02:59:50"/>
    <n v="1413341990"/>
    <x v="4100"/>
    <b v="0"/>
    <n v="0"/>
    <b v="0"/>
    <s v="theater/plays"/>
    <m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d v="2017-01-25T21:41:22"/>
    <n v="1482788482"/>
    <x v="4101"/>
    <b v="0"/>
    <n v="0"/>
    <b v="0"/>
    <s v="theater/plays"/>
    <m/>
    <m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d v="2015-11-29T13:56:44"/>
    <n v="1446209804"/>
    <x v="4109"/>
    <b v="0"/>
    <n v="0"/>
    <b v="0"/>
    <s v="theater/plays"/>
    <m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C8591-4124-4D42-A9AA-5A71D939307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C7584-FDCE-47C2-A73E-C27BE0DAD5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3CE16-B494-47F6-8D53-EEAB57096CF0}" name="PivotTable2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2"/>
        <item h="1" x="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4103" zoomScale="98" zoomScaleNormal="98" workbookViewId="0">
      <selection activeCell="L4115" sqref="L4115"/>
    </sheetView>
  </sheetViews>
  <sheetFormatPr defaultRowHeight="15" x14ac:dyDescent="0.25"/>
  <cols>
    <col min="2" max="2" width="46.85546875" style="3" customWidth="1"/>
    <col min="3" max="3" width="51.42578125" style="3" customWidth="1"/>
    <col min="4" max="4" width="19.85546875" style="7" bestFit="1" customWidth="1"/>
    <col min="5" max="5" width="16.42578125" style="7" customWidth="1"/>
    <col min="6" max="6" width="17.7109375" style="9" customWidth="1"/>
    <col min="7" max="7" width="17.85546875" customWidth="1"/>
    <col min="8" max="8" width="19.85546875" customWidth="1"/>
    <col min="9" max="9" width="19.28515625" customWidth="1"/>
    <col min="10" max="10" width="37.85546875" bestFit="1" customWidth="1"/>
    <col min="11" max="11" width="24.5703125" customWidth="1"/>
    <col min="12" max="12" width="39.5703125" bestFit="1" customWidth="1"/>
    <col min="13" max="13" width="22.7109375" bestFit="1" customWidth="1"/>
    <col min="14" max="14" width="24.5703125" customWidth="1"/>
    <col min="15" max="15" width="36.42578125" customWidth="1"/>
    <col min="16" max="16" width="41.140625" customWidth="1"/>
    <col min="17" max="17" width="24.85546875" bestFit="1" customWidth="1"/>
    <col min="18" max="18" width="29.28515625" bestFit="1" customWidth="1"/>
    <col min="19" max="19" width="25.85546875" bestFit="1" customWidth="1"/>
    <col min="20" max="20" width="22.42578125" bestFit="1" customWidth="1"/>
    <col min="21" max="21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8365</v>
      </c>
      <c r="T1" s="5" t="s">
        <v>8308</v>
      </c>
    </row>
    <row r="2" spans="1:20" ht="45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s="9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 t="shared" ref="Q2:Q65" si="0">E2/D2*100</f>
        <v>136.85882352941178</v>
      </c>
      <c r="R2" s="11">
        <f t="shared" ref="R2:R65" si="1">E2/N2</f>
        <v>63.917582417582416</v>
      </c>
      <c r="S2" t="str">
        <f>LEFT(P2,SEARCH("/",P2,1)-1)</f>
        <v>film &amp; video</v>
      </c>
      <c r="T2" s="17" t="str">
        <f>RIGHT(P2,LEN(P2)-SEARCH("/",P2))</f>
        <v>television</v>
      </c>
    </row>
    <row r="3" spans="1:2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s="9" t="s">
        <v>8219</v>
      </c>
      <c r="G3" t="s">
        <v>8224</v>
      </c>
      <c r="H3" t="s">
        <v>8246</v>
      </c>
      <c r="I3">
        <v>1488464683</v>
      </c>
      <c r="J3" s="15">
        <f t="shared" ref="J3:J66" si="2">(((I3/60)/60)/24)+DATE(1970,1,1)</f>
        <v>42796.600497685184</v>
      </c>
      <c r="K3">
        <v>1485872683</v>
      </c>
      <c r="L3" s="15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 t="shared" si="0"/>
        <v>142.60827250608273</v>
      </c>
      <c r="R3" s="11">
        <f t="shared" si="1"/>
        <v>185.48101265822785</v>
      </c>
      <c r="S3" t="str">
        <f t="shared" ref="S3:S66" si="4">LEFT(P3,SEARCH("/",P3,1)-1)</f>
        <v>film &amp; video</v>
      </c>
      <c r="T3" s="17" t="str">
        <f t="shared" ref="T3:T66" si="5">RIGHT(P3,LEN(P3)-SEARCH("/",P3))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s="9" t="s">
        <v>8219</v>
      </c>
      <c r="G4" t="s">
        <v>8225</v>
      </c>
      <c r="H4" t="s">
        <v>8247</v>
      </c>
      <c r="I4">
        <v>1455555083</v>
      </c>
      <c r="J4" s="15">
        <f t="shared" si="2"/>
        <v>42415.702349537038</v>
      </c>
      <c r="K4">
        <v>1454691083</v>
      </c>
      <c r="L4" s="15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 t="shared" si="0"/>
        <v>105</v>
      </c>
      <c r="R4" s="11">
        <f t="shared" si="1"/>
        <v>15</v>
      </c>
      <c r="S4" t="str">
        <f t="shared" si="4"/>
        <v>film &amp; video</v>
      </c>
      <c r="T4" s="17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s="9" t="s">
        <v>8219</v>
      </c>
      <c r="G5" t="s">
        <v>8224</v>
      </c>
      <c r="H5" t="s">
        <v>8246</v>
      </c>
      <c r="I5">
        <v>1407414107</v>
      </c>
      <c r="J5" s="15">
        <f t="shared" si="2"/>
        <v>41858.515127314815</v>
      </c>
      <c r="K5">
        <v>1404822107</v>
      </c>
      <c r="L5" s="15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 t="shared" si="0"/>
        <v>103.89999999999999</v>
      </c>
      <c r="R5" s="11">
        <f t="shared" si="1"/>
        <v>69.266666666666666</v>
      </c>
      <c r="S5" t="str">
        <f t="shared" si="4"/>
        <v>film &amp; video</v>
      </c>
      <c r="T5" s="17" t="str">
        <f t="shared" si="5"/>
        <v>television</v>
      </c>
    </row>
    <row r="6" spans="1:20" ht="45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s="9" t="s">
        <v>8219</v>
      </c>
      <c r="G6" t="s">
        <v>8224</v>
      </c>
      <c r="H6" t="s">
        <v>8246</v>
      </c>
      <c r="I6">
        <v>1450555279</v>
      </c>
      <c r="J6" s="15">
        <f t="shared" si="2"/>
        <v>42357.834247685183</v>
      </c>
      <c r="K6">
        <v>1447963279</v>
      </c>
      <c r="L6" s="15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 t="shared" si="0"/>
        <v>122.99154545454545</v>
      </c>
      <c r="R6" s="11">
        <f t="shared" si="1"/>
        <v>190.55028169014085</v>
      </c>
      <c r="S6" t="str">
        <f t="shared" si="4"/>
        <v>film &amp; video</v>
      </c>
      <c r="T6" s="17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s="9" t="s">
        <v>8219</v>
      </c>
      <c r="G7" t="s">
        <v>8224</v>
      </c>
      <c r="H7" t="s">
        <v>8246</v>
      </c>
      <c r="I7">
        <v>1469770500</v>
      </c>
      <c r="J7" s="15">
        <f t="shared" si="2"/>
        <v>42580.232638888891</v>
      </c>
      <c r="K7">
        <v>1468362207</v>
      </c>
      <c r="L7" s="15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 t="shared" si="0"/>
        <v>109.77744436109028</v>
      </c>
      <c r="R7" s="11">
        <f t="shared" si="1"/>
        <v>93.40425531914893</v>
      </c>
      <c r="S7" t="str">
        <f t="shared" si="4"/>
        <v>film &amp; video</v>
      </c>
      <c r="T7" s="17" t="str">
        <f t="shared" si="5"/>
        <v>television</v>
      </c>
    </row>
    <row r="8" spans="1:20" ht="45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s="9" t="s">
        <v>8219</v>
      </c>
      <c r="G8" t="s">
        <v>8224</v>
      </c>
      <c r="H8" t="s">
        <v>8246</v>
      </c>
      <c r="I8">
        <v>1402710250</v>
      </c>
      <c r="J8" s="15">
        <f t="shared" si="2"/>
        <v>41804.072337962964</v>
      </c>
      <c r="K8">
        <v>1401846250</v>
      </c>
      <c r="L8" s="15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 t="shared" si="0"/>
        <v>106.4875</v>
      </c>
      <c r="R8" s="11">
        <f t="shared" si="1"/>
        <v>146.87931034482759</v>
      </c>
      <c r="S8" t="str">
        <f t="shared" si="4"/>
        <v>film &amp; video</v>
      </c>
      <c r="T8" s="17" t="str">
        <f t="shared" si="5"/>
        <v>television</v>
      </c>
    </row>
    <row r="9" spans="1:20" ht="45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s="9" t="s">
        <v>8219</v>
      </c>
      <c r="G9" t="s">
        <v>8224</v>
      </c>
      <c r="H9" t="s">
        <v>8246</v>
      </c>
      <c r="I9">
        <v>1467680867</v>
      </c>
      <c r="J9" s="15">
        <f t="shared" si="2"/>
        <v>42556.047071759262</v>
      </c>
      <c r="K9">
        <v>1464224867</v>
      </c>
      <c r="L9" s="15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 t="shared" si="0"/>
        <v>101.22222222222221</v>
      </c>
      <c r="R9" s="11">
        <f t="shared" si="1"/>
        <v>159.82456140350877</v>
      </c>
      <c r="S9" t="str">
        <f t="shared" si="4"/>
        <v>film &amp; video</v>
      </c>
      <c r="T9" s="17" t="str">
        <f t="shared" si="5"/>
        <v>television</v>
      </c>
    </row>
    <row r="10" spans="1:2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s="9" t="s">
        <v>8219</v>
      </c>
      <c r="G10" t="s">
        <v>8224</v>
      </c>
      <c r="H10" t="s">
        <v>8246</v>
      </c>
      <c r="I10">
        <v>1460754000</v>
      </c>
      <c r="J10" s="15">
        <f t="shared" si="2"/>
        <v>42475.875</v>
      </c>
      <c r="K10">
        <v>1460155212</v>
      </c>
      <c r="L10" s="15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 t="shared" si="0"/>
        <v>100.04342857142856</v>
      </c>
      <c r="R10" s="11">
        <f t="shared" si="1"/>
        <v>291.79333333333335</v>
      </c>
      <c r="S10" t="str">
        <f t="shared" si="4"/>
        <v>film &amp; video</v>
      </c>
      <c r="T10" s="17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s="9" t="s">
        <v>8219</v>
      </c>
      <c r="G11" t="s">
        <v>8224</v>
      </c>
      <c r="H11" t="s">
        <v>8246</v>
      </c>
      <c r="I11">
        <v>1460860144</v>
      </c>
      <c r="J11" s="15">
        <f t="shared" si="2"/>
        <v>42477.103518518517</v>
      </c>
      <c r="K11">
        <v>1458268144</v>
      </c>
      <c r="L11" s="15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 t="shared" si="0"/>
        <v>125.998</v>
      </c>
      <c r="R11" s="11">
        <f t="shared" si="1"/>
        <v>31.499500000000001</v>
      </c>
      <c r="S11" t="str">
        <f t="shared" si="4"/>
        <v>film &amp; video</v>
      </c>
      <c r="T11" s="17" t="str">
        <f t="shared" si="5"/>
        <v>television</v>
      </c>
    </row>
    <row r="12" spans="1:20" ht="45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s="9" t="s">
        <v>8219</v>
      </c>
      <c r="G12" t="s">
        <v>8224</v>
      </c>
      <c r="H12" t="s">
        <v>8246</v>
      </c>
      <c r="I12">
        <v>1403660279</v>
      </c>
      <c r="J12" s="15">
        <f t="shared" si="2"/>
        <v>41815.068043981482</v>
      </c>
      <c r="K12">
        <v>1400636279</v>
      </c>
      <c r="L12" s="15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 t="shared" si="0"/>
        <v>100.49999999999999</v>
      </c>
      <c r="R12" s="11">
        <f t="shared" si="1"/>
        <v>158.68421052631578</v>
      </c>
      <c r="S12" t="str">
        <f t="shared" si="4"/>
        <v>film &amp; video</v>
      </c>
      <c r="T12" s="17" t="str">
        <f t="shared" si="5"/>
        <v>television</v>
      </c>
    </row>
    <row r="13" spans="1:20" ht="45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s="9" t="s">
        <v>8219</v>
      </c>
      <c r="G13" t="s">
        <v>8224</v>
      </c>
      <c r="H13" t="s">
        <v>8246</v>
      </c>
      <c r="I13">
        <v>1471834800</v>
      </c>
      <c r="J13" s="15">
        <f t="shared" si="2"/>
        <v>42604.125</v>
      </c>
      <c r="K13">
        <v>1469126462</v>
      </c>
      <c r="L13" s="15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 t="shared" si="0"/>
        <v>120.5</v>
      </c>
      <c r="R13" s="11">
        <f t="shared" si="1"/>
        <v>80.333333333333329</v>
      </c>
      <c r="S13" t="str">
        <f t="shared" si="4"/>
        <v>film &amp; video</v>
      </c>
      <c r="T13" s="17" t="str">
        <f t="shared" si="5"/>
        <v>television</v>
      </c>
    </row>
    <row r="14" spans="1:20" ht="45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s="9" t="s">
        <v>8219</v>
      </c>
      <c r="G14" t="s">
        <v>8224</v>
      </c>
      <c r="H14" t="s">
        <v>8246</v>
      </c>
      <c r="I14">
        <v>1405479600</v>
      </c>
      <c r="J14" s="15">
        <f t="shared" si="2"/>
        <v>41836.125</v>
      </c>
      <c r="K14">
        <v>1401642425</v>
      </c>
      <c r="L14" s="15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 t="shared" si="0"/>
        <v>165.29333333333335</v>
      </c>
      <c r="R14" s="11">
        <f t="shared" si="1"/>
        <v>59.961305925030231</v>
      </c>
      <c r="S14" t="str">
        <f t="shared" si="4"/>
        <v>film &amp; video</v>
      </c>
      <c r="T14" s="17" t="str">
        <f t="shared" si="5"/>
        <v>television</v>
      </c>
    </row>
    <row r="15" spans="1:20" ht="30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s="9" t="s">
        <v>8219</v>
      </c>
      <c r="G15" t="s">
        <v>8224</v>
      </c>
      <c r="H15" t="s">
        <v>8246</v>
      </c>
      <c r="I15">
        <v>1466713620</v>
      </c>
      <c r="J15" s="15">
        <f t="shared" si="2"/>
        <v>42544.852083333331</v>
      </c>
      <c r="K15">
        <v>1463588109</v>
      </c>
      <c r="L15" s="15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 t="shared" si="0"/>
        <v>159.97142857142856</v>
      </c>
      <c r="R15" s="11">
        <f t="shared" si="1"/>
        <v>109.78431372549019</v>
      </c>
      <c r="S15" t="str">
        <f t="shared" si="4"/>
        <v>film &amp; video</v>
      </c>
      <c r="T15" s="17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s="9" t="s">
        <v>8219</v>
      </c>
      <c r="G16" t="s">
        <v>8226</v>
      </c>
      <c r="H16" t="s">
        <v>8248</v>
      </c>
      <c r="I16">
        <v>1405259940</v>
      </c>
      <c r="J16" s="15">
        <f t="shared" si="2"/>
        <v>41833.582638888889</v>
      </c>
      <c r="K16">
        <v>1403051888</v>
      </c>
      <c r="L16" s="15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 t="shared" si="0"/>
        <v>100.93333333333334</v>
      </c>
      <c r="R16" s="11">
        <f t="shared" si="1"/>
        <v>147.70731707317074</v>
      </c>
      <c r="S16" t="str">
        <f t="shared" si="4"/>
        <v>film &amp; video</v>
      </c>
      <c r="T16" s="17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s="9" t="s">
        <v>8219</v>
      </c>
      <c r="G17" t="s">
        <v>8227</v>
      </c>
      <c r="H17" t="s">
        <v>8249</v>
      </c>
      <c r="I17">
        <v>1443384840</v>
      </c>
      <c r="J17" s="15">
        <f t="shared" si="2"/>
        <v>42274.843055555553</v>
      </c>
      <c r="K17">
        <v>1441790658</v>
      </c>
      <c r="L17" s="15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 t="shared" si="0"/>
        <v>106.60000000000001</v>
      </c>
      <c r="R17" s="11">
        <f t="shared" si="1"/>
        <v>21.755102040816325</v>
      </c>
      <c r="S17" t="str">
        <f t="shared" si="4"/>
        <v>film &amp; video</v>
      </c>
      <c r="T17" s="17" t="str">
        <f t="shared" si="5"/>
        <v>television</v>
      </c>
    </row>
    <row r="18" spans="1:20" ht="45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s="9" t="s">
        <v>8219</v>
      </c>
      <c r="G18" t="s">
        <v>8224</v>
      </c>
      <c r="H18" t="s">
        <v>8246</v>
      </c>
      <c r="I18">
        <v>1402896600</v>
      </c>
      <c r="J18" s="15">
        <f t="shared" si="2"/>
        <v>41806.229166666664</v>
      </c>
      <c r="K18">
        <v>1398971211</v>
      </c>
      <c r="L18" s="15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 t="shared" si="0"/>
        <v>100.24166666666667</v>
      </c>
      <c r="R18" s="11">
        <f t="shared" si="1"/>
        <v>171.84285714285716</v>
      </c>
      <c r="S18" t="str">
        <f t="shared" si="4"/>
        <v>film &amp; video</v>
      </c>
      <c r="T18" s="17" t="str">
        <f t="shared" si="5"/>
        <v>television</v>
      </c>
    </row>
    <row r="19" spans="1:20" ht="45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s="9" t="s">
        <v>8219</v>
      </c>
      <c r="G19" t="s">
        <v>8225</v>
      </c>
      <c r="H19" t="s">
        <v>8247</v>
      </c>
      <c r="I19">
        <v>1415126022</v>
      </c>
      <c r="J19" s="15">
        <f t="shared" si="2"/>
        <v>41947.773402777777</v>
      </c>
      <c r="K19">
        <v>1412530422</v>
      </c>
      <c r="L19" s="15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 t="shared" si="0"/>
        <v>100.66666666666666</v>
      </c>
      <c r="R19" s="11">
        <f t="shared" si="1"/>
        <v>41.944444444444443</v>
      </c>
      <c r="S19" t="str">
        <f t="shared" si="4"/>
        <v>film &amp; video</v>
      </c>
      <c r="T19" s="17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 s="15">
        <f t="shared" si="2"/>
        <v>41899.542314814818</v>
      </c>
      <c r="K20">
        <v>1408366856</v>
      </c>
      <c r="L20" s="15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 t="shared" si="0"/>
        <v>106.32110000000002</v>
      </c>
      <c r="R20" s="11">
        <f t="shared" si="1"/>
        <v>93.264122807017543</v>
      </c>
      <c r="S20" t="str">
        <f t="shared" si="4"/>
        <v>film &amp; video</v>
      </c>
      <c r="T20" s="17" t="str">
        <f t="shared" si="5"/>
        <v>television</v>
      </c>
    </row>
    <row r="21" spans="1:20" ht="45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s="9" t="s">
        <v>8219</v>
      </c>
      <c r="G21" t="s">
        <v>8224</v>
      </c>
      <c r="H21" t="s">
        <v>8246</v>
      </c>
      <c r="I21">
        <v>1437420934</v>
      </c>
      <c r="J21" s="15">
        <f t="shared" si="2"/>
        <v>42205.816365740742</v>
      </c>
      <c r="K21">
        <v>1434828934</v>
      </c>
      <c r="L21" s="15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 t="shared" si="0"/>
        <v>145.29411764705881</v>
      </c>
      <c r="R21" s="11">
        <f t="shared" si="1"/>
        <v>56.136363636363633</v>
      </c>
      <c r="S21" t="str">
        <f t="shared" si="4"/>
        <v>film &amp; video</v>
      </c>
      <c r="T21" s="17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s="9" t="s">
        <v>8219</v>
      </c>
      <c r="G22" t="s">
        <v>8224</v>
      </c>
      <c r="H22" t="s">
        <v>8246</v>
      </c>
      <c r="I22">
        <v>1442167912</v>
      </c>
      <c r="J22" s="15">
        <f t="shared" si="2"/>
        <v>42260.758240740746</v>
      </c>
      <c r="K22">
        <v>1436983912</v>
      </c>
      <c r="L22" s="15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 t="shared" si="0"/>
        <v>100.2</v>
      </c>
      <c r="R22" s="11">
        <f t="shared" si="1"/>
        <v>80.16</v>
      </c>
      <c r="S22" t="str">
        <f t="shared" si="4"/>
        <v>film &amp; video</v>
      </c>
      <c r="T22" s="17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s="9" t="s">
        <v>8219</v>
      </c>
      <c r="G23" t="s">
        <v>8224</v>
      </c>
      <c r="H23" t="s">
        <v>8246</v>
      </c>
      <c r="I23">
        <v>1411743789</v>
      </c>
      <c r="J23" s="15">
        <f t="shared" si="2"/>
        <v>41908.627187500002</v>
      </c>
      <c r="K23">
        <v>1409151789</v>
      </c>
      <c r="L23" s="15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 t="shared" si="0"/>
        <v>109.13513513513513</v>
      </c>
      <c r="R23" s="11">
        <f t="shared" si="1"/>
        <v>199.9009900990099</v>
      </c>
      <c r="S23" t="str">
        <f t="shared" si="4"/>
        <v>film &amp; video</v>
      </c>
      <c r="T23" s="17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s="9" t="s">
        <v>8219</v>
      </c>
      <c r="G24" t="s">
        <v>8224</v>
      </c>
      <c r="H24" t="s">
        <v>8246</v>
      </c>
      <c r="I24">
        <v>1420099140</v>
      </c>
      <c r="J24" s="15">
        <f t="shared" si="2"/>
        <v>42005.332638888889</v>
      </c>
      <c r="K24">
        <v>1418766740</v>
      </c>
      <c r="L24" s="15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 t="shared" si="0"/>
        <v>117.14285714285715</v>
      </c>
      <c r="R24" s="11">
        <f t="shared" si="1"/>
        <v>51.25</v>
      </c>
      <c r="S24" t="str">
        <f t="shared" si="4"/>
        <v>film &amp; video</v>
      </c>
      <c r="T24" s="17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s="9" t="s">
        <v>8219</v>
      </c>
      <c r="G25" t="s">
        <v>8224</v>
      </c>
      <c r="H25" t="s">
        <v>8246</v>
      </c>
      <c r="I25">
        <v>1430407200</v>
      </c>
      <c r="J25" s="15">
        <f t="shared" si="2"/>
        <v>42124.638888888891</v>
      </c>
      <c r="K25">
        <v>1428086501</v>
      </c>
      <c r="L25" s="15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 t="shared" si="0"/>
        <v>118.5</v>
      </c>
      <c r="R25" s="11">
        <f t="shared" si="1"/>
        <v>103.04347826086956</v>
      </c>
      <c r="S25" t="str">
        <f t="shared" si="4"/>
        <v>film &amp; video</v>
      </c>
      <c r="T25" s="17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 s="15">
        <f t="shared" si="2"/>
        <v>42262.818750000006</v>
      </c>
      <c r="K26">
        <v>1439494863</v>
      </c>
      <c r="L26" s="15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 t="shared" si="0"/>
        <v>108.80768571428572</v>
      </c>
      <c r="R26" s="11">
        <f t="shared" si="1"/>
        <v>66.346149825783982</v>
      </c>
      <c r="S26" t="str">
        <f t="shared" si="4"/>
        <v>film &amp; video</v>
      </c>
      <c r="T26" s="17" t="str">
        <f t="shared" si="5"/>
        <v>television</v>
      </c>
    </row>
    <row r="27" spans="1:20" ht="45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s="9" t="s">
        <v>8219</v>
      </c>
      <c r="G27" t="s">
        <v>8224</v>
      </c>
      <c r="H27" t="s">
        <v>8246</v>
      </c>
      <c r="I27">
        <v>1452299761</v>
      </c>
      <c r="J27" s="15">
        <f t="shared" si="2"/>
        <v>42378.025011574078</v>
      </c>
      <c r="K27">
        <v>1447115761</v>
      </c>
      <c r="L27" s="15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 t="shared" si="0"/>
        <v>133.33333333333331</v>
      </c>
      <c r="R27" s="11">
        <f t="shared" si="1"/>
        <v>57.142857142857146</v>
      </c>
      <c r="S27" t="str">
        <f t="shared" si="4"/>
        <v>film &amp; video</v>
      </c>
      <c r="T27" s="17" t="str">
        <f t="shared" si="5"/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s="9" t="s">
        <v>8219</v>
      </c>
      <c r="G28" t="s">
        <v>8224</v>
      </c>
      <c r="H28" t="s">
        <v>8246</v>
      </c>
      <c r="I28">
        <v>1408278144</v>
      </c>
      <c r="J28" s="15">
        <f t="shared" si="2"/>
        <v>41868.515555555554</v>
      </c>
      <c r="K28">
        <v>1404822144</v>
      </c>
      <c r="L28" s="15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 t="shared" si="0"/>
        <v>155.20000000000002</v>
      </c>
      <c r="R28" s="11">
        <f t="shared" si="1"/>
        <v>102.10526315789474</v>
      </c>
      <c r="S28" t="str">
        <f t="shared" si="4"/>
        <v>film &amp; video</v>
      </c>
      <c r="T28" s="17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s="9" t="s">
        <v>8219</v>
      </c>
      <c r="G29" t="s">
        <v>8228</v>
      </c>
      <c r="H29" t="s">
        <v>8250</v>
      </c>
      <c r="I29">
        <v>1416113833</v>
      </c>
      <c r="J29" s="15">
        <f t="shared" si="2"/>
        <v>41959.206400462965</v>
      </c>
      <c r="K29">
        <v>1413518233</v>
      </c>
      <c r="L29" s="15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 t="shared" si="0"/>
        <v>111.72500000000001</v>
      </c>
      <c r="R29" s="11">
        <f t="shared" si="1"/>
        <v>148.96666666666667</v>
      </c>
      <c r="S29" t="str">
        <f t="shared" si="4"/>
        <v>film &amp; video</v>
      </c>
      <c r="T29" s="17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s="9" t="s">
        <v>8219</v>
      </c>
      <c r="G30" t="s">
        <v>8224</v>
      </c>
      <c r="H30" t="s">
        <v>8246</v>
      </c>
      <c r="I30">
        <v>1450307284</v>
      </c>
      <c r="J30" s="15">
        <f t="shared" si="2"/>
        <v>42354.96393518518</v>
      </c>
      <c r="K30">
        <v>1447715284</v>
      </c>
      <c r="L30" s="15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 t="shared" si="0"/>
        <v>100.35000000000001</v>
      </c>
      <c r="R30" s="11">
        <f t="shared" si="1"/>
        <v>169.6056338028169</v>
      </c>
      <c r="S30" t="str">
        <f t="shared" si="4"/>
        <v>film &amp; video</v>
      </c>
      <c r="T30" s="17" t="str">
        <f t="shared" si="5"/>
        <v>television</v>
      </c>
    </row>
    <row r="31" spans="1:20" ht="45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s="9" t="s">
        <v>8219</v>
      </c>
      <c r="G31" t="s">
        <v>8225</v>
      </c>
      <c r="H31" t="s">
        <v>8247</v>
      </c>
      <c r="I31">
        <v>1406045368</v>
      </c>
      <c r="J31" s="15">
        <f t="shared" si="2"/>
        <v>41842.67324074074</v>
      </c>
      <c r="K31">
        <v>1403453368</v>
      </c>
      <c r="L31" s="15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 t="shared" si="0"/>
        <v>123.33333333333334</v>
      </c>
      <c r="R31" s="11">
        <f t="shared" si="1"/>
        <v>31.623931623931625</v>
      </c>
      <c r="S31" t="str">
        <f t="shared" si="4"/>
        <v>film &amp; video</v>
      </c>
      <c r="T31" s="17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s="9" t="s">
        <v>8219</v>
      </c>
      <c r="G32" t="s">
        <v>8224</v>
      </c>
      <c r="H32" t="s">
        <v>8246</v>
      </c>
      <c r="I32">
        <v>1408604515</v>
      </c>
      <c r="J32" s="15">
        <f t="shared" si="2"/>
        <v>41872.292997685188</v>
      </c>
      <c r="K32">
        <v>1406012515</v>
      </c>
      <c r="L32" s="15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 t="shared" si="0"/>
        <v>101.29975</v>
      </c>
      <c r="R32" s="11">
        <f t="shared" si="1"/>
        <v>76.45264150943396</v>
      </c>
      <c r="S32" t="str">
        <f t="shared" si="4"/>
        <v>film &amp; video</v>
      </c>
      <c r="T32" s="17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s="9" t="s">
        <v>8219</v>
      </c>
      <c r="G33" t="s">
        <v>8224</v>
      </c>
      <c r="H33" t="s">
        <v>8246</v>
      </c>
      <c r="I33">
        <v>1453748434</v>
      </c>
      <c r="J33" s="15">
        <f t="shared" si="2"/>
        <v>42394.79206018518</v>
      </c>
      <c r="K33">
        <v>1452193234</v>
      </c>
      <c r="L33" s="15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 t="shared" si="0"/>
        <v>100</v>
      </c>
      <c r="R33" s="11">
        <f t="shared" si="1"/>
        <v>13</v>
      </c>
      <c r="S33" t="str">
        <f t="shared" si="4"/>
        <v>film &amp; video</v>
      </c>
      <c r="T33" s="17" t="str">
        <f t="shared" si="5"/>
        <v>television</v>
      </c>
    </row>
    <row r="34" spans="1:20" ht="45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s="9" t="s">
        <v>8219</v>
      </c>
      <c r="G34" t="s">
        <v>8224</v>
      </c>
      <c r="H34" t="s">
        <v>8246</v>
      </c>
      <c r="I34">
        <v>1463111940</v>
      </c>
      <c r="J34" s="15">
        <f t="shared" si="2"/>
        <v>42503.165972222225</v>
      </c>
      <c r="K34">
        <v>1459523017</v>
      </c>
      <c r="L34" s="15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 t="shared" si="0"/>
        <v>100.24604569420035</v>
      </c>
      <c r="R34" s="11">
        <f t="shared" si="1"/>
        <v>320.44943820224717</v>
      </c>
      <c r="S34" t="str">
        <f t="shared" si="4"/>
        <v>film &amp; video</v>
      </c>
      <c r="T34" s="17" t="str">
        <f t="shared" si="5"/>
        <v>television</v>
      </c>
    </row>
    <row r="35" spans="1:20" ht="45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s="9" t="s">
        <v>8219</v>
      </c>
      <c r="G35" t="s">
        <v>8224</v>
      </c>
      <c r="H35" t="s">
        <v>8246</v>
      </c>
      <c r="I35">
        <v>1447001501</v>
      </c>
      <c r="J35" s="15">
        <f t="shared" si="2"/>
        <v>42316.702557870376</v>
      </c>
      <c r="K35">
        <v>1444405901</v>
      </c>
      <c r="L35" s="15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 t="shared" si="0"/>
        <v>102.0952380952381</v>
      </c>
      <c r="R35" s="11">
        <f t="shared" si="1"/>
        <v>83.75</v>
      </c>
      <c r="S35" t="str">
        <f t="shared" si="4"/>
        <v>film &amp; video</v>
      </c>
      <c r="T35" s="17" t="str">
        <f t="shared" si="5"/>
        <v>television</v>
      </c>
    </row>
    <row r="36" spans="1:20" ht="45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s="9" t="s">
        <v>8219</v>
      </c>
      <c r="G36" t="s">
        <v>8224</v>
      </c>
      <c r="H36" t="s">
        <v>8246</v>
      </c>
      <c r="I36">
        <v>1407224601</v>
      </c>
      <c r="J36" s="15">
        <f t="shared" si="2"/>
        <v>41856.321770833332</v>
      </c>
      <c r="K36">
        <v>1405928601</v>
      </c>
      <c r="L36" s="15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 t="shared" si="0"/>
        <v>130.46153846153845</v>
      </c>
      <c r="R36" s="11">
        <f t="shared" si="1"/>
        <v>49.882352941176471</v>
      </c>
      <c r="S36" t="str">
        <f t="shared" si="4"/>
        <v>film &amp; video</v>
      </c>
      <c r="T36" s="17" t="str">
        <f t="shared" si="5"/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s="9" t="s">
        <v>8219</v>
      </c>
      <c r="G37" t="s">
        <v>8224</v>
      </c>
      <c r="H37" t="s">
        <v>8246</v>
      </c>
      <c r="I37">
        <v>1430179200</v>
      </c>
      <c r="J37" s="15">
        <f t="shared" si="2"/>
        <v>42122</v>
      </c>
      <c r="K37">
        <v>1428130814</v>
      </c>
      <c r="L37" s="15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 t="shared" si="0"/>
        <v>166.5</v>
      </c>
      <c r="R37" s="11">
        <f t="shared" si="1"/>
        <v>59.464285714285715</v>
      </c>
      <c r="S37" t="str">
        <f t="shared" si="4"/>
        <v>film &amp; video</v>
      </c>
      <c r="T37" s="1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s="9" t="s">
        <v>8219</v>
      </c>
      <c r="G38" t="s">
        <v>8224</v>
      </c>
      <c r="H38" t="s">
        <v>8246</v>
      </c>
      <c r="I38">
        <v>1428128525</v>
      </c>
      <c r="J38" s="15">
        <f t="shared" si="2"/>
        <v>42098.265335648146</v>
      </c>
      <c r="K38">
        <v>1425540125</v>
      </c>
      <c r="L38" s="15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 t="shared" si="0"/>
        <v>142.15</v>
      </c>
      <c r="R38" s="11">
        <f t="shared" si="1"/>
        <v>193.84090909090909</v>
      </c>
      <c r="S38" t="str">
        <f t="shared" si="4"/>
        <v>film &amp; video</v>
      </c>
      <c r="T38" s="17" t="str">
        <f t="shared" si="5"/>
        <v>television</v>
      </c>
    </row>
    <row r="39" spans="1:20" ht="45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s="9" t="s">
        <v>8219</v>
      </c>
      <c r="G39" t="s">
        <v>8224</v>
      </c>
      <c r="H39" t="s">
        <v>8246</v>
      </c>
      <c r="I39">
        <v>1425055079</v>
      </c>
      <c r="J39" s="15">
        <f t="shared" si="2"/>
        <v>42062.693043981482</v>
      </c>
      <c r="K39">
        <v>1422463079</v>
      </c>
      <c r="L39" s="15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 t="shared" si="0"/>
        <v>183.44090909090909</v>
      </c>
      <c r="R39" s="11">
        <f t="shared" si="1"/>
        <v>159.51383399209487</v>
      </c>
      <c r="S39" t="str">
        <f t="shared" si="4"/>
        <v>film &amp; video</v>
      </c>
      <c r="T39" s="17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s="9" t="s">
        <v>8219</v>
      </c>
      <c r="G40" t="s">
        <v>8224</v>
      </c>
      <c r="H40" t="s">
        <v>8246</v>
      </c>
      <c r="I40">
        <v>1368235344</v>
      </c>
      <c r="J40" s="15">
        <f t="shared" si="2"/>
        <v>41405.057222222218</v>
      </c>
      <c r="K40">
        <v>1365643344</v>
      </c>
      <c r="L40" s="15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 t="shared" si="0"/>
        <v>110.04</v>
      </c>
      <c r="R40" s="11">
        <f t="shared" si="1"/>
        <v>41.68181818181818</v>
      </c>
      <c r="S40" t="str">
        <f t="shared" si="4"/>
        <v>film &amp; video</v>
      </c>
      <c r="T40" s="17" t="str">
        <f t="shared" si="5"/>
        <v>television</v>
      </c>
    </row>
    <row r="41" spans="1:20" ht="45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s="9" t="s">
        <v>8219</v>
      </c>
      <c r="G41" t="s">
        <v>8225</v>
      </c>
      <c r="H41" t="s">
        <v>8247</v>
      </c>
      <c r="I41">
        <v>1401058740</v>
      </c>
      <c r="J41" s="15">
        <f t="shared" si="2"/>
        <v>41784.957638888889</v>
      </c>
      <c r="K41">
        <v>1398388068</v>
      </c>
      <c r="L41" s="15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 t="shared" si="0"/>
        <v>130.98000000000002</v>
      </c>
      <c r="R41" s="11">
        <f t="shared" si="1"/>
        <v>150.89861751152074</v>
      </c>
      <c r="S41" t="str">
        <f t="shared" si="4"/>
        <v>film &amp; video</v>
      </c>
      <c r="T41" s="17" t="str">
        <f t="shared" si="5"/>
        <v>television</v>
      </c>
    </row>
    <row r="42" spans="1:20" ht="45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s="9" t="s">
        <v>8219</v>
      </c>
      <c r="G42" t="s">
        <v>8224</v>
      </c>
      <c r="H42" t="s">
        <v>8246</v>
      </c>
      <c r="I42">
        <v>1403150400</v>
      </c>
      <c r="J42" s="15">
        <f t="shared" si="2"/>
        <v>41809.166666666664</v>
      </c>
      <c r="K42">
        <v>1401426488</v>
      </c>
      <c r="L42" s="15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 t="shared" si="0"/>
        <v>101.35000000000001</v>
      </c>
      <c r="R42" s="11">
        <f t="shared" si="1"/>
        <v>126.6875</v>
      </c>
      <c r="S42" t="str">
        <f t="shared" si="4"/>
        <v>film &amp; video</v>
      </c>
      <c r="T42" s="17" t="str">
        <f t="shared" si="5"/>
        <v>television</v>
      </c>
    </row>
    <row r="43" spans="1:20" ht="45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s="9" t="s">
        <v>8219</v>
      </c>
      <c r="G43" t="s">
        <v>8224</v>
      </c>
      <c r="H43" t="s">
        <v>8246</v>
      </c>
      <c r="I43">
        <v>1412516354</v>
      </c>
      <c r="J43" s="15">
        <f t="shared" si="2"/>
        <v>41917.568912037037</v>
      </c>
      <c r="K43">
        <v>1409924354</v>
      </c>
      <c r="L43" s="15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 t="shared" si="0"/>
        <v>100</v>
      </c>
      <c r="R43" s="11">
        <f t="shared" si="1"/>
        <v>105.26315789473684</v>
      </c>
      <c r="S43" t="str">
        <f t="shared" si="4"/>
        <v>film &amp; video</v>
      </c>
      <c r="T43" s="17" t="str">
        <f t="shared" si="5"/>
        <v>television</v>
      </c>
    </row>
    <row r="44" spans="1:20" ht="45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s="9" t="s">
        <v>8219</v>
      </c>
      <c r="G44" t="s">
        <v>8224</v>
      </c>
      <c r="H44" t="s">
        <v>8246</v>
      </c>
      <c r="I44">
        <v>1419780026</v>
      </c>
      <c r="J44" s="15">
        <f t="shared" si="2"/>
        <v>42001.639189814814</v>
      </c>
      <c r="K44">
        <v>1417188026</v>
      </c>
      <c r="L44" s="15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 t="shared" si="0"/>
        <v>141.85714285714286</v>
      </c>
      <c r="R44" s="11">
        <f t="shared" si="1"/>
        <v>117.51479289940828</v>
      </c>
      <c r="S44" t="str">
        <f t="shared" si="4"/>
        <v>film &amp; video</v>
      </c>
      <c r="T44" s="17" t="str">
        <f t="shared" si="5"/>
        <v>television</v>
      </c>
    </row>
    <row r="45" spans="1:20" ht="45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s="9" t="s">
        <v>8219</v>
      </c>
      <c r="G45" t="s">
        <v>8224</v>
      </c>
      <c r="H45" t="s">
        <v>8246</v>
      </c>
      <c r="I45">
        <v>1405209600</v>
      </c>
      <c r="J45" s="15">
        <f t="shared" si="2"/>
        <v>41833</v>
      </c>
      <c r="K45">
        <v>1402599486</v>
      </c>
      <c r="L45" s="15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 t="shared" si="0"/>
        <v>308.65999999999997</v>
      </c>
      <c r="R45" s="11">
        <f t="shared" si="1"/>
        <v>117.36121673003802</v>
      </c>
      <c r="S45" t="str">
        <f t="shared" si="4"/>
        <v>film &amp; video</v>
      </c>
      <c r="T45" s="17" t="str">
        <f t="shared" si="5"/>
        <v>television</v>
      </c>
    </row>
    <row r="46" spans="1:20" ht="45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s="9" t="s">
        <v>8219</v>
      </c>
      <c r="G46" t="s">
        <v>8224</v>
      </c>
      <c r="H46" t="s">
        <v>8246</v>
      </c>
      <c r="I46">
        <v>1412648537</v>
      </c>
      <c r="J46" s="15">
        <f t="shared" si="2"/>
        <v>41919.098807870374</v>
      </c>
      <c r="K46">
        <v>1408760537</v>
      </c>
      <c r="L46" s="15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 t="shared" si="0"/>
        <v>100</v>
      </c>
      <c r="R46" s="11">
        <f t="shared" si="1"/>
        <v>133.33333333333334</v>
      </c>
      <c r="S46" t="str">
        <f t="shared" si="4"/>
        <v>film &amp; video</v>
      </c>
      <c r="T46" s="17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s="9" t="s">
        <v>8219</v>
      </c>
      <c r="G47" t="s">
        <v>8224</v>
      </c>
      <c r="H47" t="s">
        <v>8246</v>
      </c>
      <c r="I47">
        <v>1461769107</v>
      </c>
      <c r="J47" s="15">
        <f t="shared" si="2"/>
        <v>42487.623923611114</v>
      </c>
      <c r="K47">
        <v>1459177107</v>
      </c>
      <c r="L47" s="15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 t="shared" si="0"/>
        <v>120</v>
      </c>
      <c r="R47" s="11">
        <f t="shared" si="1"/>
        <v>98.360655737704917</v>
      </c>
      <c r="S47" t="str">
        <f t="shared" si="4"/>
        <v>film &amp; video</v>
      </c>
      <c r="T47" s="1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s="9" t="s">
        <v>8219</v>
      </c>
      <c r="G48" t="s">
        <v>8226</v>
      </c>
      <c r="H48" t="s">
        <v>8248</v>
      </c>
      <c r="I48">
        <v>1450220974</v>
      </c>
      <c r="J48" s="15">
        <f t="shared" si="2"/>
        <v>42353.964976851858</v>
      </c>
      <c r="K48">
        <v>1447628974</v>
      </c>
      <c r="L48" s="15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 t="shared" si="0"/>
        <v>104.16666666666667</v>
      </c>
      <c r="R48" s="11">
        <f t="shared" si="1"/>
        <v>194.44444444444446</v>
      </c>
      <c r="S48" t="str">
        <f t="shared" si="4"/>
        <v>film &amp; video</v>
      </c>
      <c r="T48" s="17" t="str">
        <f t="shared" si="5"/>
        <v>television</v>
      </c>
    </row>
    <row r="49" spans="1:20" ht="45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s="9" t="s">
        <v>8219</v>
      </c>
      <c r="G49" t="s">
        <v>8224</v>
      </c>
      <c r="H49" t="s">
        <v>8246</v>
      </c>
      <c r="I49">
        <v>1419021607</v>
      </c>
      <c r="J49" s="15">
        <f t="shared" si="2"/>
        <v>41992.861192129625</v>
      </c>
      <c r="K49">
        <v>1413834007</v>
      </c>
      <c r="L49" s="15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 t="shared" si="0"/>
        <v>107.61100000000002</v>
      </c>
      <c r="R49" s="11">
        <f t="shared" si="1"/>
        <v>76.865000000000009</v>
      </c>
      <c r="S49" t="str">
        <f t="shared" si="4"/>
        <v>film &amp; video</v>
      </c>
      <c r="T49" s="17" t="str">
        <f t="shared" si="5"/>
        <v>television</v>
      </c>
    </row>
    <row r="50" spans="1:20" ht="45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s="9" t="s">
        <v>8219</v>
      </c>
      <c r="G50" t="s">
        <v>8225</v>
      </c>
      <c r="H50" t="s">
        <v>8247</v>
      </c>
      <c r="I50">
        <v>1425211200</v>
      </c>
      <c r="J50" s="15">
        <f t="shared" si="2"/>
        <v>42064.5</v>
      </c>
      <c r="K50">
        <v>1422534260</v>
      </c>
      <c r="L50" s="15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 t="shared" si="0"/>
        <v>107.94999999999999</v>
      </c>
      <c r="R50" s="11">
        <f t="shared" si="1"/>
        <v>56.815789473684212</v>
      </c>
      <c r="S50" t="str">
        <f t="shared" si="4"/>
        <v>film &amp; video</v>
      </c>
      <c r="T50" s="17" t="str">
        <f t="shared" si="5"/>
        <v>television</v>
      </c>
    </row>
    <row r="51" spans="1:2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s="9" t="s">
        <v>8219</v>
      </c>
      <c r="G51" t="s">
        <v>8224</v>
      </c>
      <c r="H51" t="s">
        <v>8246</v>
      </c>
      <c r="I51">
        <v>1445660045</v>
      </c>
      <c r="J51" s="15">
        <f t="shared" si="2"/>
        <v>42301.176446759258</v>
      </c>
      <c r="K51">
        <v>1443068045</v>
      </c>
      <c r="L51" s="15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 t="shared" si="0"/>
        <v>100</v>
      </c>
      <c r="R51" s="11">
        <f t="shared" si="1"/>
        <v>137.93103448275863</v>
      </c>
      <c r="S51" t="str">
        <f t="shared" si="4"/>
        <v>film &amp; video</v>
      </c>
      <c r="T51" s="17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s="9" t="s">
        <v>8219</v>
      </c>
      <c r="G52" t="s">
        <v>8225</v>
      </c>
      <c r="H52" t="s">
        <v>8247</v>
      </c>
      <c r="I52">
        <v>1422637200</v>
      </c>
      <c r="J52" s="15">
        <f t="shared" si="2"/>
        <v>42034.708333333328</v>
      </c>
      <c r="K52">
        <v>1419271458</v>
      </c>
      <c r="L52" s="15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 t="shared" si="0"/>
        <v>100</v>
      </c>
      <c r="R52" s="11">
        <f t="shared" si="1"/>
        <v>27.272727272727273</v>
      </c>
      <c r="S52" t="str">
        <f t="shared" si="4"/>
        <v>film &amp; video</v>
      </c>
      <c r="T52" s="17" t="str">
        <f t="shared" si="5"/>
        <v>television</v>
      </c>
    </row>
    <row r="53" spans="1:20" ht="45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s="9" t="s">
        <v>8219</v>
      </c>
      <c r="G53" t="s">
        <v>8224</v>
      </c>
      <c r="H53" t="s">
        <v>8246</v>
      </c>
      <c r="I53">
        <v>1439245037</v>
      </c>
      <c r="J53" s="15">
        <f t="shared" si="2"/>
        <v>42226.928668981483</v>
      </c>
      <c r="K53">
        <v>1436653037</v>
      </c>
      <c r="L53" s="15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 t="shared" si="0"/>
        <v>128.0181818181818</v>
      </c>
      <c r="R53" s="11">
        <f t="shared" si="1"/>
        <v>118.33613445378151</v>
      </c>
      <c r="S53" t="str">
        <f t="shared" si="4"/>
        <v>film &amp; video</v>
      </c>
      <c r="T53" s="17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s="9" t="s">
        <v>8219</v>
      </c>
      <c r="G54" t="s">
        <v>8224</v>
      </c>
      <c r="H54" t="s">
        <v>8246</v>
      </c>
      <c r="I54">
        <v>1405615846</v>
      </c>
      <c r="J54" s="15">
        <f t="shared" si="2"/>
        <v>41837.701921296299</v>
      </c>
      <c r="K54">
        <v>1403023846</v>
      </c>
      <c r="L54" s="15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 t="shared" si="0"/>
        <v>116.21</v>
      </c>
      <c r="R54" s="11">
        <f t="shared" si="1"/>
        <v>223.48076923076923</v>
      </c>
      <c r="S54" t="str">
        <f t="shared" si="4"/>
        <v>film &amp; video</v>
      </c>
      <c r="T54" s="17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s="9" t="s">
        <v>8219</v>
      </c>
      <c r="G55" t="s">
        <v>8224</v>
      </c>
      <c r="H55" t="s">
        <v>8246</v>
      </c>
      <c r="I55">
        <v>1396648800</v>
      </c>
      <c r="J55" s="15">
        <f t="shared" si="2"/>
        <v>41733.916666666664</v>
      </c>
      <c r="K55">
        <v>1395407445</v>
      </c>
      <c r="L55" s="15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 t="shared" si="0"/>
        <v>109.63333333333334</v>
      </c>
      <c r="R55" s="11">
        <f t="shared" si="1"/>
        <v>28.111111111111111</v>
      </c>
      <c r="S55" t="str">
        <f t="shared" si="4"/>
        <v>film &amp; video</v>
      </c>
      <c r="T55" s="17" t="str">
        <f t="shared" si="5"/>
        <v>television</v>
      </c>
    </row>
    <row r="56" spans="1:20" ht="45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s="9" t="s">
        <v>8219</v>
      </c>
      <c r="G56" t="s">
        <v>8224</v>
      </c>
      <c r="H56" t="s">
        <v>8246</v>
      </c>
      <c r="I56">
        <v>1451063221</v>
      </c>
      <c r="J56" s="15">
        <f t="shared" si="2"/>
        <v>42363.713206018518</v>
      </c>
      <c r="K56">
        <v>1448471221</v>
      </c>
      <c r="L56" s="15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 t="shared" si="0"/>
        <v>101</v>
      </c>
      <c r="R56" s="11">
        <f t="shared" si="1"/>
        <v>194.23076923076923</v>
      </c>
      <c r="S56" t="str">
        <f t="shared" si="4"/>
        <v>film &amp; video</v>
      </c>
      <c r="T56" s="17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s="9" t="s">
        <v>8219</v>
      </c>
      <c r="G57" t="s">
        <v>8224</v>
      </c>
      <c r="H57" t="s">
        <v>8246</v>
      </c>
      <c r="I57">
        <v>1464390916</v>
      </c>
      <c r="J57" s="15">
        <f t="shared" si="2"/>
        <v>42517.968935185185</v>
      </c>
      <c r="K57">
        <v>1462576516</v>
      </c>
      <c r="L57" s="15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 t="shared" si="0"/>
        <v>128.95348837209301</v>
      </c>
      <c r="R57" s="11">
        <f t="shared" si="1"/>
        <v>128.95348837209303</v>
      </c>
      <c r="S57" t="str">
        <f t="shared" si="4"/>
        <v>film &amp; video</v>
      </c>
      <c r="T57" s="17" t="str">
        <f t="shared" si="5"/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s="9" t="s">
        <v>8219</v>
      </c>
      <c r="G58" t="s">
        <v>8225</v>
      </c>
      <c r="H58" t="s">
        <v>8247</v>
      </c>
      <c r="I58">
        <v>1433779200</v>
      </c>
      <c r="J58" s="15">
        <f t="shared" si="2"/>
        <v>42163.666666666672</v>
      </c>
      <c r="K58">
        <v>1432559424</v>
      </c>
      <c r="L58" s="15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 t="shared" si="0"/>
        <v>107.26249999999999</v>
      </c>
      <c r="R58" s="11">
        <f t="shared" si="1"/>
        <v>49.316091954022987</v>
      </c>
      <c r="S58" t="str">
        <f t="shared" si="4"/>
        <v>film &amp; video</v>
      </c>
      <c r="T58" s="17" t="str">
        <f t="shared" si="5"/>
        <v>television</v>
      </c>
    </row>
    <row r="59" spans="1:20" ht="45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s="9" t="s">
        <v>8219</v>
      </c>
      <c r="G59" t="s">
        <v>8224</v>
      </c>
      <c r="H59" t="s">
        <v>8246</v>
      </c>
      <c r="I59">
        <v>1429991962</v>
      </c>
      <c r="J59" s="15">
        <f t="shared" si="2"/>
        <v>42119.83289351852</v>
      </c>
      <c r="K59">
        <v>1427399962</v>
      </c>
      <c r="L59" s="15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 t="shared" si="0"/>
        <v>101.89999999999999</v>
      </c>
      <c r="R59" s="11">
        <f t="shared" si="1"/>
        <v>221.52173913043478</v>
      </c>
      <c r="S59" t="str">
        <f t="shared" si="4"/>
        <v>film &amp; video</v>
      </c>
      <c r="T59" s="17" t="str">
        <f t="shared" si="5"/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s="9" t="s">
        <v>8219</v>
      </c>
      <c r="G60" t="s">
        <v>8224</v>
      </c>
      <c r="H60" t="s">
        <v>8246</v>
      </c>
      <c r="I60">
        <v>1416423172</v>
      </c>
      <c r="J60" s="15">
        <f t="shared" si="2"/>
        <v>41962.786712962959</v>
      </c>
      <c r="K60">
        <v>1413827572</v>
      </c>
      <c r="L60" s="15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 t="shared" si="0"/>
        <v>102.91</v>
      </c>
      <c r="R60" s="11">
        <f t="shared" si="1"/>
        <v>137.21333333333334</v>
      </c>
      <c r="S60" t="str">
        <f t="shared" si="4"/>
        <v>film &amp; video</v>
      </c>
      <c r="T60" s="17" t="str">
        <f t="shared" si="5"/>
        <v>television</v>
      </c>
    </row>
    <row r="61" spans="1:20" ht="45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 s="15">
        <f t="shared" si="2"/>
        <v>42261.875</v>
      </c>
      <c r="K61">
        <v>1439530776</v>
      </c>
      <c r="L61" s="15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 t="shared" si="0"/>
        <v>100.12570000000001</v>
      </c>
      <c r="R61" s="11">
        <f t="shared" si="1"/>
        <v>606.82242424242418</v>
      </c>
      <c r="S61" t="str">
        <f t="shared" si="4"/>
        <v>film &amp; video</v>
      </c>
      <c r="T61" s="17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s="9" t="s">
        <v>8219</v>
      </c>
      <c r="G62" t="s">
        <v>8225</v>
      </c>
      <c r="H62" t="s">
        <v>8247</v>
      </c>
      <c r="I62">
        <v>1395532800</v>
      </c>
      <c r="J62" s="15">
        <f t="shared" si="2"/>
        <v>41721</v>
      </c>
      <c r="K62">
        <v>1393882717</v>
      </c>
      <c r="L62" s="15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 t="shared" si="0"/>
        <v>103.29622222222221</v>
      </c>
      <c r="R62" s="11">
        <f t="shared" si="1"/>
        <v>43.040092592592593</v>
      </c>
      <c r="S62" t="str">
        <f t="shared" si="4"/>
        <v>film &amp; video</v>
      </c>
      <c r="T62" s="17" t="str">
        <f t="shared" si="5"/>
        <v>shorts</v>
      </c>
    </row>
    <row r="63" spans="1:20" ht="45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s="9" t="s">
        <v>8219</v>
      </c>
      <c r="G63" t="s">
        <v>8224</v>
      </c>
      <c r="H63" t="s">
        <v>8246</v>
      </c>
      <c r="I63">
        <v>1370547157</v>
      </c>
      <c r="J63" s="15">
        <f t="shared" si="2"/>
        <v>41431.814317129632</v>
      </c>
      <c r="K63">
        <v>1368646357</v>
      </c>
      <c r="L63" s="15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 t="shared" si="0"/>
        <v>148.30000000000001</v>
      </c>
      <c r="R63" s="11">
        <f t="shared" si="1"/>
        <v>322.39130434782606</v>
      </c>
      <c r="S63" t="str">
        <f t="shared" si="4"/>
        <v>film &amp; video</v>
      </c>
      <c r="T63" s="17" t="str">
        <f t="shared" si="5"/>
        <v>shorts</v>
      </c>
    </row>
    <row r="64" spans="1:20" ht="45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s="9" t="s">
        <v>8219</v>
      </c>
      <c r="G64" t="s">
        <v>8224</v>
      </c>
      <c r="H64" t="s">
        <v>8246</v>
      </c>
      <c r="I64">
        <v>1362337878</v>
      </c>
      <c r="J64" s="15">
        <f t="shared" si="2"/>
        <v>41336.799513888887</v>
      </c>
      <c r="K64">
        <v>1360177878</v>
      </c>
      <c r="L64" s="15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 t="shared" si="0"/>
        <v>154.73333333333332</v>
      </c>
      <c r="R64" s="11">
        <f t="shared" si="1"/>
        <v>96.708333333333329</v>
      </c>
      <c r="S64" t="str">
        <f t="shared" si="4"/>
        <v>film &amp; video</v>
      </c>
      <c r="T64" s="17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s="9" t="s">
        <v>8219</v>
      </c>
      <c r="G65" t="s">
        <v>8224</v>
      </c>
      <c r="H65" t="s">
        <v>8246</v>
      </c>
      <c r="I65">
        <v>1388206740</v>
      </c>
      <c r="J65" s="15">
        <f t="shared" si="2"/>
        <v>41636.207638888889</v>
      </c>
      <c r="K65">
        <v>1386194013</v>
      </c>
      <c r="L65" s="15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 t="shared" si="0"/>
        <v>113.51849999999999</v>
      </c>
      <c r="R65" s="11">
        <f t="shared" si="1"/>
        <v>35.474531249999998</v>
      </c>
      <c r="S65" t="str">
        <f t="shared" si="4"/>
        <v>film &amp; video</v>
      </c>
      <c r="T65" s="17" t="str">
        <f t="shared" si="5"/>
        <v>shorts</v>
      </c>
    </row>
    <row r="66" spans="1:20" ht="45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s="9" t="s">
        <v>8219</v>
      </c>
      <c r="G66" t="s">
        <v>8224</v>
      </c>
      <c r="H66" t="s">
        <v>8246</v>
      </c>
      <c r="I66">
        <v>1373243181</v>
      </c>
      <c r="J66" s="15">
        <f t="shared" si="2"/>
        <v>41463.01829861111</v>
      </c>
      <c r="K66">
        <v>1370651181</v>
      </c>
      <c r="L66" s="15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 t="shared" ref="Q66:Q129" si="6">E66/D66*100</f>
        <v>173.33333333333334</v>
      </c>
      <c r="R66" s="11">
        <f t="shared" ref="R66:R129" si="7">E66/N66</f>
        <v>86.666666666666671</v>
      </c>
      <c r="S66" t="str">
        <f t="shared" si="4"/>
        <v>film &amp; video</v>
      </c>
      <c r="T66" s="17" t="str">
        <f t="shared" si="5"/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s="9" t="s">
        <v>8219</v>
      </c>
      <c r="G67" t="s">
        <v>8229</v>
      </c>
      <c r="H67" t="s">
        <v>8251</v>
      </c>
      <c r="I67">
        <v>1407736740</v>
      </c>
      <c r="J67" s="15">
        <f t="shared" ref="J67:J130" si="8">(((I67/60)/60)/24)+DATE(1970,1,1)</f>
        <v>41862.249305555553</v>
      </c>
      <c r="K67">
        <v>1405453354</v>
      </c>
      <c r="L67" s="15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 t="shared" si="6"/>
        <v>107.52857142857141</v>
      </c>
      <c r="R67" s="11">
        <f t="shared" si="7"/>
        <v>132.05263157894737</v>
      </c>
      <c r="S67" t="str">
        <f t="shared" ref="S67:S130" si="10">LEFT(P67,SEARCH("/",P67,1)-1)</f>
        <v>film &amp; video</v>
      </c>
      <c r="T67" s="17" t="str">
        <f t="shared" ref="T67:T130" si="11">RIGHT(P67,LEN(P67)-SEARCH("/",P67))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s="9" t="s">
        <v>8219</v>
      </c>
      <c r="G68" t="s">
        <v>8224</v>
      </c>
      <c r="H68" t="s">
        <v>8246</v>
      </c>
      <c r="I68">
        <v>1468873420</v>
      </c>
      <c r="J68" s="15">
        <f t="shared" si="8"/>
        <v>42569.849768518514</v>
      </c>
      <c r="K68">
        <v>1466281420</v>
      </c>
      <c r="L68" s="15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 t="shared" si="6"/>
        <v>118.6</v>
      </c>
      <c r="R68" s="11">
        <f t="shared" si="7"/>
        <v>91.230769230769226</v>
      </c>
      <c r="S68" t="str">
        <f t="shared" si="10"/>
        <v>film &amp; video</v>
      </c>
      <c r="T68" s="17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s="9" t="s">
        <v>8219</v>
      </c>
      <c r="G69" t="s">
        <v>8224</v>
      </c>
      <c r="H69" t="s">
        <v>8246</v>
      </c>
      <c r="I69">
        <v>1342360804</v>
      </c>
      <c r="J69" s="15">
        <f t="shared" si="8"/>
        <v>41105.583379629628</v>
      </c>
      <c r="K69">
        <v>1339768804</v>
      </c>
      <c r="L69" s="15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 t="shared" si="6"/>
        <v>116.25000000000001</v>
      </c>
      <c r="R69" s="11">
        <f t="shared" si="7"/>
        <v>116.25</v>
      </c>
      <c r="S69" t="str">
        <f t="shared" si="10"/>
        <v>film &amp; video</v>
      </c>
      <c r="T69" s="17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s="9" t="s">
        <v>8219</v>
      </c>
      <c r="G70" t="s">
        <v>8225</v>
      </c>
      <c r="H70" t="s">
        <v>8247</v>
      </c>
      <c r="I70">
        <v>1393162791</v>
      </c>
      <c r="J70" s="15">
        <f t="shared" si="8"/>
        <v>41693.569340277776</v>
      </c>
      <c r="K70">
        <v>1390570791</v>
      </c>
      <c r="L70" s="15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 t="shared" si="6"/>
        <v>127.16666666666667</v>
      </c>
      <c r="R70" s="11">
        <f t="shared" si="7"/>
        <v>21.194444444444443</v>
      </c>
      <c r="S70" t="str">
        <f t="shared" si="10"/>
        <v>film &amp; video</v>
      </c>
      <c r="T70" s="17" t="str">
        <f t="shared" si="11"/>
        <v>shorts</v>
      </c>
    </row>
    <row r="71" spans="1:20" ht="45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 s="15">
        <f t="shared" si="8"/>
        <v>40818.290972222225</v>
      </c>
      <c r="K71">
        <v>1314765025</v>
      </c>
      <c r="L71" s="15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 t="shared" si="6"/>
        <v>110.9423</v>
      </c>
      <c r="R71" s="11">
        <f t="shared" si="7"/>
        <v>62.327134831460668</v>
      </c>
      <c r="S71" t="str">
        <f t="shared" si="10"/>
        <v>film &amp; video</v>
      </c>
      <c r="T71" s="17" t="str">
        <f t="shared" si="11"/>
        <v>shorts</v>
      </c>
    </row>
    <row r="72" spans="1:20" ht="45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s="9" t="s">
        <v>8219</v>
      </c>
      <c r="G72" t="s">
        <v>8224</v>
      </c>
      <c r="H72" t="s">
        <v>8246</v>
      </c>
      <c r="I72">
        <v>1315171845</v>
      </c>
      <c r="J72" s="15">
        <f t="shared" si="8"/>
        <v>40790.896354166667</v>
      </c>
      <c r="K72">
        <v>1309987845</v>
      </c>
      <c r="L72" s="15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 t="shared" si="6"/>
        <v>127.2</v>
      </c>
      <c r="R72" s="11">
        <f t="shared" si="7"/>
        <v>37.411764705882355</v>
      </c>
      <c r="S72" t="str">
        <f t="shared" si="10"/>
        <v>film &amp; video</v>
      </c>
      <c r="T72" s="17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s="9" t="s">
        <v>8219</v>
      </c>
      <c r="G73" t="s">
        <v>8224</v>
      </c>
      <c r="H73" t="s">
        <v>8246</v>
      </c>
      <c r="I73">
        <v>1338186657</v>
      </c>
      <c r="J73" s="15">
        <f t="shared" si="8"/>
        <v>41057.271493055552</v>
      </c>
      <c r="K73">
        <v>1333002657</v>
      </c>
      <c r="L73" s="15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 t="shared" si="6"/>
        <v>123.94444444444443</v>
      </c>
      <c r="R73" s="11">
        <f t="shared" si="7"/>
        <v>69.71875</v>
      </c>
      <c r="S73" t="str">
        <f t="shared" si="10"/>
        <v>film &amp; video</v>
      </c>
      <c r="T73" s="17" t="str">
        <f t="shared" si="11"/>
        <v>shorts</v>
      </c>
    </row>
    <row r="74" spans="1:20" ht="45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s="9" t="s">
        <v>8219</v>
      </c>
      <c r="G74" t="s">
        <v>8224</v>
      </c>
      <c r="H74" t="s">
        <v>8246</v>
      </c>
      <c r="I74">
        <v>1352937600</v>
      </c>
      <c r="J74" s="15">
        <f t="shared" si="8"/>
        <v>41228</v>
      </c>
      <c r="K74">
        <v>1351210481</v>
      </c>
      <c r="L74" s="15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 t="shared" si="6"/>
        <v>108.40909090909091</v>
      </c>
      <c r="R74" s="11">
        <f t="shared" si="7"/>
        <v>58.170731707317074</v>
      </c>
      <c r="S74" t="str">
        <f t="shared" si="10"/>
        <v>film &amp; video</v>
      </c>
      <c r="T74" s="17" t="str">
        <f t="shared" si="11"/>
        <v>shorts</v>
      </c>
    </row>
    <row r="75" spans="1:20" ht="45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s="9" t="s">
        <v>8219</v>
      </c>
      <c r="G75" t="s">
        <v>8224</v>
      </c>
      <c r="H75" t="s">
        <v>8246</v>
      </c>
      <c r="I75">
        <v>1304395140</v>
      </c>
      <c r="J75" s="15">
        <f t="shared" si="8"/>
        <v>40666.165972222225</v>
      </c>
      <c r="K75">
        <v>1297620584</v>
      </c>
      <c r="L75" s="15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 t="shared" si="6"/>
        <v>100</v>
      </c>
      <c r="R75" s="11">
        <f t="shared" si="7"/>
        <v>50</v>
      </c>
      <c r="S75" t="str">
        <f t="shared" si="10"/>
        <v>film &amp; video</v>
      </c>
      <c r="T75" s="17" t="str">
        <f t="shared" si="11"/>
        <v>shorts</v>
      </c>
    </row>
    <row r="76" spans="1:20" ht="45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s="9" t="s">
        <v>8219</v>
      </c>
      <c r="G76" t="s">
        <v>8230</v>
      </c>
      <c r="H76" t="s">
        <v>8249</v>
      </c>
      <c r="I76">
        <v>1453376495</v>
      </c>
      <c r="J76" s="15">
        <f t="shared" si="8"/>
        <v>42390.487210648149</v>
      </c>
      <c r="K76">
        <v>1450784495</v>
      </c>
      <c r="L76" s="15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 t="shared" si="6"/>
        <v>112.93199999999999</v>
      </c>
      <c r="R76" s="11">
        <f t="shared" si="7"/>
        <v>19.471034482758618</v>
      </c>
      <c r="S76" t="str">
        <f t="shared" si="10"/>
        <v>film &amp; video</v>
      </c>
      <c r="T76" s="17" t="str">
        <f t="shared" si="11"/>
        <v>shorts</v>
      </c>
    </row>
    <row r="77" spans="1:20" ht="30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s="9" t="s">
        <v>8219</v>
      </c>
      <c r="G77" t="s">
        <v>8224</v>
      </c>
      <c r="H77" t="s">
        <v>8246</v>
      </c>
      <c r="I77">
        <v>1366693272</v>
      </c>
      <c r="J77" s="15">
        <f t="shared" si="8"/>
        <v>41387.209166666667</v>
      </c>
      <c r="K77">
        <v>1364101272</v>
      </c>
      <c r="L77" s="15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 t="shared" si="6"/>
        <v>115.42857142857143</v>
      </c>
      <c r="R77" s="11">
        <f t="shared" si="7"/>
        <v>85.957446808510639</v>
      </c>
      <c r="S77" t="str">
        <f t="shared" si="10"/>
        <v>film &amp; video</v>
      </c>
      <c r="T77" s="17" t="str">
        <f t="shared" si="11"/>
        <v>shorts</v>
      </c>
    </row>
    <row r="78" spans="1:20" ht="45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s="9" t="s">
        <v>8219</v>
      </c>
      <c r="G78" t="s">
        <v>8224</v>
      </c>
      <c r="H78" t="s">
        <v>8246</v>
      </c>
      <c r="I78">
        <v>1325007358</v>
      </c>
      <c r="J78" s="15">
        <f t="shared" si="8"/>
        <v>40904.733310185184</v>
      </c>
      <c r="K78">
        <v>1319819758</v>
      </c>
      <c r="L78" s="15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 t="shared" si="6"/>
        <v>153.33333333333334</v>
      </c>
      <c r="R78" s="11">
        <f t="shared" si="7"/>
        <v>30.666666666666668</v>
      </c>
      <c r="S78" t="str">
        <f t="shared" si="10"/>
        <v>film &amp; video</v>
      </c>
      <c r="T78" s="17" t="str">
        <f t="shared" si="11"/>
        <v>shorts</v>
      </c>
    </row>
    <row r="79" spans="1:20" ht="30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s="9" t="s">
        <v>8219</v>
      </c>
      <c r="G79" t="s">
        <v>8224</v>
      </c>
      <c r="H79" t="s">
        <v>8246</v>
      </c>
      <c r="I79">
        <v>1337569140</v>
      </c>
      <c r="J79" s="15">
        <f t="shared" si="8"/>
        <v>41050.124305555553</v>
      </c>
      <c r="K79">
        <v>1332991717</v>
      </c>
      <c r="L79" s="15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 t="shared" si="6"/>
        <v>392.5</v>
      </c>
      <c r="R79" s="11">
        <f t="shared" si="7"/>
        <v>60.384615384615387</v>
      </c>
      <c r="S79" t="str">
        <f t="shared" si="10"/>
        <v>film &amp; video</v>
      </c>
      <c r="T79" s="17" t="str">
        <f t="shared" si="11"/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s="9" t="s">
        <v>8219</v>
      </c>
      <c r="G80" t="s">
        <v>8230</v>
      </c>
      <c r="H80" t="s">
        <v>8249</v>
      </c>
      <c r="I80">
        <v>1472751121</v>
      </c>
      <c r="J80" s="15">
        <f t="shared" si="8"/>
        <v>42614.730567129634</v>
      </c>
      <c r="K80">
        <v>1471887121</v>
      </c>
      <c r="L80" s="15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 t="shared" si="6"/>
        <v>2702</v>
      </c>
      <c r="R80" s="11">
        <f t="shared" si="7"/>
        <v>38.6</v>
      </c>
      <c r="S80" t="str">
        <f t="shared" si="10"/>
        <v>film &amp; video</v>
      </c>
      <c r="T80" s="17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s="9" t="s">
        <v>8219</v>
      </c>
      <c r="G81" t="s">
        <v>8225</v>
      </c>
      <c r="H81" t="s">
        <v>8247</v>
      </c>
      <c r="I81">
        <v>1398451093</v>
      </c>
      <c r="J81" s="15">
        <f t="shared" si="8"/>
        <v>41754.776539351849</v>
      </c>
      <c r="K81">
        <v>1395859093</v>
      </c>
      <c r="L81" s="15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 t="shared" si="6"/>
        <v>127</v>
      </c>
      <c r="R81" s="11">
        <f t="shared" si="7"/>
        <v>40.268292682926827</v>
      </c>
      <c r="S81" t="str">
        <f t="shared" si="10"/>
        <v>film &amp; video</v>
      </c>
      <c r="T81" s="17" t="str">
        <f t="shared" si="11"/>
        <v>shorts</v>
      </c>
    </row>
    <row r="82" spans="1:20" ht="30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s="9" t="s">
        <v>8219</v>
      </c>
      <c r="G82" t="s">
        <v>8224</v>
      </c>
      <c r="H82" t="s">
        <v>8246</v>
      </c>
      <c r="I82">
        <v>1386640856</v>
      </c>
      <c r="J82" s="15">
        <f t="shared" si="8"/>
        <v>41618.083981481483</v>
      </c>
      <c r="K82">
        <v>1383616856</v>
      </c>
      <c r="L82" s="15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 t="shared" si="6"/>
        <v>107.25</v>
      </c>
      <c r="R82" s="11">
        <f t="shared" si="7"/>
        <v>273.82978723404256</v>
      </c>
      <c r="S82" t="str">
        <f t="shared" si="10"/>
        <v>film &amp; video</v>
      </c>
      <c r="T82" s="17" t="str">
        <f t="shared" si="11"/>
        <v>shorts</v>
      </c>
    </row>
    <row r="83" spans="1:20" ht="45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s="9" t="s">
        <v>8219</v>
      </c>
      <c r="G83" t="s">
        <v>8224</v>
      </c>
      <c r="H83" t="s">
        <v>8246</v>
      </c>
      <c r="I83">
        <v>1342234920</v>
      </c>
      <c r="J83" s="15">
        <f t="shared" si="8"/>
        <v>41104.126388888886</v>
      </c>
      <c r="K83">
        <v>1341892127</v>
      </c>
      <c r="L83" s="15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 t="shared" si="6"/>
        <v>198</v>
      </c>
      <c r="R83" s="11">
        <f t="shared" si="7"/>
        <v>53.035714285714285</v>
      </c>
      <c r="S83" t="str">
        <f t="shared" si="10"/>
        <v>film &amp; video</v>
      </c>
      <c r="T83" s="17" t="str">
        <f t="shared" si="11"/>
        <v>shorts</v>
      </c>
    </row>
    <row r="84" spans="1:20" ht="45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s="9" t="s">
        <v>8219</v>
      </c>
      <c r="G84" t="s">
        <v>8224</v>
      </c>
      <c r="H84" t="s">
        <v>8246</v>
      </c>
      <c r="I84">
        <v>1318189261</v>
      </c>
      <c r="J84" s="15">
        <f t="shared" si="8"/>
        <v>40825.820150462961</v>
      </c>
      <c r="K84">
        <v>1315597261</v>
      </c>
      <c r="L84" s="15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 t="shared" si="6"/>
        <v>100.01249999999999</v>
      </c>
      <c r="R84" s="11">
        <f t="shared" si="7"/>
        <v>40.005000000000003</v>
      </c>
      <c r="S84" t="str">
        <f t="shared" si="10"/>
        <v>film &amp; video</v>
      </c>
      <c r="T84" s="17" t="str">
        <f t="shared" si="11"/>
        <v>shorts</v>
      </c>
    </row>
    <row r="85" spans="1:20" ht="45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s="9" t="s">
        <v>8219</v>
      </c>
      <c r="G85" t="s">
        <v>8225</v>
      </c>
      <c r="H85" t="s">
        <v>8247</v>
      </c>
      <c r="I85">
        <v>1424604600</v>
      </c>
      <c r="J85" s="15">
        <f t="shared" si="8"/>
        <v>42057.479166666672</v>
      </c>
      <c r="K85">
        <v>1423320389</v>
      </c>
      <c r="L85" s="15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 t="shared" si="6"/>
        <v>102.49999999999999</v>
      </c>
      <c r="R85" s="11">
        <f t="shared" si="7"/>
        <v>15.76923076923077</v>
      </c>
      <c r="S85" t="str">
        <f t="shared" si="10"/>
        <v>film &amp; video</v>
      </c>
      <c r="T85" s="17" t="str">
        <f t="shared" si="11"/>
        <v>shorts</v>
      </c>
    </row>
    <row r="86" spans="1:20" ht="30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s="9" t="s">
        <v>8219</v>
      </c>
      <c r="G86" t="s">
        <v>8224</v>
      </c>
      <c r="H86" t="s">
        <v>8246</v>
      </c>
      <c r="I86">
        <v>1305483086</v>
      </c>
      <c r="J86" s="15">
        <f t="shared" si="8"/>
        <v>40678.757939814815</v>
      </c>
      <c r="K86">
        <v>1302891086</v>
      </c>
      <c r="L86" s="15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 t="shared" si="6"/>
        <v>100</v>
      </c>
      <c r="R86" s="11">
        <f t="shared" si="7"/>
        <v>71.428571428571431</v>
      </c>
      <c r="S86" t="str">
        <f t="shared" si="10"/>
        <v>film &amp; video</v>
      </c>
      <c r="T86" s="17" t="str">
        <f t="shared" si="11"/>
        <v>shorts</v>
      </c>
    </row>
    <row r="87" spans="1:20" ht="45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s="9" t="s">
        <v>8219</v>
      </c>
      <c r="G87" t="s">
        <v>8224</v>
      </c>
      <c r="H87" t="s">
        <v>8246</v>
      </c>
      <c r="I87">
        <v>1316746837</v>
      </c>
      <c r="J87" s="15">
        <f t="shared" si="8"/>
        <v>40809.125428240739</v>
      </c>
      <c r="K87">
        <v>1314154837</v>
      </c>
      <c r="L87" s="15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 t="shared" si="6"/>
        <v>125.49999999999999</v>
      </c>
      <c r="R87" s="11">
        <f t="shared" si="7"/>
        <v>71.714285714285708</v>
      </c>
      <c r="S87" t="str">
        <f t="shared" si="10"/>
        <v>film &amp; video</v>
      </c>
      <c r="T87" s="17" t="str">
        <f t="shared" si="11"/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s="9" t="s">
        <v>8219</v>
      </c>
      <c r="G88" t="s">
        <v>8230</v>
      </c>
      <c r="H88" t="s">
        <v>8249</v>
      </c>
      <c r="I88">
        <v>1451226045</v>
      </c>
      <c r="J88" s="15">
        <f t="shared" si="8"/>
        <v>42365.59774305555</v>
      </c>
      <c r="K88">
        <v>1444828845</v>
      </c>
      <c r="L88" s="15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 t="shared" si="6"/>
        <v>106.46666666666667</v>
      </c>
      <c r="R88" s="11">
        <f t="shared" si="7"/>
        <v>375.76470588235293</v>
      </c>
      <c r="S88" t="str">
        <f t="shared" si="10"/>
        <v>film &amp; video</v>
      </c>
      <c r="T88" s="17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s="9" t="s">
        <v>8219</v>
      </c>
      <c r="G89" t="s">
        <v>8224</v>
      </c>
      <c r="H89" t="s">
        <v>8246</v>
      </c>
      <c r="I89">
        <v>1275529260</v>
      </c>
      <c r="J89" s="15">
        <f t="shared" si="8"/>
        <v>40332.070138888892</v>
      </c>
      <c r="K89">
        <v>1274705803</v>
      </c>
      <c r="L89" s="15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 t="shared" si="6"/>
        <v>104.60000000000001</v>
      </c>
      <c r="R89" s="11">
        <f t="shared" si="7"/>
        <v>104.6</v>
      </c>
      <c r="S89" t="str">
        <f t="shared" si="10"/>
        <v>film &amp; video</v>
      </c>
      <c r="T89" s="17" t="str">
        <f t="shared" si="11"/>
        <v>shorts</v>
      </c>
    </row>
    <row r="90" spans="1:20" ht="45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s="9" t="s">
        <v>8219</v>
      </c>
      <c r="G90" t="s">
        <v>8224</v>
      </c>
      <c r="H90" t="s">
        <v>8246</v>
      </c>
      <c r="I90">
        <v>1403452131</v>
      </c>
      <c r="J90" s="15">
        <f t="shared" si="8"/>
        <v>41812.65892361111</v>
      </c>
      <c r="K90">
        <v>1401205731</v>
      </c>
      <c r="L90" s="15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 t="shared" si="6"/>
        <v>102.85714285714285</v>
      </c>
      <c r="R90" s="11">
        <f t="shared" si="7"/>
        <v>60</v>
      </c>
      <c r="S90" t="str">
        <f t="shared" si="10"/>
        <v>film &amp; video</v>
      </c>
      <c r="T90" s="17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s="9" t="s">
        <v>8219</v>
      </c>
      <c r="G91" t="s">
        <v>8224</v>
      </c>
      <c r="H91" t="s">
        <v>8246</v>
      </c>
      <c r="I91">
        <v>1370196192</v>
      </c>
      <c r="J91" s="15">
        <f t="shared" si="8"/>
        <v>41427.752222222225</v>
      </c>
      <c r="K91">
        <v>1368036192</v>
      </c>
      <c r="L91" s="15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 t="shared" si="6"/>
        <v>115.06666666666668</v>
      </c>
      <c r="R91" s="11">
        <f t="shared" si="7"/>
        <v>123.28571428571429</v>
      </c>
      <c r="S91" t="str">
        <f t="shared" si="10"/>
        <v>film &amp; video</v>
      </c>
      <c r="T91" s="17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s="9" t="s">
        <v>8219</v>
      </c>
      <c r="G92" t="s">
        <v>8224</v>
      </c>
      <c r="H92" t="s">
        <v>8246</v>
      </c>
      <c r="I92">
        <v>1310454499</v>
      </c>
      <c r="J92" s="15">
        <f t="shared" si="8"/>
        <v>40736.297442129631</v>
      </c>
      <c r="K92">
        <v>1307862499</v>
      </c>
      <c r="L92" s="15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 t="shared" si="6"/>
        <v>100.4</v>
      </c>
      <c r="R92" s="11">
        <f t="shared" si="7"/>
        <v>31.375</v>
      </c>
      <c r="S92" t="str">
        <f t="shared" si="10"/>
        <v>film &amp; video</v>
      </c>
      <c r="T92" s="17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s="9" t="s">
        <v>8219</v>
      </c>
      <c r="G93" t="s">
        <v>8224</v>
      </c>
      <c r="H93" t="s">
        <v>8246</v>
      </c>
      <c r="I93">
        <v>1305625164</v>
      </c>
      <c r="J93" s="15">
        <f t="shared" si="8"/>
        <v>40680.402361111112</v>
      </c>
      <c r="K93">
        <v>1300354764</v>
      </c>
      <c r="L93" s="15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 t="shared" si="6"/>
        <v>120</v>
      </c>
      <c r="R93" s="11">
        <f t="shared" si="7"/>
        <v>78.260869565217391</v>
      </c>
      <c r="S93" t="str">
        <f t="shared" si="10"/>
        <v>film &amp; video</v>
      </c>
      <c r="T93" s="17" t="str">
        <f t="shared" si="11"/>
        <v>shorts</v>
      </c>
    </row>
    <row r="94" spans="1:20" ht="45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s="9" t="s">
        <v>8219</v>
      </c>
      <c r="G94" t="s">
        <v>8229</v>
      </c>
      <c r="H94" t="s">
        <v>8251</v>
      </c>
      <c r="I94">
        <v>1485936000</v>
      </c>
      <c r="J94" s="15">
        <f t="shared" si="8"/>
        <v>42767.333333333328</v>
      </c>
      <c r="K94">
        <v>1481949983</v>
      </c>
      <c r="L94" s="15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 t="shared" si="6"/>
        <v>105.2</v>
      </c>
      <c r="R94" s="11">
        <f t="shared" si="7"/>
        <v>122.32558139534883</v>
      </c>
      <c r="S94" t="str">
        <f t="shared" si="10"/>
        <v>film &amp; video</v>
      </c>
      <c r="T94" s="17" t="str">
        <f t="shared" si="11"/>
        <v>shorts</v>
      </c>
    </row>
    <row r="95" spans="1:20" ht="45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s="9" t="s">
        <v>8219</v>
      </c>
      <c r="G95" t="s">
        <v>8224</v>
      </c>
      <c r="H95" t="s">
        <v>8246</v>
      </c>
      <c r="I95">
        <v>1341349200</v>
      </c>
      <c r="J95" s="15">
        <f t="shared" si="8"/>
        <v>41093.875</v>
      </c>
      <c r="K95">
        <v>1338928537</v>
      </c>
      <c r="L95" s="15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 t="shared" si="6"/>
        <v>110.60000000000001</v>
      </c>
      <c r="R95" s="11">
        <f t="shared" si="7"/>
        <v>73.733333333333334</v>
      </c>
      <c r="S95" t="str">
        <f t="shared" si="10"/>
        <v>film &amp; video</v>
      </c>
      <c r="T95" s="17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s="9" t="s">
        <v>8219</v>
      </c>
      <c r="G96" t="s">
        <v>8225</v>
      </c>
      <c r="H96" t="s">
        <v>8247</v>
      </c>
      <c r="I96">
        <v>1396890822</v>
      </c>
      <c r="J96" s="15">
        <f t="shared" si="8"/>
        <v>41736.717847222222</v>
      </c>
      <c r="K96">
        <v>1395162822</v>
      </c>
      <c r="L96" s="15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 t="shared" si="6"/>
        <v>104</v>
      </c>
      <c r="R96" s="11">
        <f t="shared" si="7"/>
        <v>21.666666666666668</v>
      </c>
      <c r="S96" t="str">
        <f t="shared" si="10"/>
        <v>film &amp; video</v>
      </c>
      <c r="T96" s="17" t="str">
        <f t="shared" si="11"/>
        <v>shorts</v>
      </c>
    </row>
    <row r="97" spans="1:20" ht="45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s="9" t="s">
        <v>8219</v>
      </c>
      <c r="G97" t="s">
        <v>8224</v>
      </c>
      <c r="H97" t="s">
        <v>8246</v>
      </c>
      <c r="I97">
        <v>1330214841</v>
      </c>
      <c r="J97" s="15">
        <f t="shared" si="8"/>
        <v>40965.005104166667</v>
      </c>
      <c r="K97">
        <v>1327622841</v>
      </c>
      <c r="L97" s="15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 t="shared" si="6"/>
        <v>131.42857142857142</v>
      </c>
      <c r="R97" s="11">
        <f t="shared" si="7"/>
        <v>21.904761904761905</v>
      </c>
      <c r="S97" t="str">
        <f t="shared" si="10"/>
        <v>film &amp; video</v>
      </c>
      <c r="T97" s="17" t="str">
        <f t="shared" si="11"/>
        <v>shorts</v>
      </c>
    </row>
    <row r="98" spans="1:20" ht="45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s="9" t="s">
        <v>8219</v>
      </c>
      <c r="G98" t="s">
        <v>8224</v>
      </c>
      <c r="H98" t="s">
        <v>8246</v>
      </c>
      <c r="I98">
        <v>1280631600</v>
      </c>
      <c r="J98" s="15">
        <f t="shared" si="8"/>
        <v>40391.125</v>
      </c>
      <c r="K98">
        <v>1274889241</v>
      </c>
      <c r="L98" s="15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 t="shared" si="6"/>
        <v>114.66666666666667</v>
      </c>
      <c r="R98" s="11">
        <f t="shared" si="7"/>
        <v>50.588235294117645</v>
      </c>
      <c r="S98" t="str">
        <f t="shared" si="10"/>
        <v>film &amp; video</v>
      </c>
      <c r="T98" s="17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s="9" t="s">
        <v>8219</v>
      </c>
      <c r="G99" t="s">
        <v>8224</v>
      </c>
      <c r="H99" t="s">
        <v>8246</v>
      </c>
      <c r="I99">
        <v>1310440482</v>
      </c>
      <c r="J99" s="15">
        <f t="shared" si="8"/>
        <v>40736.135208333333</v>
      </c>
      <c r="K99">
        <v>1307848482</v>
      </c>
      <c r="L99" s="15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 t="shared" si="6"/>
        <v>106.25</v>
      </c>
      <c r="R99" s="11">
        <f t="shared" si="7"/>
        <v>53.125</v>
      </c>
      <c r="S99" t="str">
        <f t="shared" si="10"/>
        <v>film &amp; video</v>
      </c>
      <c r="T99" s="17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 s="15">
        <f t="shared" si="8"/>
        <v>41250.979166666664</v>
      </c>
      <c r="K100">
        <v>1351796674</v>
      </c>
      <c r="L100" s="15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 t="shared" si="6"/>
        <v>106.25</v>
      </c>
      <c r="R100" s="11">
        <f t="shared" si="7"/>
        <v>56.666666666666664</v>
      </c>
      <c r="S100" t="str">
        <f t="shared" si="10"/>
        <v>film &amp; video</v>
      </c>
      <c r="T100" s="17" t="str">
        <f t="shared" si="11"/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 s="15">
        <f t="shared" si="8"/>
        <v>41661.902766203704</v>
      </c>
      <c r="K101">
        <v>1387834799</v>
      </c>
      <c r="L101" s="15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 t="shared" si="6"/>
        <v>106.01933333333334</v>
      </c>
      <c r="R101" s="11">
        <f t="shared" si="7"/>
        <v>40.776666666666664</v>
      </c>
      <c r="S101" t="str">
        <f t="shared" si="10"/>
        <v>film &amp; video</v>
      </c>
      <c r="T101" s="17" t="str">
        <f t="shared" si="11"/>
        <v>shorts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 s="15">
        <f t="shared" si="8"/>
        <v>41217.794976851852</v>
      </c>
      <c r="K102">
        <v>1350324286</v>
      </c>
      <c r="L102" s="15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 t="shared" si="6"/>
        <v>100</v>
      </c>
      <c r="R102" s="11">
        <f t="shared" si="7"/>
        <v>192.30769230769232</v>
      </c>
      <c r="S102" t="str">
        <f t="shared" si="10"/>
        <v>film &amp; video</v>
      </c>
      <c r="T102" s="17" t="str">
        <f t="shared" si="11"/>
        <v>shorts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 s="15">
        <f t="shared" si="8"/>
        <v>41298.776736111111</v>
      </c>
      <c r="K103">
        <v>1356979110</v>
      </c>
      <c r="L103" s="15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 t="shared" si="6"/>
        <v>100</v>
      </c>
      <c r="R103" s="11">
        <f t="shared" si="7"/>
        <v>100</v>
      </c>
      <c r="S103" t="str">
        <f t="shared" si="10"/>
        <v>film &amp; video</v>
      </c>
      <c r="T103" s="17" t="str">
        <f t="shared" si="11"/>
        <v>shorts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 s="15">
        <f t="shared" si="8"/>
        <v>40535.131168981483</v>
      </c>
      <c r="K104">
        <v>1290481733</v>
      </c>
      <c r="L104" s="15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 t="shared" si="6"/>
        <v>127.75000000000001</v>
      </c>
      <c r="R104" s="11">
        <f t="shared" si="7"/>
        <v>117.92307692307692</v>
      </c>
      <c r="S104" t="str">
        <f t="shared" si="10"/>
        <v>film &amp; video</v>
      </c>
      <c r="T104" s="17" t="str">
        <f t="shared" si="11"/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 s="15">
        <f t="shared" si="8"/>
        <v>41705.805902777778</v>
      </c>
      <c r="K105">
        <v>1392232830</v>
      </c>
      <c r="L105" s="15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 t="shared" si="6"/>
        <v>105.15384615384616</v>
      </c>
      <c r="R105" s="11">
        <f t="shared" si="7"/>
        <v>27.897959183673468</v>
      </c>
      <c r="S105" t="str">
        <f t="shared" si="10"/>
        <v>film &amp; video</v>
      </c>
      <c r="T105" s="17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 s="15">
        <f t="shared" si="8"/>
        <v>40636.041666666664</v>
      </c>
      <c r="K106">
        <v>1299775266</v>
      </c>
      <c r="L106" s="15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 t="shared" si="6"/>
        <v>120</v>
      </c>
      <c r="R106" s="11">
        <f t="shared" si="7"/>
        <v>60</v>
      </c>
      <c r="S106" t="str">
        <f t="shared" si="10"/>
        <v>film &amp; video</v>
      </c>
      <c r="T106" s="17" t="str">
        <f t="shared" si="11"/>
        <v>shorts</v>
      </c>
    </row>
    <row r="107" spans="1:20" ht="30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 s="15">
        <f t="shared" si="8"/>
        <v>42504</v>
      </c>
      <c r="K107">
        <v>1461605020</v>
      </c>
      <c r="L107" s="15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 t="shared" si="6"/>
        <v>107.40909090909089</v>
      </c>
      <c r="R107" s="11">
        <f t="shared" si="7"/>
        <v>39.383333333333333</v>
      </c>
      <c r="S107" t="str">
        <f t="shared" si="10"/>
        <v>film &amp; video</v>
      </c>
      <c r="T107" s="1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 s="15">
        <f t="shared" si="8"/>
        <v>41001.776631944449</v>
      </c>
      <c r="K108">
        <v>1332182301</v>
      </c>
      <c r="L108" s="15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 t="shared" si="6"/>
        <v>100.49999999999999</v>
      </c>
      <c r="R108" s="11">
        <f t="shared" si="7"/>
        <v>186.11111111111111</v>
      </c>
      <c r="S108" t="str">
        <f t="shared" si="10"/>
        <v>film &amp; video</v>
      </c>
      <c r="T108" s="17" t="str">
        <f t="shared" si="11"/>
        <v>shorts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 s="15">
        <f t="shared" si="8"/>
        <v>40657.982488425929</v>
      </c>
      <c r="K109">
        <v>1301787287</v>
      </c>
      <c r="L109" s="15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 t="shared" si="6"/>
        <v>102.46666666666667</v>
      </c>
      <c r="R109" s="11">
        <f t="shared" si="7"/>
        <v>111.37681159420291</v>
      </c>
      <c r="S109" t="str">
        <f t="shared" si="10"/>
        <v>film &amp; video</v>
      </c>
      <c r="T109" s="17" t="str">
        <f t="shared" si="11"/>
        <v>shorts</v>
      </c>
    </row>
    <row r="110" spans="1:20" ht="30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 s="15">
        <f t="shared" si="8"/>
        <v>41425.613078703704</v>
      </c>
      <c r="K110">
        <v>1364827370</v>
      </c>
      <c r="L110" s="15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 t="shared" si="6"/>
        <v>246.66666666666669</v>
      </c>
      <c r="R110" s="11">
        <f t="shared" si="7"/>
        <v>78.723404255319153</v>
      </c>
      <c r="S110" t="str">
        <f t="shared" si="10"/>
        <v>film &amp; video</v>
      </c>
      <c r="T110" s="17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 s="15">
        <f t="shared" si="8"/>
        <v>40600.025810185187</v>
      </c>
      <c r="K111">
        <v>1296088630</v>
      </c>
      <c r="L111" s="15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 t="shared" si="6"/>
        <v>219.49999999999997</v>
      </c>
      <c r="R111" s="11">
        <f t="shared" si="7"/>
        <v>46.702127659574465</v>
      </c>
      <c r="S111" t="str">
        <f t="shared" si="10"/>
        <v>film &amp; video</v>
      </c>
      <c r="T111" s="17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 s="15">
        <f t="shared" si="8"/>
        <v>41592.249305555553</v>
      </c>
      <c r="K112">
        <v>1381445253</v>
      </c>
      <c r="L112" s="15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 t="shared" si="6"/>
        <v>130.76923076923077</v>
      </c>
      <c r="R112" s="11">
        <f t="shared" si="7"/>
        <v>65.384615384615387</v>
      </c>
      <c r="S112" t="str">
        <f t="shared" si="10"/>
        <v>film &amp; video</v>
      </c>
      <c r="T112" s="17" t="str">
        <f t="shared" si="11"/>
        <v>shorts</v>
      </c>
    </row>
    <row r="113" spans="1:20" ht="30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 s="15">
        <f t="shared" si="8"/>
        <v>42155.333182870367</v>
      </c>
      <c r="K113">
        <v>1430467187</v>
      </c>
      <c r="L113" s="15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 t="shared" si="6"/>
        <v>154.57142857142858</v>
      </c>
      <c r="R113" s="11">
        <f t="shared" si="7"/>
        <v>102.0754716981132</v>
      </c>
      <c r="S113" t="str">
        <f t="shared" si="10"/>
        <v>film &amp; video</v>
      </c>
      <c r="T113" s="17" t="str">
        <f t="shared" si="11"/>
        <v>shorts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 s="15">
        <f t="shared" si="8"/>
        <v>41742.083333333336</v>
      </c>
      <c r="K114">
        <v>1395277318</v>
      </c>
      <c r="L114" s="15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 t="shared" si="6"/>
        <v>104</v>
      </c>
      <c r="R114" s="11">
        <f t="shared" si="7"/>
        <v>64.197530864197532</v>
      </c>
      <c r="S114" t="str">
        <f t="shared" si="10"/>
        <v>film &amp; video</v>
      </c>
      <c r="T114" s="17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 s="15">
        <f t="shared" si="8"/>
        <v>40761.625</v>
      </c>
      <c r="K115">
        <v>1311963128</v>
      </c>
      <c r="L115" s="15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 t="shared" si="6"/>
        <v>141</v>
      </c>
      <c r="R115" s="11">
        <f t="shared" si="7"/>
        <v>90.384615384615387</v>
      </c>
      <c r="S115" t="str">
        <f t="shared" si="10"/>
        <v>film &amp; video</v>
      </c>
      <c r="T115" s="17" t="str">
        <f t="shared" si="11"/>
        <v>shorts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 s="15">
        <f t="shared" si="8"/>
        <v>40921.27416666667</v>
      </c>
      <c r="K116">
        <v>1321252488</v>
      </c>
      <c r="L116" s="15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 t="shared" si="6"/>
        <v>103.33333333333334</v>
      </c>
      <c r="R116" s="11">
        <f t="shared" si="7"/>
        <v>88.571428571428569</v>
      </c>
      <c r="S116" t="str">
        <f t="shared" si="10"/>
        <v>film &amp; video</v>
      </c>
      <c r="T116" s="17" t="str">
        <f t="shared" si="11"/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 s="15">
        <f t="shared" si="8"/>
        <v>40943.738935185182</v>
      </c>
      <c r="K117">
        <v>1326217444</v>
      </c>
      <c r="L117" s="15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 t="shared" si="6"/>
        <v>140.44444444444443</v>
      </c>
      <c r="R117" s="11">
        <f t="shared" si="7"/>
        <v>28.727272727272727</v>
      </c>
      <c r="S117" t="str">
        <f t="shared" si="10"/>
        <v>film &amp; video</v>
      </c>
      <c r="T117" s="17" t="str">
        <f t="shared" si="11"/>
        <v>shorts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 s="15">
        <f t="shared" si="8"/>
        <v>40641.455497685187</v>
      </c>
      <c r="K118">
        <v>1298289355</v>
      </c>
      <c r="L118" s="15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 t="shared" si="6"/>
        <v>113.65714285714286</v>
      </c>
      <c r="R118" s="11">
        <f t="shared" si="7"/>
        <v>69.78947368421052</v>
      </c>
      <c r="S118" t="str">
        <f t="shared" si="10"/>
        <v>film &amp; video</v>
      </c>
      <c r="T118" s="17" t="str">
        <f t="shared" si="11"/>
        <v>shorts</v>
      </c>
    </row>
    <row r="119" spans="1:20" ht="45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 s="15">
        <f t="shared" si="8"/>
        <v>40338.791666666664</v>
      </c>
      <c r="K119">
        <v>1268337744</v>
      </c>
      <c r="L119" s="15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 t="shared" si="6"/>
        <v>100.49377777777779</v>
      </c>
      <c r="R119" s="11">
        <f t="shared" si="7"/>
        <v>167.48962962962963</v>
      </c>
      <c r="S119" t="str">
        <f t="shared" si="10"/>
        <v>film &amp; video</v>
      </c>
      <c r="T119" s="17" t="str">
        <f t="shared" si="11"/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 s="15">
        <f t="shared" si="8"/>
        <v>40753.053657407407</v>
      </c>
      <c r="K120">
        <v>1309310236</v>
      </c>
      <c r="L120" s="15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 t="shared" si="6"/>
        <v>113.03159999999998</v>
      </c>
      <c r="R120" s="11">
        <f t="shared" si="7"/>
        <v>144.91230769230768</v>
      </c>
      <c r="S120" t="str">
        <f t="shared" si="10"/>
        <v>film &amp; video</v>
      </c>
      <c r="T120" s="17" t="str">
        <f t="shared" si="11"/>
        <v>shorts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 s="15">
        <f t="shared" si="8"/>
        <v>40768.958333333336</v>
      </c>
      <c r="K121">
        <v>1310693986</v>
      </c>
      <c r="L121" s="15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 t="shared" si="6"/>
        <v>104.55692307692308</v>
      </c>
      <c r="R121" s="11">
        <f t="shared" si="7"/>
        <v>91.840540540540545</v>
      </c>
      <c r="S121" t="str">
        <f t="shared" si="10"/>
        <v>film &amp; video</v>
      </c>
      <c r="T121" s="17" t="str">
        <f t="shared" si="11"/>
        <v>shorts</v>
      </c>
    </row>
    <row r="122" spans="1:20" ht="45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s="9" t="s">
        <v>8220</v>
      </c>
      <c r="G122" t="s">
        <v>8231</v>
      </c>
      <c r="H122" t="s">
        <v>8252</v>
      </c>
      <c r="I122">
        <v>1475457107</v>
      </c>
      <c r="J122" s="15">
        <f t="shared" si="8"/>
        <v>42646.049849537041</v>
      </c>
      <c r="K122">
        <v>1472865107</v>
      </c>
      <c r="L122" s="15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6"/>
        <v>1.4285714285714287E-2</v>
      </c>
      <c r="R122" s="11">
        <f t="shared" si="7"/>
        <v>10</v>
      </c>
      <c r="S122" t="str">
        <f t="shared" si="10"/>
        <v>film &amp; video</v>
      </c>
      <c r="T122" s="17" t="str">
        <f t="shared" si="11"/>
        <v>science fiction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s="9" t="s">
        <v>8220</v>
      </c>
      <c r="G123" t="s">
        <v>8224</v>
      </c>
      <c r="H123" t="s">
        <v>8246</v>
      </c>
      <c r="I123">
        <v>1429352160</v>
      </c>
      <c r="J123" s="15">
        <f t="shared" si="8"/>
        <v>42112.427777777775</v>
      </c>
      <c r="K123">
        <v>1427993710</v>
      </c>
      <c r="L123" s="15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6"/>
        <v>3.3333333333333333E-2</v>
      </c>
      <c r="R123" s="11">
        <f t="shared" si="7"/>
        <v>1</v>
      </c>
      <c r="S123" t="str">
        <f t="shared" si="10"/>
        <v>film &amp; video</v>
      </c>
      <c r="T123" s="17" t="str">
        <f t="shared" si="11"/>
        <v>science fiction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s="9" t="s">
        <v>8220</v>
      </c>
      <c r="G124" t="s">
        <v>8224</v>
      </c>
      <c r="H124" t="s">
        <v>8246</v>
      </c>
      <c r="I124">
        <v>1476094907</v>
      </c>
      <c r="J124" s="15">
        <f t="shared" si="8"/>
        <v>42653.431793981479</v>
      </c>
      <c r="K124">
        <v>1470910907</v>
      </c>
      <c r="L124" s="15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6"/>
        <v>0</v>
      </c>
      <c r="R124" s="11" t="e">
        <f t="shared" si="7"/>
        <v>#DIV/0!</v>
      </c>
      <c r="S124" t="str">
        <f t="shared" si="10"/>
        <v>film &amp; video</v>
      </c>
      <c r="T124" s="17" t="str">
        <f t="shared" si="11"/>
        <v>science fiction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 s="15">
        <f t="shared" si="8"/>
        <v>41940.916666666664</v>
      </c>
      <c r="K125">
        <v>1411411564</v>
      </c>
      <c r="L125" s="15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6"/>
        <v>0.27454545454545454</v>
      </c>
      <c r="R125" s="11">
        <f t="shared" si="7"/>
        <v>25.166666666666668</v>
      </c>
      <c r="S125" t="str">
        <f t="shared" si="10"/>
        <v>film &amp; video</v>
      </c>
      <c r="T125" s="17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s="9" t="s">
        <v>8220</v>
      </c>
      <c r="G126" t="s">
        <v>8224</v>
      </c>
      <c r="H126" t="s">
        <v>8246</v>
      </c>
      <c r="I126">
        <v>1431728242</v>
      </c>
      <c r="J126" s="15">
        <f t="shared" si="8"/>
        <v>42139.928726851853</v>
      </c>
      <c r="K126">
        <v>1429568242</v>
      </c>
      <c r="L126" s="15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6"/>
        <v>0</v>
      </c>
      <c r="R126" s="11" t="e">
        <f t="shared" si="7"/>
        <v>#DIV/0!</v>
      </c>
      <c r="S126" t="str">
        <f t="shared" si="10"/>
        <v>film &amp; video</v>
      </c>
      <c r="T126" s="17" t="str">
        <f t="shared" si="11"/>
        <v>science fiction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 s="15">
        <f t="shared" si="8"/>
        <v>42769.993981481486</v>
      </c>
      <c r="K127">
        <v>1480981880</v>
      </c>
      <c r="L127" s="15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6"/>
        <v>14.000000000000002</v>
      </c>
      <c r="R127" s="11">
        <f t="shared" si="7"/>
        <v>11.666666666666666</v>
      </c>
      <c r="S127" t="str">
        <f t="shared" si="10"/>
        <v>film &amp; video</v>
      </c>
      <c r="T127" s="17" t="str">
        <f t="shared" si="11"/>
        <v>science fiction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 s="15">
        <f t="shared" si="8"/>
        <v>42166.083333333328</v>
      </c>
      <c r="K128">
        <v>1431353337</v>
      </c>
      <c r="L128" s="15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6"/>
        <v>5.548</v>
      </c>
      <c r="R128" s="11">
        <f t="shared" si="7"/>
        <v>106.69230769230769</v>
      </c>
      <c r="S128" t="str">
        <f t="shared" si="10"/>
        <v>film &amp; video</v>
      </c>
      <c r="T128" s="17" t="str">
        <f t="shared" si="11"/>
        <v>science fiction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 s="15">
        <f t="shared" si="8"/>
        <v>42097.582650462966</v>
      </c>
      <c r="K129">
        <v>1425481141</v>
      </c>
      <c r="L129" s="15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6"/>
        <v>2.375</v>
      </c>
      <c r="R129" s="11">
        <f t="shared" si="7"/>
        <v>47.5</v>
      </c>
      <c r="S129" t="str">
        <f t="shared" si="10"/>
        <v>film &amp; video</v>
      </c>
      <c r="T129" s="17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 s="15">
        <f t="shared" si="8"/>
        <v>42663.22792824074</v>
      </c>
      <c r="K130">
        <v>1473917293</v>
      </c>
      <c r="L130" s="15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ref="Q130:Q193" si="12">E130/D130*100</f>
        <v>1.867</v>
      </c>
      <c r="R130" s="11">
        <f t="shared" ref="R130:R193" si="13">E130/N130</f>
        <v>311.16666666666669</v>
      </c>
      <c r="S130" t="str">
        <f t="shared" si="10"/>
        <v>film &amp; video</v>
      </c>
      <c r="T130" s="17" t="str">
        <f t="shared" si="11"/>
        <v>science fiction</v>
      </c>
    </row>
    <row r="131" spans="1:20" ht="45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s="9" t="s">
        <v>8220</v>
      </c>
      <c r="G131" t="s">
        <v>8224</v>
      </c>
      <c r="H131" t="s">
        <v>8246</v>
      </c>
      <c r="I131">
        <v>1414708183</v>
      </c>
      <c r="J131" s="15">
        <f t="shared" ref="J131:J194" si="14">(((I131/60)/60)/24)+DATE(1970,1,1)</f>
        <v>41942.937303240738</v>
      </c>
      <c r="K131">
        <v>1409524183</v>
      </c>
      <c r="L131" s="15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si="12"/>
        <v>0</v>
      </c>
      <c r="R131" s="11" t="e">
        <f t="shared" si="13"/>
        <v>#DIV/0!</v>
      </c>
      <c r="S131" t="str">
        <f t="shared" ref="S131:S194" si="16">LEFT(P131,SEARCH("/",P131,1)-1)</f>
        <v>film &amp; video</v>
      </c>
      <c r="T131" s="17" t="str">
        <f t="shared" ref="T131:T194" si="17">RIGHT(P131,LEN(P131)-SEARCH("/",P131))</f>
        <v>science fiction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s="9" t="s">
        <v>8220</v>
      </c>
      <c r="G132" t="s">
        <v>8225</v>
      </c>
      <c r="H132" t="s">
        <v>8247</v>
      </c>
      <c r="I132">
        <v>1402949760</v>
      </c>
      <c r="J132" s="15">
        <f t="shared" si="14"/>
        <v>41806.844444444447</v>
      </c>
      <c r="K132">
        <v>1400536692</v>
      </c>
      <c r="L132" s="15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12"/>
        <v>0</v>
      </c>
      <c r="R132" s="11" t="e">
        <f t="shared" si="13"/>
        <v>#DIV/0!</v>
      </c>
      <c r="S132" t="str">
        <f t="shared" si="16"/>
        <v>film &amp; video</v>
      </c>
      <c r="T132" s="17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s="9" t="s">
        <v>8220</v>
      </c>
      <c r="G133" t="s">
        <v>8224</v>
      </c>
      <c r="H133" t="s">
        <v>8246</v>
      </c>
      <c r="I133">
        <v>1467763200</v>
      </c>
      <c r="J133" s="15">
        <f t="shared" si="14"/>
        <v>42557</v>
      </c>
      <c r="K133">
        <v>1466453161</v>
      </c>
      <c r="L133" s="15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12"/>
        <v>0</v>
      </c>
      <c r="R133" s="11" t="e">
        <f t="shared" si="13"/>
        <v>#DIV/0!</v>
      </c>
      <c r="S133" t="str">
        <f t="shared" si="16"/>
        <v>film &amp; video</v>
      </c>
      <c r="T133" s="17" t="str">
        <f t="shared" si="17"/>
        <v>science fiction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 s="15">
        <f t="shared" si="14"/>
        <v>41950.854247685187</v>
      </c>
      <c r="K134">
        <v>1411500607</v>
      </c>
      <c r="L134" s="15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12"/>
        <v>9.5687499999999996</v>
      </c>
      <c r="R134" s="11">
        <f t="shared" si="13"/>
        <v>94.506172839506178</v>
      </c>
      <c r="S134" t="str">
        <f t="shared" si="16"/>
        <v>film &amp; video</v>
      </c>
      <c r="T134" s="17" t="str">
        <f t="shared" si="17"/>
        <v>science fiction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s="9" t="s">
        <v>8220</v>
      </c>
      <c r="G135" t="s">
        <v>8224</v>
      </c>
      <c r="H135" t="s">
        <v>8246</v>
      </c>
      <c r="I135">
        <v>1464715860</v>
      </c>
      <c r="J135" s="15">
        <f t="shared" si="14"/>
        <v>42521.729861111111</v>
      </c>
      <c r="K135">
        <v>1462130584</v>
      </c>
      <c r="L135" s="15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12"/>
        <v>0</v>
      </c>
      <c r="R135" s="11" t="e">
        <f t="shared" si="13"/>
        <v>#DIV/0!</v>
      </c>
      <c r="S135" t="str">
        <f t="shared" si="16"/>
        <v>film &amp; video</v>
      </c>
      <c r="T135" s="17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s="9" t="s">
        <v>8220</v>
      </c>
      <c r="G136" t="s">
        <v>8224</v>
      </c>
      <c r="H136" t="s">
        <v>8246</v>
      </c>
      <c r="I136">
        <v>1441386000</v>
      </c>
      <c r="J136" s="15">
        <f t="shared" si="14"/>
        <v>42251.708333333328</v>
      </c>
      <c r="K136">
        <v>1438811418</v>
      </c>
      <c r="L136" s="15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12"/>
        <v>0</v>
      </c>
      <c r="R136" s="11" t="e">
        <f t="shared" si="13"/>
        <v>#DIV/0!</v>
      </c>
      <c r="S136" t="str">
        <f t="shared" si="16"/>
        <v>film &amp; video</v>
      </c>
      <c r="T136" s="17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 s="15">
        <f t="shared" si="14"/>
        <v>41821.791666666664</v>
      </c>
      <c r="K137">
        <v>1401354597</v>
      </c>
      <c r="L137" s="15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12"/>
        <v>13.433333333333334</v>
      </c>
      <c r="R137" s="11">
        <f t="shared" si="13"/>
        <v>80.599999999999994</v>
      </c>
      <c r="S137" t="str">
        <f t="shared" si="16"/>
        <v>film &amp; video</v>
      </c>
      <c r="T137" s="17" t="str">
        <f t="shared" si="17"/>
        <v>science fiction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s="9" t="s">
        <v>8220</v>
      </c>
      <c r="G138" t="s">
        <v>8224</v>
      </c>
      <c r="H138" t="s">
        <v>8246</v>
      </c>
      <c r="I138">
        <v>1431771360</v>
      </c>
      <c r="J138" s="15">
        <f t="shared" si="14"/>
        <v>42140.427777777775</v>
      </c>
      <c r="K138">
        <v>1427968234</v>
      </c>
      <c r="L138" s="15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12"/>
        <v>0</v>
      </c>
      <c r="R138" s="11" t="e">
        <f t="shared" si="13"/>
        <v>#DIV/0!</v>
      </c>
      <c r="S138" t="str">
        <f t="shared" si="16"/>
        <v>film &amp; video</v>
      </c>
      <c r="T138" s="17" t="str">
        <f t="shared" si="17"/>
        <v>science fiction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s="9" t="s">
        <v>8220</v>
      </c>
      <c r="G139" t="s">
        <v>8232</v>
      </c>
      <c r="H139" t="s">
        <v>8253</v>
      </c>
      <c r="I139">
        <v>1444657593</v>
      </c>
      <c r="J139" s="15">
        <f t="shared" si="14"/>
        <v>42289.573993055557</v>
      </c>
      <c r="K139">
        <v>1440337593</v>
      </c>
      <c r="L139" s="15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12"/>
        <v>0</v>
      </c>
      <c r="R139" s="11" t="e">
        <f t="shared" si="13"/>
        <v>#DIV/0!</v>
      </c>
      <c r="S139" t="str">
        <f t="shared" si="16"/>
        <v>film &amp; video</v>
      </c>
      <c r="T139" s="17" t="str">
        <f t="shared" si="17"/>
        <v>science fiction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 s="15">
        <f t="shared" si="14"/>
        <v>42217.207638888889</v>
      </c>
      <c r="K140">
        <v>1435731041</v>
      </c>
      <c r="L140" s="15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12"/>
        <v>3.1413333333333333</v>
      </c>
      <c r="R140" s="11">
        <f t="shared" si="13"/>
        <v>81.241379310344826</v>
      </c>
      <c r="S140" t="str">
        <f t="shared" si="16"/>
        <v>film &amp; video</v>
      </c>
      <c r="T140" s="17" t="str">
        <f t="shared" si="17"/>
        <v>science fiction</v>
      </c>
    </row>
    <row r="141" spans="1:20" ht="30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 s="15">
        <f t="shared" si="14"/>
        <v>42197.920972222222</v>
      </c>
      <c r="K141">
        <v>1435874772</v>
      </c>
      <c r="L141" s="15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12"/>
        <v>100</v>
      </c>
      <c r="R141" s="11">
        <f t="shared" si="13"/>
        <v>500</v>
      </c>
      <c r="S141" t="str">
        <f t="shared" si="16"/>
        <v>film &amp; video</v>
      </c>
      <c r="T141" s="17" t="str">
        <f t="shared" si="17"/>
        <v>science fiction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s="9" t="s">
        <v>8220</v>
      </c>
      <c r="G142" t="s">
        <v>8224</v>
      </c>
      <c r="H142" t="s">
        <v>8246</v>
      </c>
      <c r="I142">
        <v>1426823132</v>
      </c>
      <c r="J142" s="15">
        <f t="shared" si="14"/>
        <v>42083.15662037037</v>
      </c>
      <c r="K142">
        <v>1424234732</v>
      </c>
      <c r="L142" s="15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12"/>
        <v>0</v>
      </c>
      <c r="R142" s="11" t="e">
        <f t="shared" si="13"/>
        <v>#DIV/0!</v>
      </c>
      <c r="S142" t="str">
        <f t="shared" si="16"/>
        <v>film &amp; video</v>
      </c>
      <c r="T142" s="17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 s="15">
        <f t="shared" si="14"/>
        <v>42155.153043981481</v>
      </c>
      <c r="K143">
        <v>1429155623</v>
      </c>
      <c r="L143" s="15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12"/>
        <v>10.775</v>
      </c>
      <c r="R143" s="11">
        <f t="shared" si="13"/>
        <v>46.178571428571431</v>
      </c>
      <c r="S143" t="str">
        <f t="shared" si="16"/>
        <v>film &amp; video</v>
      </c>
      <c r="T143" s="17" t="str">
        <f t="shared" si="17"/>
        <v>science fiction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s="9" t="s">
        <v>8220</v>
      </c>
      <c r="G144" t="s">
        <v>8224</v>
      </c>
      <c r="H144" t="s">
        <v>8246</v>
      </c>
      <c r="I144">
        <v>1416176778</v>
      </c>
      <c r="J144" s="15">
        <f t="shared" si="14"/>
        <v>41959.934930555552</v>
      </c>
      <c r="K144">
        <v>1414358778</v>
      </c>
      <c r="L144" s="15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12"/>
        <v>0.33333333333333337</v>
      </c>
      <c r="R144" s="11">
        <f t="shared" si="13"/>
        <v>10</v>
      </c>
      <c r="S144" t="str">
        <f t="shared" si="16"/>
        <v>film &amp; video</v>
      </c>
      <c r="T144" s="17" t="str">
        <f t="shared" si="17"/>
        <v>science fiction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s="9" t="s">
        <v>8220</v>
      </c>
      <c r="G145" t="s">
        <v>8226</v>
      </c>
      <c r="H145" t="s">
        <v>8248</v>
      </c>
      <c r="I145">
        <v>1472882100</v>
      </c>
      <c r="J145" s="15">
        <f t="shared" si="14"/>
        <v>42616.246527777781</v>
      </c>
      <c r="K145">
        <v>1467941542</v>
      </c>
      <c r="L145" s="15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12"/>
        <v>0</v>
      </c>
      <c r="R145" s="11" t="e">
        <f t="shared" si="13"/>
        <v>#DIV/0!</v>
      </c>
      <c r="S145" t="str">
        <f t="shared" si="16"/>
        <v>film &amp; video</v>
      </c>
      <c r="T145" s="17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 s="15">
        <f t="shared" si="14"/>
        <v>42107.72074074074</v>
      </c>
      <c r="K146">
        <v>1423765072</v>
      </c>
      <c r="L146" s="15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12"/>
        <v>27.6</v>
      </c>
      <c r="R146" s="11">
        <f t="shared" si="13"/>
        <v>55.945945945945944</v>
      </c>
      <c r="S146" t="str">
        <f t="shared" si="16"/>
        <v>film &amp; video</v>
      </c>
      <c r="T146" s="17" t="str">
        <f t="shared" si="17"/>
        <v>science fiction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 s="15">
        <f t="shared" si="14"/>
        <v>42227.542268518519</v>
      </c>
      <c r="K147">
        <v>1436965252</v>
      </c>
      <c r="L147" s="15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12"/>
        <v>7.5111111111111111</v>
      </c>
      <c r="R147" s="11">
        <f t="shared" si="13"/>
        <v>37.555555555555557</v>
      </c>
      <c r="S147" t="str">
        <f t="shared" si="16"/>
        <v>film &amp; video</v>
      </c>
      <c r="T147" s="17" t="str">
        <f t="shared" si="17"/>
        <v>science fiction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 s="15">
        <f t="shared" si="14"/>
        <v>42753.016180555554</v>
      </c>
      <c r="K148">
        <v>1479514998</v>
      </c>
      <c r="L148" s="15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12"/>
        <v>0.57499999999999996</v>
      </c>
      <c r="R148" s="11">
        <f t="shared" si="13"/>
        <v>38.333333333333336</v>
      </c>
      <c r="S148" t="str">
        <f t="shared" si="16"/>
        <v>film &amp; video</v>
      </c>
      <c r="T148" s="17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s="9" t="s">
        <v>8220</v>
      </c>
      <c r="G149" t="s">
        <v>8225</v>
      </c>
      <c r="H149" t="s">
        <v>8247</v>
      </c>
      <c r="I149">
        <v>1420741080</v>
      </c>
      <c r="J149" s="15">
        <f t="shared" si="14"/>
        <v>42012.762499999997</v>
      </c>
      <c r="K149">
        <v>1417026340</v>
      </c>
      <c r="L149" s="15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12"/>
        <v>0</v>
      </c>
      <c r="R149" s="11" t="e">
        <f t="shared" si="13"/>
        <v>#DIV/0!</v>
      </c>
      <c r="S149" t="str">
        <f t="shared" si="16"/>
        <v>film &amp; video</v>
      </c>
      <c r="T149" s="17" t="str">
        <f t="shared" si="17"/>
        <v>science fiction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s="9" t="s">
        <v>8220</v>
      </c>
      <c r="G150" t="s">
        <v>8224</v>
      </c>
      <c r="H150" t="s">
        <v>8246</v>
      </c>
      <c r="I150">
        <v>1456555536</v>
      </c>
      <c r="J150" s="15">
        <f t="shared" si="14"/>
        <v>42427.281666666662</v>
      </c>
      <c r="K150">
        <v>1453963536</v>
      </c>
      <c r="L150" s="15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12"/>
        <v>0.08</v>
      </c>
      <c r="R150" s="11">
        <f t="shared" si="13"/>
        <v>20</v>
      </c>
      <c r="S150" t="str">
        <f t="shared" si="16"/>
        <v>film &amp; video</v>
      </c>
      <c r="T150" s="17" t="str">
        <f t="shared" si="17"/>
        <v>science fiction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s="9" t="s">
        <v>8220</v>
      </c>
      <c r="G151" t="s">
        <v>8224</v>
      </c>
      <c r="H151" t="s">
        <v>8246</v>
      </c>
      <c r="I151">
        <v>1419494400</v>
      </c>
      <c r="J151" s="15">
        <f t="shared" si="14"/>
        <v>41998.333333333328</v>
      </c>
      <c r="K151">
        <v>1416888470</v>
      </c>
      <c r="L151" s="15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12"/>
        <v>0.91999999999999993</v>
      </c>
      <c r="R151" s="11">
        <f t="shared" si="13"/>
        <v>15.333333333333334</v>
      </c>
      <c r="S151" t="str">
        <f t="shared" si="16"/>
        <v>film &amp; video</v>
      </c>
      <c r="T151" s="17" t="str">
        <f t="shared" si="17"/>
        <v>science fiction</v>
      </c>
    </row>
    <row r="152" spans="1:20" ht="30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 s="15">
        <f t="shared" si="14"/>
        <v>42150.161828703705</v>
      </c>
      <c r="K152">
        <v>1427428382</v>
      </c>
      <c r="L152" s="15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12"/>
        <v>23.163076923076922</v>
      </c>
      <c r="R152" s="11">
        <f t="shared" si="13"/>
        <v>449.43283582089555</v>
      </c>
      <c r="S152" t="str">
        <f t="shared" si="16"/>
        <v>film &amp; video</v>
      </c>
      <c r="T152" s="17" t="str">
        <f t="shared" si="17"/>
        <v>science fiction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 s="15">
        <f t="shared" si="14"/>
        <v>42173.550821759258</v>
      </c>
      <c r="K153">
        <v>1429449191</v>
      </c>
      <c r="L153" s="15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12"/>
        <v>5.5999999999999994E-2</v>
      </c>
      <c r="R153" s="11">
        <f t="shared" si="13"/>
        <v>28</v>
      </c>
      <c r="S153" t="str">
        <f t="shared" si="16"/>
        <v>film &amp; video</v>
      </c>
      <c r="T153" s="17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s="9" t="s">
        <v>8220</v>
      </c>
      <c r="G154" t="s">
        <v>8224</v>
      </c>
      <c r="H154" t="s">
        <v>8246</v>
      </c>
      <c r="I154">
        <v>1411437100</v>
      </c>
      <c r="J154" s="15">
        <f t="shared" si="14"/>
        <v>41905.077546296299</v>
      </c>
      <c r="K154">
        <v>1408845100</v>
      </c>
      <c r="L154" s="15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12"/>
        <v>7.8947368421052634E-3</v>
      </c>
      <c r="R154" s="11">
        <f t="shared" si="13"/>
        <v>15</v>
      </c>
      <c r="S154" t="str">
        <f t="shared" si="16"/>
        <v>film &amp; video</v>
      </c>
      <c r="T154" s="17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 s="15">
        <f t="shared" si="14"/>
        <v>41975.627824074079</v>
      </c>
      <c r="K155">
        <v>1413900244</v>
      </c>
      <c r="L155" s="15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12"/>
        <v>0.71799999999999997</v>
      </c>
      <c r="R155" s="11">
        <f t="shared" si="13"/>
        <v>35.9</v>
      </c>
      <c r="S155" t="str">
        <f t="shared" si="16"/>
        <v>film &amp; video</v>
      </c>
      <c r="T155" s="17" t="str">
        <f t="shared" si="17"/>
        <v>science fiction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s="9" t="s">
        <v>8220</v>
      </c>
      <c r="G156" t="s">
        <v>8224</v>
      </c>
      <c r="H156" t="s">
        <v>8246</v>
      </c>
      <c r="I156">
        <v>1433336895</v>
      </c>
      <c r="J156" s="15">
        <f t="shared" si="14"/>
        <v>42158.547395833331</v>
      </c>
      <c r="K156">
        <v>1429621695</v>
      </c>
      <c r="L156" s="15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12"/>
        <v>2.666666666666667</v>
      </c>
      <c r="R156" s="11">
        <f t="shared" si="13"/>
        <v>13.333333333333334</v>
      </c>
      <c r="S156" t="str">
        <f t="shared" si="16"/>
        <v>film &amp; video</v>
      </c>
      <c r="T156" s="17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 s="15">
        <f t="shared" si="14"/>
        <v>42208.559432870374</v>
      </c>
      <c r="K157">
        <v>1434201935</v>
      </c>
      <c r="L157" s="15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12"/>
        <v>6.0000000000000001E-3</v>
      </c>
      <c r="R157" s="11">
        <f t="shared" si="13"/>
        <v>20.25</v>
      </c>
      <c r="S157" t="str">
        <f t="shared" si="16"/>
        <v>film &amp; video</v>
      </c>
      <c r="T157" s="17" t="str">
        <f t="shared" si="17"/>
        <v>science fiction</v>
      </c>
    </row>
    <row r="158" spans="1:20" ht="45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 s="15">
        <f t="shared" si="14"/>
        <v>41854.124953703707</v>
      </c>
      <c r="K158">
        <v>1401850796</v>
      </c>
      <c r="L158" s="15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12"/>
        <v>5.0999999999999996</v>
      </c>
      <c r="R158" s="11">
        <f t="shared" si="13"/>
        <v>119</v>
      </c>
      <c r="S158" t="str">
        <f t="shared" si="16"/>
        <v>film &amp; video</v>
      </c>
      <c r="T158" s="17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s="9" t="s">
        <v>8220</v>
      </c>
      <c r="G159" t="s">
        <v>8224</v>
      </c>
      <c r="H159" t="s">
        <v>8246</v>
      </c>
      <c r="I159">
        <v>1456523572</v>
      </c>
      <c r="J159" s="15">
        <f t="shared" si="14"/>
        <v>42426.911712962959</v>
      </c>
      <c r="K159">
        <v>1453931572</v>
      </c>
      <c r="L159" s="15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12"/>
        <v>0.26711185308848079</v>
      </c>
      <c r="R159" s="11">
        <f t="shared" si="13"/>
        <v>4</v>
      </c>
      <c r="S159" t="str">
        <f t="shared" si="16"/>
        <v>film &amp; video</v>
      </c>
      <c r="T159" s="17" t="str">
        <f t="shared" si="17"/>
        <v>science fiction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s="9" t="s">
        <v>8220</v>
      </c>
      <c r="G160" t="s">
        <v>8224</v>
      </c>
      <c r="H160" t="s">
        <v>8246</v>
      </c>
      <c r="I160">
        <v>1413942628</v>
      </c>
      <c r="J160" s="15">
        <f t="shared" si="14"/>
        <v>41934.07671296296</v>
      </c>
      <c r="K160">
        <v>1411350628</v>
      </c>
      <c r="L160" s="15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12"/>
        <v>0</v>
      </c>
      <c r="R160" s="11" t="e">
        <f t="shared" si="13"/>
        <v>#DIV/0!</v>
      </c>
      <c r="S160" t="str">
        <f t="shared" si="16"/>
        <v>film &amp; video</v>
      </c>
      <c r="T160" s="17" t="str">
        <f t="shared" si="17"/>
        <v>science fiction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s="9" t="s">
        <v>8220</v>
      </c>
      <c r="G161" t="s">
        <v>8224</v>
      </c>
      <c r="H161" t="s">
        <v>8246</v>
      </c>
      <c r="I161">
        <v>1467541545</v>
      </c>
      <c r="J161" s="15">
        <f t="shared" si="14"/>
        <v>42554.434548611112</v>
      </c>
      <c r="K161">
        <v>1464085545</v>
      </c>
      <c r="L161" s="15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12"/>
        <v>2E-3</v>
      </c>
      <c r="R161" s="11">
        <f t="shared" si="13"/>
        <v>10</v>
      </c>
      <c r="S161" t="str">
        <f t="shared" si="16"/>
        <v>film &amp; video</v>
      </c>
      <c r="T161" s="17" t="str">
        <f t="shared" si="17"/>
        <v>science fiction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s="9" t="s">
        <v>8221</v>
      </c>
      <c r="G162" t="s">
        <v>8224</v>
      </c>
      <c r="H162" t="s">
        <v>8246</v>
      </c>
      <c r="I162">
        <v>1439675691</v>
      </c>
      <c r="J162" s="15">
        <f t="shared" si="14"/>
        <v>42231.913090277783</v>
      </c>
      <c r="K162">
        <v>1434491691</v>
      </c>
      <c r="L162" s="15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12"/>
        <v>0</v>
      </c>
      <c r="R162" s="11" t="e">
        <f t="shared" si="13"/>
        <v>#DIV/0!</v>
      </c>
      <c r="S162" t="str">
        <f t="shared" si="16"/>
        <v>film &amp; video</v>
      </c>
      <c r="T162" s="17" t="str">
        <f t="shared" si="17"/>
        <v>drama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s="9" t="s">
        <v>8221</v>
      </c>
      <c r="G163" t="s">
        <v>8224</v>
      </c>
      <c r="H163" t="s">
        <v>8246</v>
      </c>
      <c r="I163">
        <v>1404318595</v>
      </c>
      <c r="J163" s="15">
        <f t="shared" si="14"/>
        <v>41822.687442129631</v>
      </c>
      <c r="K163">
        <v>1401726595</v>
      </c>
      <c r="L163" s="15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12"/>
        <v>0.01</v>
      </c>
      <c r="R163" s="11">
        <f t="shared" si="13"/>
        <v>5</v>
      </c>
      <c r="S163" t="str">
        <f t="shared" si="16"/>
        <v>film &amp; video</v>
      </c>
      <c r="T163" s="17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 s="15">
        <f t="shared" si="14"/>
        <v>41867.987500000003</v>
      </c>
      <c r="K164">
        <v>1405393356</v>
      </c>
      <c r="L164" s="15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12"/>
        <v>15.535714285714286</v>
      </c>
      <c r="R164" s="11">
        <f t="shared" si="13"/>
        <v>43.5</v>
      </c>
      <c r="S164" t="str">
        <f t="shared" si="16"/>
        <v>film &amp; video</v>
      </c>
      <c r="T164" s="17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s="9" t="s">
        <v>8221</v>
      </c>
      <c r="G165" t="s">
        <v>8224</v>
      </c>
      <c r="H165" t="s">
        <v>8246</v>
      </c>
      <c r="I165">
        <v>1443657600</v>
      </c>
      <c r="J165" s="15">
        <f t="shared" si="14"/>
        <v>42278</v>
      </c>
      <c r="K165">
        <v>1440716654</v>
      </c>
      <c r="L165" s="15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12"/>
        <v>0</v>
      </c>
      <c r="R165" s="11" t="e">
        <f t="shared" si="13"/>
        <v>#DIV/0!</v>
      </c>
      <c r="S165" t="str">
        <f t="shared" si="16"/>
        <v>film &amp; video</v>
      </c>
      <c r="T165" s="17" t="str">
        <f t="shared" si="17"/>
        <v>drama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 s="15">
        <f t="shared" si="14"/>
        <v>41901.762743055559</v>
      </c>
      <c r="K166">
        <v>1405966701</v>
      </c>
      <c r="L166" s="15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12"/>
        <v>0.53333333333333333</v>
      </c>
      <c r="R166" s="11">
        <f t="shared" si="13"/>
        <v>91.428571428571431</v>
      </c>
      <c r="S166" t="str">
        <f t="shared" si="16"/>
        <v>film &amp; video</v>
      </c>
      <c r="T166" s="17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s="9" t="s">
        <v>8221</v>
      </c>
      <c r="G167" t="s">
        <v>8225</v>
      </c>
      <c r="H167" t="s">
        <v>8247</v>
      </c>
      <c r="I167">
        <v>1452613724</v>
      </c>
      <c r="J167" s="15">
        <f t="shared" si="14"/>
        <v>42381.658842592587</v>
      </c>
      <c r="K167">
        <v>1450021724</v>
      </c>
      <c r="L167" s="15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12"/>
        <v>0</v>
      </c>
      <c r="R167" s="11" t="e">
        <f t="shared" si="13"/>
        <v>#DIV/0!</v>
      </c>
      <c r="S167" t="str">
        <f t="shared" si="16"/>
        <v>film &amp; video</v>
      </c>
      <c r="T167" s="1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 s="15">
        <f t="shared" si="14"/>
        <v>42751.075949074075</v>
      </c>
      <c r="K168">
        <v>1481939362</v>
      </c>
      <c r="L168" s="15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12"/>
        <v>60</v>
      </c>
      <c r="R168" s="11">
        <f t="shared" si="13"/>
        <v>3000</v>
      </c>
      <c r="S168" t="str">
        <f t="shared" si="16"/>
        <v>film &amp; video</v>
      </c>
      <c r="T168" s="17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s="9" t="s">
        <v>8221</v>
      </c>
      <c r="G169" t="s">
        <v>8224</v>
      </c>
      <c r="H169" t="s">
        <v>8246</v>
      </c>
      <c r="I169">
        <v>1438726535</v>
      </c>
      <c r="J169" s="15">
        <f t="shared" si="14"/>
        <v>42220.927488425921</v>
      </c>
      <c r="K169">
        <v>1433542535</v>
      </c>
      <c r="L169" s="15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12"/>
        <v>0.01</v>
      </c>
      <c r="R169" s="11">
        <f t="shared" si="13"/>
        <v>5.5</v>
      </c>
      <c r="S169" t="str">
        <f t="shared" si="16"/>
        <v>film &amp; video</v>
      </c>
      <c r="T169" s="17" t="str">
        <f t="shared" si="17"/>
        <v>drama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 s="15">
        <f t="shared" si="14"/>
        <v>42082.793634259258</v>
      </c>
      <c r="K170">
        <v>1424203370</v>
      </c>
      <c r="L170" s="15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12"/>
        <v>4.0625</v>
      </c>
      <c r="R170" s="11">
        <f t="shared" si="13"/>
        <v>108.33333333333333</v>
      </c>
      <c r="S170" t="str">
        <f t="shared" si="16"/>
        <v>film &amp; video</v>
      </c>
      <c r="T170" s="17" t="str">
        <f t="shared" si="17"/>
        <v>drama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 s="15">
        <f t="shared" si="14"/>
        <v>41930.505312499998</v>
      </c>
      <c r="K171">
        <v>1411042059</v>
      </c>
      <c r="L171" s="15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12"/>
        <v>22.400000000000002</v>
      </c>
      <c r="R171" s="11">
        <f t="shared" si="13"/>
        <v>56</v>
      </c>
      <c r="S171" t="str">
        <f t="shared" si="16"/>
        <v>film &amp; video</v>
      </c>
      <c r="T171" s="17" t="str">
        <f t="shared" si="17"/>
        <v>drama</v>
      </c>
    </row>
    <row r="172" spans="1:20" ht="45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 s="15">
        <f t="shared" si="14"/>
        <v>42246.227777777778</v>
      </c>
      <c r="K172">
        <v>1438385283</v>
      </c>
      <c r="L172" s="15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12"/>
        <v>3.25</v>
      </c>
      <c r="R172" s="11">
        <f t="shared" si="13"/>
        <v>32.5</v>
      </c>
      <c r="S172" t="str">
        <f t="shared" si="16"/>
        <v>film &amp; video</v>
      </c>
      <c r="T172" s="17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s="9" t="s">
        <v>8221</v>
      </c>
      <c r="G173" t="s">
        <v>8224</v>
      </c>
      <c r="H173" t="s">
        <v>8246</v>
      </c>
      <c r="I173">
        <v>1470975614</v>
      </c>
      <c r="J173" s="15">
        <f t="shared" si="14"/>
        <v>42594.180717592593</v>
      </c>
      <c r="K173">
        <v>1465791614</v>
      </c>
      <c r="L173" s="15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12"/>
        <v>2E-3</v>
      </c>
      <c r="R173" s="11">
        <f t="shared" si="13"/>
        <v>1</v>
      </c>
      <c r="S173" t="str">
        <f t="shared" si="16"/>
        <v>film &amp; video</v>
      </c>
      <c r="T173" s="17" t="str">
        <f t="shared" si="17"/>
        <v>drama</v>
      </c>
    </row>
    <row r="174" spans="1:20" ht="30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s="9" t="s">
        <v>8221</v>
      </c>
      <c r="G174" t="s">
        <v>8224</v>
      </c>
      <c r="H174" t="s">
        <v>8246</v>
      </c>
      <c r="I174">
        <v>1426753723</v>
      </c>
      <c r="J174" s="15">
        <f t="shared" si="14"/>
        <v>42082.353275462956</v>
      </c>
      <c r="K174">
        <v>1423733323</v>
      </c>
      <c r="L174" s="15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12"/>
        <v>0</v>
      </c>
      <c r="R174" s="11" t="e">
        <f t="shared" si="13"/>
        <v>#DIV/0!</v>
      </c>
      <c r="S174" t="str">
        <f t="shared" si="16"/>
        <v>film &amp; video</v>
      </c>
      <c r="T174" s="17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s="9" t="s">
        <v>8221</v>
      </c>
      <c r="G175" t="s">
        <v>8225</v>
      </c>
      <c r="H175" t="s">
        <v>8247</v>
      </c>
      <c r="I175">
        <v>1425131108</v>
      </c>
      <c r="J175" s="15">
        <f t="shared" si="14"/>
        <v>42063.573009259257</v>
      </c>
      <c r="K175">
        <v>1422539108</v>
      </c>
      <c r="L175" s="15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12"/>
        <v>0</v>
      </c>
      <c r="R175" s="11" t="e">
        <f t="shared" si="13"/>
        <v>#DIV/0!</v>
      </c>
      <c r="S175" t="str">
        <f t="shared" si="16"/>
        <v>film &amp; video</v>
      </c>
      <c r="T175" s="17" t="str">
        <f t="shared" si="17"/>
        <v>drama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s="9" t="s">
        <v>8221</v>
      </c>
      <c r="G176" t="s">
        <v>8233</v>
      </c>
      <c r="H176" t="s">
        <v>8249</v>
      </c>
      <c r="I176">
        <v>1431108776</v>
      </c>
      <c r="J176" s="15">
        <f t="shared" si="14"/>
        <v>42132.758981481486</v>
      </c>
      <c r="K176">
        <v>1425924776</v>
      </c>
      <c r="L176" s="15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12"/>
        <v>0</v>
      </c>
      <c r="R176" s="11" t="e">
        <f t="shared" si="13"/>
        <v>#DIV/0!</v>
      </c>
      <c r="S176" t="str">
        <f t="shared" si="16"/>
        <v>film &amp; video</v>
      </c>
      <c r="T176" s="17" t="str">
        <f t="shared" si="17"/>
        <v>drama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 s="15">
        <f t="shared" si="14"/>
        <v>41880.777905092589</v>
      </c>
      <c r="K177">
        <v>1407177611</v>
      </c>
      <c r="L177" s="15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12"/>
        <v>6.4850000000000003</v>
      </c>
      <c r="R177" s="11">
        <f t="shared" si="13"/>
        <v>49.884615384615387</v>
      </c>
      <c r="S177" t="str">
        <f t="shared" si="16"/>
        <v>film &amp; video</v>
      </c>
      <c r="T177" s="17" t="str">
        <f t="shared" si="17"/>
        <v>drama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s="9" t="s">
        <v>8221</v>
      </c>
      <c r="G178" t="s">
        <v>8224</v>
      </c>
      <c r="H178" t="s">
        <v>8246</v>
      </c>
      <c r="I178">
        <v>1438803999</v>
      </c>
      <c r="J178" s="15">
        <f t="shared" si="14"/>
        <v>42221.824062500003</v>
      </c>
      <c r="K178">
        <v>1436211999</v>
      </c>
      <c r="L178" s="15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12"/>
        <v>0</v>
      </c>
      <c r="R178" s="11" t="e">
        <f t="shared" si="13"/>
        <v>#DIV/0!</v>
      </c>
      <c r="S178" t="str">
        <f t="shared" si="16"/>
        <v>film &amp; video</v>
      </c>
      <c r="T178" s="17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 s="15">
        <f t="shared" si="14"/>
        <v>42087.00608796296</v>
      </c>
      <c r="K179">
        <v>1425690526</v>
      </c>
      <c r="L179" s="15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12"/>
        <v>40</v>
      </c>
      <c r="R179" s="11">
        <f t="shared" si="13"/>
        <v>25.714285714285715</v>
      </c>
      <c r="S179" t="str">
        <f t="shared" si="16"/>
        <v>film &amp; video</v>
      </c>
      <c r="T179" s="17" t="str">
        <f t="shared" si="17"/>
        <v>drama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s="9" t="s">
        <v>8221</v>
      </c>
      <c r="G180" t="s">
        <v>8227</v>
      </c>
      <c r="H180" t="s">
        <v>8249</v>
      </c>
      <c r="I180">
        <v>1448582145</v>
      </c>
      <c r="J180" s="15">
        <f t="shared" si="14"/>
        <v>42334.997048611112</v>
      </c>
      <c r="K180">
        <v>1445986545</v>
      </c>
      <c r="L180" s="15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12"/>
        <v>0</v>
      </c>
      <c r="R180" s="11" t="e">
        <f t="shared" si="13"/>
        <v>#DIV/0!</v>
      </c>
      <c r="S180" t="str">
        <f t="shared" si="16"/>
        <v>film &amp; video</v>
      </c>
      <c r="T180" s="17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 s="15">
        <f t="shared" si="14"/>
        <v>42433.080497685187</v>
      </c>
      <c r="K181">
        <v>1454464555</v>
      </c>
      <c r="L181" s="15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12"/>
        <v>20</v>
      </c>
      <c r="R181" s="11">
        <f t="shared" si="13"/>
        <v>100</v>
      </c>
      <c r="S181" t="str">
        <f t="shared" si="16"/>
        <v>film &amp; video</v>
      </c>
      <c r="T181" s="17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 s="15">
        <f t="shared" si="14"/>
        <v>42107.791666666672</v>
      </c>
      <c r="K182">
        <v>1425512843</v>
      </c>
      <c r="L182" s="15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12"/>
        <v>33.416666666666664</v>
      </c>
      <c r="R182" s="11">
        <f t="shared" si="13"/>
        <v>30.846153846153847</v>
      </c>
      <c r="S182" t="str">
        <f t="shared" si="16"/>
        <v>film &amp; video</v>
      </c>
      <c r="T182" s="17" t="str">
        <f t="shared" si="17"/>
        <v>drama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 s="15">
        <f t="shared" si="14"/>
        <v>42177.741840277777</v>
      </c>
      <c r="K183">
        <v>1432403295</v>
      </c>
      <c r="L183" s="15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12"/>
        <v>21.092608822670172</v>
      </c>
      <c r="R183" s="11">
        <f t="shared" si="13"/>
        <v>180.5</v>
      </c>
      <c r="S183" t="str">
        <f t="shared" si="16"/>
        <v>film &amp; video</v>
      </c>
      <c r="T183" s="17" t="str">
        <f t="shared" si="17"/>
        <v>drama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s="9" t="s">
        <v>8221</v>
      </c>
      <c r="G184" t="s">
        <v>8224</v>
      </c>
      <c r="H184" t="s">
        <v>8246</v>
      </c>
      <c r="I184">
        <v>1483748232</v>
      </c>
      <c r="J184" s="15">
        <f t="shared" si="14"/>
        <v>42742.011944444443</v>
      </c>
      <c r="K184">
        <v>1481156232</v>
      </c>
      <c r="L184" s="15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12"/>
        <v>0</v>
      </c>
      <c r="R184" s="11" t="e">
        <f t="shared" si="13"/>
        <v>#DIV/0!</v>
      </c>
      <c r="S184" t="str">
        <f t="shared" si="16"/>
        <v>film &amp; video</v>
      </c>
      <c r="T184" s="17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 s="15">
        <f t="shared" si="14"/>
        <v>41969.851967592593</v>
      </c>
      <c r="K185">
        <v>1414438010</v>
      </c>
      <c r="L185" s="15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12"/>
        <v>35.856000000000002</v>
      </c>
      <c r="R185" s="11">
        <f t="shared" si="13"/>
        <v>373.5</v>
      </c>
      <c r="S185" t="str">
        <f t="shared" si="16"/>
        <v>film &amp; video</v>
      </c>
      <c r="T185" s="17" t="str">
        <f t="shared" si="17"/>
        <v>drama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s="9" t="s">
        <v>8221</v>
      </c>
      <c r="G186" t="s">
        <v>8229</v>
      </c>
      <c r="H186" t="s">
        <v>8251</v>
      </c>
      <c r="I186">
        <v>1409543940</v>
      </c>
      <c r="J186" s="15">
        <f t="shared" si="14"/>
        <v>41883.165972222225</v>
      </c>
      <c r="K186">
        <v>1404586762</v>
      </c>
      <c r="L186" s="15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12"/>
        <v>3.4000000000000004</v>
      </c>
      <c r="R186" s="11">
        <f t="shared" si="13"/>
        <v>25.5</v>
      </c>
      <c r="S186" t="str">
        <f t="shared" si="16"/>
        <v>film &amp; video</v>
      </c>
      <c r="T186" s="17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 s="15">
        <f t="shared" si="14"/>
        <v>42600.91133101852</v>
      </c>
      <c r="K187">
        <v>1468965139</v>
      </c>
      <c r="L187" s="15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12"/>
        <v>5.5</v>
      </c>
      <c r="R187" s="11">
        <f t="shared" si="13"/>
        <v>220</v>
      </c>
      <c r="S187" t="str">
        <f t="shared" si="16"/>
        <v>film &amp; video</v>
      </c>
      <c r="T187" s="17" t="str">
        <f t="shared" si="17"/>
        <v>drama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s="9" t="s">
        <v>8221</v>
      </c>
      <c r="G188" t="s">
        <v>8224</v>
      </c>
      <c r="H188" t="s">
        <v>8246</v>
      </c>
      <c r="I188">
        <v>1488571200</v>
      </c>
      <c r="J188" s="15">
        <f t="shared" si="14"/>
        <v>42797.833333333328</v>
      </c>
      <c r="K188">
        <v>1485977434</v>
      </c>
      <c r="L188" s="15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12"/>
        <v>0</v>
      </c>
      <c r="R188" s="11" t="e">
        <f t="shared" si="13"/>
        <v>#DIV/0!</v>
      </c>
      <c r="S188" t="str">
        <f t="shared" si="16"/>
        <v>film &amp; video</v>
      </c>
      <c r="T188" s="17" t="str">
        <f t="shared" si="17"/>
        <v>drama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 s="15">
        <f t="shared" si="14"/>
        <v>42206.290972222225</v>
      </c>
      <c r="K189">
        <v>1435383457</v>
      </c>
      <c r="L189" s="15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12"/>
        <v>16</v>
      </c>
      <c r="R189" s="11">
        <f t="shared" si="13"/>
        <v>160</v>
      </c>
      <c r="S189" t="str">
        <f t="shared" si="16"/>
        <v>film &amp; video</v>
      </c>
      <c r="T189" s="17" t="str">
        <f t="shared" si="17"/>
        <v>drama</v>
      </c>
    </row>
    <row r="190" spans="1:20" ht="45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s="9" t="s">
        <v>8221</v>
      </c>
      <c r="G190" t="s">
        <v>8224</v>
      </c>
      <c r="H190" t="s">
        <v>8246</v>
      </c>
      <c r="I190">
        <v>1409891015</v>
      </c>
      <c r="J190" s="15">
        <f t="shared" si="14"/>
        <v>41887.18304398148</v>
      </c>
      <c r="K190">
        <v>1407299015</v>
      </c>
      <c r="L190" s="15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12"/>
        <v>0</v>
      </c>
      <c r="R190" s="11" t="e">
        <f t="shared" si="13"/>
        <v>#DIV/0!</v>
      </c>
      <c r="S190" t="str">
        <f t="shared" si="16"/>
        <v>film &amp; video</v>
      </c>
      <c r="T190" s="17" t="str">
        <f t="shared" si="17"/>
        <v>drama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 s="15">
        <f t="shared" si="14"/>
        <v>42616.690706018519</v>
      </c>
      <c r="K191">
        <v>1467736477</v>
      </c>
      <c r="L191" s="15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12"/>
        <v>6.8999999999999992E-2</v>
      </c>
      <c r="R191" s="11">
        <f t="shared" si="13"/>
        <v>69</v>
      </c>
      <c r="S191" t="str">
        <f t="shared" si="16"/>
        <v>film &amp; video</v>
      </c>
      <c r="T191" s="17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s="9" t="s">
        <v>8221</v>
      </c>
      <c r="G192" t="s">
        <v>8224</v>
      </c>
      <c r="H192" t="s">
        <v>8246</v>
      </c>
      <c r="I192">
        <v>1466091446</v>
      </c>
      <c r="J192" s="15">
        <f t="shared" si="14"/>
        <v>42537.650995370372</v>
      </c>
      <c r="K192">
        <v>1465227446</v>
      </c>
      <c r="L192" s="15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12"/>
        <v>0.41666666666666669</v>
      </c>
      <c r="R192" s="11">
        <f t="shared" si="13"/>
        <v>50</v>
      </c>
      <c r="S192" t="str">
        <f t="shared" si="16"/>
        <v>film &amp; video</v>
      </c>
      <c r="T192" s="17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 s="15">
        <f t="shared" si="14"/>
        <v>42279.441412037035</v>
      </c>
      <c r="K193">
        <v>1440326138</v>
      </c>
      <c r="L193" s="15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12"/>
        <v>5</v>
      </c>
      <c r="R193" s="11">
        <f t="shared" si="13"/>
        <v>83.333333333333329</v>
      </c>
      <c r="S193" t="str">
        <f t="shared" si="16"/>
        <v>film &amp; video</v>
      </c>
      <c r="T193" s="17" t="str">
        <f t="shared" si="17"/>
        <v>drama</v>
      </c>
    </row>
    <row r="194" spans="1:20" ht="45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s="9" t="s">
        <v>8221</v>
      </c>
      <c r="G194" t="s">
        <v>8224</v>
      </c>
      <c r="H194" t="s">
        <v>8246</v>
      </c>
      <c r="I194">
        <v>1413572432</v>
      </c>
      <c r="J194" s="15">
        <f t="shared" si="14"/>
        <v>41929.792037037041</v>
      </c>
      <c r="K194">
        <v>1410980432</v>
      </c>
      <c r="L194" s="15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ref="Q194:Q257" si="18">E194/D194*100</f>
        <v>1.6999999999999999E-3</v>
      </c>
      <c r="R194" s="11">
        <f t="shared" ref="R194:R257" si="19">E194/N194</f>
        <v>5.666666666666667</v>
      </c>
      <c r="S194" t="str">
        <f t="shared" si="16"/>
        <v>film &amp; video</v>
      </c>
      <c r="T194" s="17" t="str">
        <f t="shared" si="17"/>
        <v>drama</v>
      </c>
    </row>
    <row r="195" spans="1:20" ht="45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s="9" t="s">
        <v>8221</v>
      </c>
      <c r="G195" t="s">
        <v>8225</v>
      </c>
      <c r="H195" t="s">
        <v>8247</v>
      </c>
      <c r="I195">
        <v>1417217166</v>
      </c>
      <c r="J195" s="15">
        <f t="shared" ref="J195:J258" si="20">(((I195/60)/60)/24)+DATE(1970,1,1)</f>
        <v>41971.976458333331</v>
      </c>
      <c r="K195">
        <v>1412029566</v>
      </c>
      <c r="L195" s="15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si="18"/>
        <v>0</v>
      </c>
      <c r="R195" s="11" t="e">
        <f t="shared" si="19"/>
        <v>#DIV/0!</v>
      </c>
      <c r="S195" t="str">
        <f t="shared" ref="S195:S258" si="22">LEFT(P195,SEARCH("/",P195,1)-1)</f>
        <v>film &amp; video</v>
      </c>
      <c r="T195" s="17" t="str">
        <f t="shared" ref="T195:T258" si="23">RIGHT(P195,LEN(P195)-SEARCH("/",P195))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s="9" t="s">
        <v>8221</v>
      </c>
      <c r="G196" t="s">
        <v>8225</v>
      </c>
      <c r="H196" t="s">
        <v>8247</v>
      </c>
      <c r="I196">
        <v>1457308531</v>
      </c>
      <c r="J196" s="15">
        <f t="shared" si="20"/>
        <v>42435.996886574074</v>
      </c>
      <c r="K196">
        <v>1452124531</v>
      </c>
      <c r="L196" s="15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18"/>
        <v>0.12</v>
      </c>
      <c r="R196" s="11">
        <f t="shared" si="19"/>
        <v>1</v>
      </c>
      <c r="S196" t="str">
        <f t="shared" si="22"/>
        <v>film &amp; video</v>
      </c>
      <c r="T196" s="17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s="9" t="s">
        <v>8221</v>
      </c>
      <c r="G197" t="s">
        <v>8224</v>
      </c>
      <c r="H197" t="s">
        <v>8246</v>
      </c>
      <c r="I197">
        <v>1436544332</v>
      </c>
      <c r="J197" s="15">
        <f t="shared" si="20"/>
        <v>42195.67050925926</v>
      </c>
      <c r="K197">
        <v>1431360332</v>
      </c>
      <c r="L197" s="15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18"/>
        <v>0</v>
      </c>
      <c r="R197" s="11" t="e">
        <f t="shared" si="19"/>
        <v>#DIV/0!</v>
      </c>
      <c r="S197" t="str">
        <f t="shared" si="22"/>
        <v>film &amp; video</v>
      </c>
      <c r="T197" s="1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 s="15">
        <f t="shared" si="20"/>
        <v>42287.875</v>
      </c>
      <c r="K198">
        <v>1442062898</v>
      </c>
      <c r="L198" s="15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18"/>
        <v>41.857142857142861</v>
      </c>
      <c r="R198" s="11">
        <f t="shared" si="19"/>
        <v>77.10526315789474</v>
      </c>
      <c r="S198" t="str">
        <f t="shared" si="22"/>
        <v>film &amp; video</v>
      </c>
      <c r="T198" s="17" t="str">
        <f t="shared" si="23"/>
        <v>drama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 s="15">
        <f t="shared" si="20"/>
        <v>42783.875</v>
      </c>
      <c r="K199">
        <v>1483734100</v>
      </c>
      <c r="L199" s="15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18"/>
        <v>10.48</v>
      </c>
      <c r="R199" s="11">
        <f t="shared" si="19"/>
        <v>32.75</v>
      </c>
      <c r="S199" t="str">
        <f t="shared" si="22"/>
        <v>film &amp; video</v>
      </c>
      <c r="T199" s="17" t="str">
        <f t="shared" si="23"/>
        <v>drama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 s="15">
        <f t="shared" si="20"/>
        <v>41917.383356481485</v>
      </c>
      <c r="K200">
        <v>1409908322</v>
      </c>
      <c r="L200" s="15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18"/>
        <v>1.1159999999999999</v>
      </c>
      <c r="R200" s="11">
        <f t="shared" si="19"/>
        <v>46.5</v>
      </c>
      <c r="S200" t="str">
        <f t="shared" si="22"/>
        <v>film &amp; video</v>
      </c>
      <c r="T200" s="17" t="str">
        <f t="shared" si="23"/>
        <v>drama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s="9" t="s">
        <v>8221</v>
      </c>
      <c r="G201" t="s">
        <v>8224</v>
      </c>
      <c r="H201" t="s">
        <v>8246</v>
      </c>
      <c r="I201">
        <v>1472698702</v>
      </c>
      <c r="J201" s="15">
        <f t="shared" si="20"/>
        <v>42614.123865740738</v>
      </c>
      <c r="K201">
        <v>1470106702</v>
      </c>
      <c r="L201" s="15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18"/>
        <v>0</v>
      </c>
      <c r="R201" s="11" t="e">
        <f t="shared" si="19"/>
        <v>#DIV/0!</v>
      </c>
      <c r="S201" t="str">
        <f t="shared" si="22"/>
        <v>film &amp; video</v>
      </c>
      <c r="T201" s="17" t="str">
        <f t="shared" si="23"/>
        <v>drama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 s="15">
        <f t="shared" si="20"/>
        <v>41897.083368055559</v>
      </c>
      <c r="K202">
        <v>1408154403</v>
      </c>
      <c r="L202" s="15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18"/>
        <v>26.192500000000003</v>
      </c>
      <c r="R202" s="11">
        <f t="shared" si="19"/>
        <v>87.308333333333337</v>
      </c>
      <c r="S202" t="str">
        <f t="shared" si="22"/>
        <v>film &amp; video</v>
      </c>
      <c r="T202" s="17" t="str">
        <f t="shared" si="23"/>
        <v>drama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 s="15">
        <f t="shared" si="20"/>
        <v>42043.818622685183</v>
      </c>
      <c r="K203">
        <v>1421696329</v>
      </c>
      <c r="L203" s="15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18"/>
        <v>58.461538461538467</v>
      </c>
      <c r="R203" s="11">
        <f t="shared" si="19"/>
        <v>54.285714285714285</v>
      </c>
      <c r="S203" t="str">
        <f t="shared" si="22"/>
        <v>film &amp; video</v>
      </c>
      <c r="T203" s="17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s="9" t="s">
        <v>8221</v>
      </c>
      <c r="G204" t="s">
        <v>8224</v>
      </c>
      <c r="H204" t="s">
        <v>8246</v>
      </c>
      <c r="I204">
        <v>1444337940</v>
      </c>
      <c r="J204" s="15">
        <f t="shared" si="20"/>
        <v>42285.874305555553</v>
      </c>
      <c r="K204">
        <v>1441750564</v>
      </c>
      <c r="L204" s="15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18"/>
        <v>0</v>
      </c>
      <c r="R204" s="11" t="e">
        <f t="shared" si="19"/>
        <v>#DIV/0!</v>
      </c>
      <c r="S204" t="str">
        <f t="shared" si="22"/>
        <v>film &amp; video</v>
      </c>
      <c r="T204" s="17" t="str">
        <f t="shared" si="23"/>
        <v>drama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 s="15">
        <f t="shared" si="20"/>
        <v>42033.847962962958</v>
      </c>
      <c r="K205">
        <v>1417378864</v>
      </c>
      <c r="L205" s="15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18"/>
        <v>29.84</v>
      </c>
      <c r="R205" s="11">
        <f t="shared" si="19"/>
        <v>93.25</v>
      </c>
      <c r="S205" t="str">
        <f t="shared" si="22"/>
        <v>film &amp; video</v>
      </c>
      <c r="T205" s="17" t="str">
        <f t="shared" si="23"/>
        <v>drama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 s="15">
        <f t="shared" si="20"/>
        <v>42586.583368055552</v>
      </c>
      <c r="K206">
        <v>1467727203</v>
      </c>
      <c r="L206" s="15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18"/>
        <v>50.721666666666664</v>
      </c>
      <c r="R206" s="11">
        <f t="shared" si="19"/>
        <v>117.68368136117556</v>
      </c>
      <c r="S206" t="str">
        <f t="shared" si="22"/>
        <v>film &amp; video</v>
      </c>
      <c r="T206" s="17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 s="15">
        <f t="shared" si="20"/>
        <v>42283.632199074069</v>
      </c>
      <c r="K207">
        <v>1441120222</v>
      </c>
      <c r="L207" s="15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18"/>
        <v>16.25</v>
      </c>
      <c r="R207" s="11">
        <f t="shared" si="19"/>
        <v>76.470588235294116</v>
      </c>
      <c r="S207" t="str">
        <f t="shared" si="22"/>
        <v>film &amp; video</v>
      </c>
      <c r="T207" s="1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s="9" t="s">
        <v>8221</v>
      </c>
      <c r="G208" t="s">
        <v>8224</v>
      </c>
      <c r="H208" t="s">
        <v>8246</v>
      </c>
      <c r="I208">
        <v>1470441983</v>
      </c>
      <c r="J208" s="15">
        <f t="shared" si="20"/>
        <v>42588.004432870366</v>
      </c>
      <c r="K208">
        <v>1468627583</v>
      </c>
      <c r="L208" s="15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18"/>
        <v>0</v>
      </c>
      <c r="R208" s="11" t="e">
        <f t="shared" si="19"/>
        <v>#DIV/0!</v>
      </c>
      <c r="S208" t="str">
        <f t="shared" si="22"/>
        <v>film &amp; video</v>
      </c>
      <c r="T208" s="17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 s="15">
        <f t="shared" si="20"/>
        <v>42008.197199074071</v>
      </c>
      <c r="K209">
        <v>1417754638</v>
      </c>
      <c r="L209" s="15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18"/>
        <v>15.214285714285714</v>
      </c>
      <c r="R209" s="11">
        <f t="shared" si="19"/>
        <v>163.84615384615384</v>
      </c>
      <c r="S209" t="str">
        <f t="shared" si="22"/>
        <v>film &amp; video</v>
      </c>
      <c r="T209" s="17" t="str">
        <f t="shared" si="23"/>
        <v>drama</v>
      </c>
    </row>
    <row r="210" spans="1:20" ht="45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s="9" t="s">
        <v>8221</v>
      </c>
      <c r="G210" t="s">
        <v>8226</v>
      </c>
      <c r="H210" t="s">
        <v>8248</v>
      </c>
      <c r="I210">
        <v>1418719967</v>
      </c>
      <c r="J210" s="15">
        <f t="shared" si="20"/>
        <v>41989.369988425926</v>
      </c>
      <c r="K210">
        <v>1416127967</v>
      </c>
      <c r="L210" s="15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18"/>
        <v>0</v>
      </c>
      <c r="R210" s="11" t="e">
        <f t="shared" si="19"/>
        <v>#DIV/0!</v>
      </c>
      <c r="S210" t="str">
        <f t="shared" si="22"/>
        <v>film &amp; video</v>
      </c>
      <c r="T210" s="17" t="str">
        <f t="shared" si="23"/>
        <v>drama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s="9" t="s">
        <v>8221</v>
      </c>
      <c r="G211" t="s">
        <v>8224</v>
      </c>
      <c r="H211" t="s">
        <v>8246</v>
      </c>
      <c r="I211">
        <v>1436566135</v>
      </c>
      <c r="J211" s="15">
        <f t="shared" si="20"/>
        <v>42195.922858796301</v>
      </c>
      <c r="K211">
        <v>1433974135</v>
      </c>
      <c r="L211" s="15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18"/>
        <v>0</v>
      </c>
      <c r="R211" s="11" t="e">
        <f t="shared" si="19"/>
        <v>#DIV/0!</v>
      </c>
      <c r="S211" t="str">
        <f t="shared" si="22"/>
        <v>film &amp; video</v>
      </c>
      <c r="T211" s="17" t="str">
        <f t="shared" si="23"/>
        <v>drama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 s="15">
        <f t="shared" si="20"/>
        <v>42278.208333333328</v>
      </c>
      <c r="K212">
        <v>1441157592</v>
      </c>
      <c r="L212" s="15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18"/>
        <v>25.25</v>
      </c>
      <c r="R212" s="11">
        <f t="shared" si="19"/>
        <v>91.818181818181813</v>
      </c>
      <c r="S212" t="str">
        <f t="shared" si="22"/>
        <v>film &amp; video</v>
      </c>
      <c r="T212" s="17" t="str">
        <f t="shared" si="23"/>
        <v>drama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 s="15">
        <f t="shared" si="20"/>
        <v>42266.159918981488</v>
      </c>
      <c r="K213">
        <v>1440042617</v>
      </c>
      <c r="L213" s="15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18"/>
        <v>44.6</v>
      </c>
      <c r="R213" s="11">
        <f t="shared" si="19"/>
        <v>185.83333333333334</v>
      </c>
      <c r="S213" t="str">
        <f t="shared" si="22"/>
        <v>film &amp; video</v>
      </c>
      <c r="T213" s="17" t="str">
        <f t="shared" si="23"/>
        <v>drama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s="9" t="s">
        <v>8221</v>
      </c>
      <c r="G214" t="s">
        <v>8224</v>
      </c>
      <c r="H214" t="s">
        <v>8246</v>
      </c>
      <c r="I214">
        <v>1460837320</v>
      </c>
      <c r="J214" s="15">
        <f t="shared" si="20"/>
        <v>42476.839351851857</v>
      </c>
      <c r="K214">
        <v>1455656920</v>
      </c>
      <c r="L214" s="15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18"/>
        <v>1.5873015873015872E-2</v>
      </c>
      <c r="R214" s="11">
        <f t="shared" si="19"/>
        <v>1</v>
      </c>
      <c r="S214" t="str">
        <f t="shared" si="22"/>
        <v>film &amp; video</v>
      </c>
      <c r="T214" s="17" t="str">
        <f t="shared" si="23"/>
        <v>drama</v>
      </c>
    </row>
    <row r="215" spans="1:20" ht="30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s="9" t="s">
        <v>8221</v>
      </c>
      <c r="G215" t="s">
        <v>8224</v>
      </c>
      <c r="H215" t="s">
        <v>8246</v>
      </c>
      <c r="I215">
        <v>1439734001</v>
      </c>
      <c r="J215" s="15">
        <f t="shared" si="20"/>
        <v>42232.587974537033</v>
      </c>
      <c r="K215">
        <v>1437142547</v>
      </c>
      <c r="L215" s="15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18"/>
        <v>0.04</v>
      </c>
      <c r="R215" s="11">
        <f t="shared" si="19"/>
        <v>20</v>
      </c>
      <c r="S215" t="str">
        <f t="shared" si="22"/>
        <v>film &amp; video</v>
      </c>
      <c r="T215" s="17" t="str">
        <f t="shared" si="23"/>
        <v>drama</v>
      </c>
    </row>
    <row r="216" spans="1:20" ht="45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s="9" t="s">
        <v>8221</v>
      </c>
      <c r="G216" t="s">
        <v>8224</v>
      </c>
      <c r="H216" t="s">
        <v>8246</v>
      </c>
      <c r="I216">
        <v>1425655349</v>
      </c>
      <c r="J216" s="15">
        <f t="shared" si="20"/>
        <v>42069.64061342593</v>
      </c>
      <c r="K216">
        <v>1420471349</v>
      </c>
      <c r="L216" s="15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18"/>
        <v>8.0000000000000002E-3</v>
      </c>
      <c r="R216" s="11">
        <f t="shared" si="19"/>
        <v>1</v>
      </c>
      <c r="S216" t="str">
        <f t="shared" si="22"/>
        <v>film &amp; video</v>
      </c>
      <c r="T216" s="17" t="str">
        <f t="shared" si="23"/>
        <v>drama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 s="15">
        <f t="shared" si="20"/>
        <v>42417.999305555553</v>
      </c>
      <c r="K217">
        <v>1452058282</v>
      </c>
      <c r="L217" s="15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18"/>
        <v>0.22727272727272727</v>
      </c>
      <c r="R217" s="11">
        <f t="shared" si="19"/>
        <v>10</v>
      </c>
      <c r="S217" t="str">
        <f t="shared" si="22"/>
        <v>film &amp; video</v>
      </c>
      <c r="T217" s="17" t="str">
        <f t="shared" si="23"/>
        <v>drama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 s="15">
        <f t="shared" si="20"/>
        <v>42116.917094907403</v>
      </c>
      <c r="K218">
        <v>1425423637</v>
      </c>
      <c r="L218" s="15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18"/>
        <v>55.698440000000005</v>
      </c>
      <c r="R218" s="11">
        <f t="shared" si="19"/>
        <v>331.53833333333336</v>
      </c>
      <c r="S218" t="str">
        <f t="shared" si="22"/>
        <v>film &amp; video</v>
      </c>
      <c r="T218" s="17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 s="15">
        <f t="shared" si="20"/>
        <v>42001.64061342593</v>
      </c>
      <c r="K219">
        <v>1417101749</v>
      </c>
      <c r="L219" s="15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18"/>
        <v>11.943</v>
      </c>
      <c r="R219" s="11">
        <f t="shared" si="19"/>
        <v>314.28947368421052</v>
      </c>
      <c r="S219" t="str">
        <f t="shared" si="22"/>
        <v>film &amp; video</v>
      </c>
      <c r="T219" s="17" t="str">
        <f t="shared" si="23"/>
        <v>drama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 s="15">
        <f t="shared" si="20"/>
        <v>42139.628344907411</v>
      </c>
      <c r="K220">
        <v>1426518289</v>
      </c>
      <c r="L220" s="15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18"/>
        <v>2</v>
      </c>
      <c r="R220" s="11">
        <f t="shared" si="19"/>
        <v>100</v>
      </c>
      <c r="S220" t="str">
        <f t="shared" si="22"/>
        <v>film &amp; video</v>
      </c>
      <c r="T220" s="17" t="str">
        <f t="shared" si="23"/>
        <v>drama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 s="15">
        <f t="shared" si="20"/>
        <v>42461.290972222225</v>
      </c>
      <c r="K221">
        <v>1456732225</v>
      </c>
      <c r="L221" s="15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18"/>
        <v>17.630000000000003</v>
      </c>
      <c r="R221" s="11">
        <f t="shared" si="19"/>
        <v>115.98684210526316</v>
      </c>
      <c r="S221" t="str">
        <f t="shared" si="22"/>
        <v>film &amp; video</v>
      </c>
      <c r="T221" s="17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 s="15">
        <f t="shared" si="20"/>
        <v>42236.837499999994</v>
      </c>
      <c r="K222">
        <v>1436542030</v>
      </c>
      <c r="L222" s="15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18"/>
        <v>0.72</v>
      </c>
      <c r="R222" s="11">
        <f t="shared" si="19"/>
        <v>120</v>
      </c>
      <c r="S222" t="str">
        <f t="shared" si="22"/>
        <v>film &amp; video</v>
      </c>
      <c r="T222" s="17" t="str">
        <f t="shared" si="23"/>
        <v>drama</v>
      </c>
    </row>
    <row r="223" spans="1:2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s="9" t="s">
        <v>8221</v>
      </c>
      <c r="G223" t="s">
        <v>8224</v>
      </c>
      <c r="H223" t="s">
        <v>8246</v>
      </c>
      <c r="I223">
        <v>1427569564</v>
      </c>
      <c r="J223" s="15">
        <f t="shared" si="20"/>
        <v>42091.79587962963</v>
      </c>
      <c r="K223">
        <v>1422389164</v>
      </c>
      <c r="L223" s="15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18"/>
        <v>0</v>
      </c>
      <c r="R223" s="11" t="e">
        <f t="shared" si="19"/>
        <v>#DIV/0!</v>
      </c>
      <c r="S223" t="str">
        <f t="shared" si="22"/>
        <v>film &amp; video</v>
      </c>
      <c r="T223" s="17" t="str">
        <f t="shared" si="23"/>
        <v>drama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 s="15">
        <f t="shared" si="20"/>
        <v>42090.110416666663</v>
      </c>
      <c r="K224">
        <v>1422383318</v>
      </c>
      <c r="L224" s="15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18"/>
        <v>13</v>
      </c>
      <c r="R224" s="11">
        <f t="shared" si="19"/>
        <v>65</v>
      </c>
      <c r="S224" t="str">
        <f t="shared" si="22"/>
        <v>film &amp; video</v>
      </c>
      <c r="T224" s="17" t="str">
        <f t="shared" si="23"/>
        <v>drama</v>
      </c>
    </row>
    <row r="225" spans="1:20" ht="45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s="9" t="s">
        <v>8221</v>
      </c>
      <c r="G225" t="s">
        <v>8224</v>
      </c>
      <c r="H225" t="s">
        <v>8246</v>
      </c>
      <c r="I225">
        <v>1463879100</v>
      </c>
      <c r="J225" s="15">
        <f t="shared" si="20"/>
        <v>42512.045138888891</v>
      </c>
      <c r="K225">
        <v>1461287350</v>
      </c>
      <c r="L225" s="15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18"/>
        <v>0</v>
      </c>
      <c r="R225" s="11" t="e">
        <f t="shared" si="19"/>
        <v>#DIV/0!</v>
      </c>
      <c r="S225" t="str">
        <f t="shared" si="22"/>
        <v>film &amp; video</v>
      </c>
      <c r="T225" s="17" t="str">
        <f t="shared" si="23"/>
        <v>drama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s="9" t="s">
        <v>8221</v>
      </c>
      <c r="G226" t="s">
        <v>8226</v>
      </c>
      <c r="H226" t="s">
        <v>8248</v>
      </c>
      <c r="I226">
        <v>1436506726</v>
      </c>
      <c r="J226" s="15">
        <f t="shared" si="20"/>
        <v>42195.235254629632</v>
      </c>
      <c r="K226">
        <v>1431322726</v>
      </c>
      <c r="L226" s="15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18"/>
        <v>0</v>
      </c>
      <c r="R226" s="11" t="e">
        <f t="shared" si="19"/>
        <v>#DIV/0!</v>
      </c>
      <c r="S226" t="str">
        <f t="shared" si="22"/>
        <v>film &amp; video</v>
      </c>
      <c r="T226" s="17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s="9" t="s">
        <v>8221</v>
      </c>
      <c r="G227" t="s">
        <v>8224</v>
      </c>
      <c r="H227" t="s">
        <v>8246</v>
      </c>
      <c r="I227">
        <v>1460153054</v>
      </c>
      <c r="J227" s="15">
        <f t="shared" si="20"/>
        <v>42468.919606481482</v>
      </c>
      <c r="K227">
        <v>1457564654</v>
      </c>
      <c r="L227" s="15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18"/>
        <v>0</v>
      </c>
      <c r="R227" s="11" t="e">
        <f t="shared" si="19"/>
        <v>#DIV/0!</v>
      </c>
      <c r="S227" t="str">
        <f t="shared" si="22"/>
        <v>film &amp; video</v>
      </c>
      <c r="T227" s="17" t="str">
        <f t="shared" si="23"/>
        <v>drama</v>
      </c>
    </row>
    <row r="228" spans="1:20" ht="30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 s="15">
        <f t="shared" si="20"/>
        <v>42155.395138888889</v>
      </c>
      <c r="K228">
        <v>1428854344</v>
      </c>
      <c r="L228" s="15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18"/>
        <v>0.86206896551724133</v>
      </c>
      <c r="R228" s="11">
        <f t="shared" si="19"/>
        <v>125</v>
      </c>
      <c r="S228" t="str">
        <f t="shared" si="22"/>
        <v>film &amp; video</v>
      </c>
      <c r="T228" s="17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s="9" t="s">
        <v>8221</v>
      </c>
      <c r="G229" t="s">
        <v>8224</v>
      </c>
      <c r="H229" t="s">
        <v>8246</v>
      </c>
      <c r="I229">
        <v>1436477241</v>
      </c>
      <c r="J229" s="15">
        <f t="shared" si="20"/>
        <v>42194.893993055557</v>
      </c>
      <c r="K229">
        <v>1433885241</v>
      </c>
      <c r="L229" s="15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18"/>
        <v>0</v>
      </c>
      <c r="R229" s="11" t="e">
        <f t="shared" si="19"/>
        <v>#DIV/0!</v>
      </c>
      <c r="S229" t="str">
        <f t="shared" si="22"/>
        <v>film &amp; video</v>
      </c>
      <c r="T229" s="17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s="9" t="s">
        <v>8221</v>
      </c>
      <c r="G230" t="s">
        <v>8225</v>
      </c>
      <c r="H230" t="s">
        <v>8247</v>
      </c>
      <c r="I230">
        <v>1433176105</v>
      </c>
      <c r="J230" s="15">
        <f t="shared" si="20"/>
        <v>42156.686400462961</v>
      </c>
      <c r="K230">
        <v>1427992105</v>
      </c>
      <c r="L230" s="15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18"/>
        <v>0</v>
      </c>
      <c r="R230" s="11" t="e">
        <f t="shared" si="19"/>
        <v>#DIV/0!</v>
      </c>
      <c r="S230" t="str">
        <f t="shared" si="22"/>
        <v>film &amp; video</v>
      </c>
      <c r="T230" s="17" t="str">
        <f t="shared" si="23"/>
        <v>drama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s="9" t="s">
        <v>8221</v>
      </c>
      <c r="G231" t="s">
        <v>8236</v>
      </c>
      <c r="H231" t="s">
        <v>8249</v>
      </c>
      <c r="I231">
        <v>1455402297</v>
      </c>
      <c r="J231" s="15">
        <f t="shared" si="20"/>
        <v>42413.933993055558</v>
      </c>
      <c r="K231">
        <v>1452810297</v>
      </c>
      <c r="L231" s="15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18"/>
        <v>0</v>
      </c>
      <c r="R231" s="11" t="e">
        <f t="shared" si="19"/>
        <v>#DIV/0!</v>
      </c>
      <c r="S231" t="str">
        <f t="shared" si="22"/>
        <v>film &amp; video</v>
      </c>
      <c r="T231" s="17" t="str">
        <f t="shared" si="23"/>
        <v>drama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s="9" t="s">
        <v>8221</v>
      </c>
      <c r="G232" t="s">
        <v>8224</v>
      </c>
      <c r="H232" t="s">
        <v>8246</v>
      </c>
      <c r="I232">
        <v>1433443151</v>
      </c>
      <c r="J232" s="15">
        <f t="shared" si="20"/>
        <v>42159.777210648142</v>
      </c>
      <c r="K232">
        <v>1430851151</v>
      </c>
      <c r="L232" s="15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18"/>
        <v>0.4</v>
      </c>
      <c r="R232" s="11">
        <f t="shared" si="19"/>
        <v>30</v>
      </c>
      <c r="S232" t="str">
        <f t="shared" si="22"/>
        <v>film &amp; video</v>
      </c>
      <c r="T232" s="17" t="str">
        <f t="shared" si="23"/>
        <v>drama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s="9" t="s">
        <v>8221</v>
      </c>
      <c r="G233" t="s">
        <v>8224</v>
      </c>
      <c r="H233" t="s">
        <v>8246</v>
      </c>
      <c r="I233">
        <v>1451775651</v>
      </c>
      <c r="J233" s="15">
        <f t="shared" si="20"/>
        <v>42371.958923611113</v>
      </c>
      <c r="K233">
        <v>1449183651</v>
      </c>
      <c r="L233" s="15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18"/>
        <v>0</v>
      </c>
      <c r="R233" s="11" t="e">
        <f t="shared" si="19"/>
        <v>#DIV/0!</v>
      </c>
      <c r="S233" t="str">
        <f t="shared" si="22"/>
        <v>film &amp; video</v>
      </c>
      <c r="T233" s="17" t="str">
        <f t="shared" si="23"/>
        <v>drama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 s="15">
        <f t="shared" si="20"/>
        <v>42062.82576388889</v>
      </c>
      <c r="K234">
        <v>1422474546</v>
      </c>
      <c r="L234" s="15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18"/>
        <v>2.75</v>
      </c>
      <c r="R234" s="11">
        <f t="shared" si="19"/>
        <v>15.714285714285714</v>
      </c>
      <c r="S234" t="str">
        <f t="shared" si="22"/>
        <v>film &amp; video</v>
      </c>
      <c r="T234" s="17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s="9" t="s">
        <v>8221</v>
      </c>
      <c r="G235" t="s">
        <v>8224</v>
      </c>
      <c r="H235" t="s">
        <v>8246</v>
      </c>
      <c r="I235">
        <v>1475185972</v>
      </c>
      <c r="J235" s="15">
        <f t="shared" si="20"/>
        <v>42642.911712962959</v>
      </c>
      <c r="K235">
        <v>1472593972</v>
      </c>
      <c r="L235" s="15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18"/>
        <v>0</v>
      </c>
      <c r="R235" s="11" t="e">
        <f t="shared" si="19"/>
        <v>#DIV/0!</v>
      </c>
      <c r="S235" t="str">
        <f t="shared" si="22"/>
        <v>film &amp; video</v>
      </c>
      <c r="T235" s="17" t="str">
        <f t="shared" si="23"/>
        <v>drama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 s="15">
        <f t="shared" si="20"/>
        <v>42176.035405092596</v>
      </c>
      <c r="K236">
        <v>1431391859</v>
      </c>
      <c r="L236" s="15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18"/>
        <v>40.1</v>
      </c>
      <c r="R236" s="11">
        <f t="shared" si="19"/>
        <v>80.2</v>
      </c>
      <c r="S236" t="str">
        <f t="shared" si="22"/>
        <v>film &amp; video</v>
      </c>
      <c r="T236" s="17" t="str">
        <f t="shared" si="23"/>
        <v>drama</v>
      </c>
    </row>
    <row r="237" spans="1:20" ht="30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s="9" t="s">
        <v>8221</v>
      </c>
      <c r="G237" t="s">
        <v>8224</v>
      </c>
      <c r="H237" t="s">
        <v>8246</v>
      </c>
      <c r="I237">
        <v>1436478497</v>
      </c>
      <c r="J237" s="15">
        <f t="shared" si="20"/>
        <v>42194.908530092594</v>
      </c>
      <c r="K237">
        <v>1433886497</v>
      </c>
      <c r="L237" s="15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18"/>
        <v>0</v>
      </c>
      <c r="R237" s="11" t="e">
        <f t="shared" si="19"/>
        <v>#DIV/0!</v>
      </c>
      <c r="S237" t="str">
        <f t="shared" si="22"/>
        <v>film &amp; video</v>
      </c>
      <c r="T237" s="17" t="str">
        <f t="shared" si="23"/>
        <v>drama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s="9" t="s">
        <v>8221</v>
      </c>
      <c r="G238" t="s">
        <v>8224</v>
      </c>
      <c r="H238" t="s">
        <v>8246</v>
      </c>
      <c r="I238">
        <v>1451952000</v>
      </c>
      <c r="J238" s="15">
        <f t="shared" si="20"/>
        <v>42374</v>
      </c>
      <c r="K238">
        <v>1447380099</v>
      </c>
      <c r="L238" s="15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18"/>
        <v>0</v>
      </c>
      <c r="R238" s="11" t="e">
        <f t="shared" si="19"/>
        <v>#DIV/0!</v>
      </c>
      <c r="S238" t="str">
        <f t="shared" si="22"/>
        <v>film &amp; video</v>
      </c>
      <c r="T238" s="17" t="str">
        <f t="shared" si="23"/>
        <v>drama</v>
      </c>
    </row>
    <row r="239" spans="1:2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s="9" t="s">
        <v>8221</v>
      </c>
      <c r="G239" t="s">
        <v>8224</v>
      </c>
      <c r="H239" t="s">
        <v>8246</v>
      </c>
      <c r="I239">
        <v>1457445069</v>
      </c>
      <c r="J239" s="15">
        <f t="shared" si="20"/>
        <v>42437.577187499999</v>
      </c>
      <c r="K239">
        <v>1452261069</v>
      </c>
      <c r="L239" s="15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18"/>
        <v>0.33333333333333337</v>
      </c>
      <c r="R239" s="11">
        <f t="shared" si="19"/>
        <v>50</v>
      </c>
      <c r="S239" t="str">
        <f t="shared" si="22"/>
        <v>film &amp; video</v>
      </c>
      <c r="T239" s="17" t="str">
        <f t="shared" si="23"/>
        <v>drama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s="9" t="s">
        <v>8221</v>
      </c>
      <c r="G240" t="s">
        <v>8224</v>
      </c>
      <c r="H240" t="s">
        <v>8246</v>
      </c>
      <c r="I240">
        <v>1483088400</v>
      </c>
      <c r="J240" s="15">
        <f t="shared" si="20"/>
        <v>42734.375</v>
      </c>
      <c r="K240">
        <v>1481324760</v>
      </c>
      <c r="L240" s="15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18"/>
        <v>0</v>
      </c>
      <c r="R240" s="11" t="e">
        <f t="shared" si="19"/>
        <v>#DIV/0!</v>
      </c>
      <c r="S240" t="str">
        <f t="shared" si="22"/>
        <v>film &amp; video</v>
      </c>
      <c r="T240" s="17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 s="15">
        <f t="shared" si="20"/>
        <v>42316.5</v>
      </c>
      <c r="K241">
        <v>1445308730</v>
      </c>
      <c r="L241" s="15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18"/>
        <v>25</v>
      </c>
      <c r="R241" s="11">
        <f t="shared" si="19"/>
        <v>50</v>
      </c>
      <c r="S241" t="str">
        <f t="shared" si="22"/>
        <v>film &amp; video</v>
      </c>
      <c r="T241" s="17" t="str">
        <f t="shared" si="23"/>
        <v>drama</v>
      </c>
    </row>
    <row r="242" spans="1:20" ht="45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 s="15">
        <f t="shared" si="20"/>
        <v>41399.708460648151</v>
      </c>
      <c r="K242">
        <v>1363885211</v>
      </c>
      <c r="L242" s="15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 t="shared" si="18"/>
        <v>107.63413333333334</v>
      </c>
      <c r="R242" s="11">
        <f t="shared" si="19"/>
        <v>117.84759124087591</v>
      </c>
      <c r="S242" t="str">
        <f t="shared" si="22"/>
        <v>film &amp; video</v>
      </c>
      <c r="T242" s="17" t="str">
        <f t="shared" si="23"/>
        <v>documentary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 s="15">
        <f t="shared" si="20"/>
        <v>41994.697962962964</v>
      </c>
      <c r="K243">
        <v>1415292304</v>
      </c>
      <c r="L243" s="15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 t="shared" si="18"/>
        <v>112.63736263736264</v>
      </c>
      <c r="R243" s="11">
        <f t="shared" si="19"/>
        <v>109.04255319148936</v>
      </c>
      <c r="S243" t="str">
        <f t="shared" si="22"/>
        <v>film &amp; video</v>
      </c>
      <c r="T243" s="17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 s="15">
        <f t="shared" si="20"/>
        <v>40897.492939814816</v>
      </c>
      <c r="K244">
        <v>1321357790</v>
      </c>
      <c r="L244" s="15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 t="shared" si="18"/>
        <v>113.46153846153845</v>
      </c>
      <c r="R244" s="11">
        <f t="shared" si="19"/>
        <v>73.019801980198025</v>
      </c>
      <c r="S244" t="str">
        <f t="shared" si="22"/>
        <v>film &amp; video</v>
      </c>
      <c r="T244" s="17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 s="15">
        <f t="shared" si="20"/>
        <v>41692.047500000001</v>
      </c>
      <c r="K245">
        <v>1390439304</v>
      </c>
      <c r="L245" s="15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 t="shared" si="18"/>
        <v>102.592</v>
      </c>
      <c r="R245" s="11">
        <f t="shared" si="19"/>
        <v>78.195121951219505</v>
      </c>
      <c r="S245" t="str">
        <f t="shared" si="22"/>
        <v>film &amp; video</v>
      </c>
      <c r="T245" s="17" t="str">
        <f t="shared" si="23"/>
        <v>documentary</v>
      </c>
    </row>
    <row r="246" spans="1:20" ht="45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 s="15">
        <f t="shared" si="20"/>
        <v>40253.29583333333</v>
      </c>
      <c r="K246">
        <v>1265269559</v>
      </c>
      <c r="L246" s="15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 t="shared" si="18"/>
        <v>113.75714285714287</v>
      </c>
      <c r="R246" s="11">
        <f t="shared" si="19"/>
        <v>47.398809523809526</v>
      </c>
      <c r="S246" t="str">
        <f t="shared" si="22"/>
        <v>film &amp; video</v>
      </c>
      <c r="T246" s="17" t="str">
        <f t="shared" si="23"/>
        <v>documentary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 s="15">
        <f t="shared" si="20"/>
        <v>41137.053067129629</v>
      </c>
      <c r="K247">
        <v>1342487785</v>
      </c>
      <c r="L247" s="15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 t="shared" si="18"/>
        <v>103.71999999999998</v>
      </c>
      <c r="R247" s="11">
        <f t="shared" si="19"/>
        <v>54.020833333333336</v>
      </c>
      <c r="S247" t="str">
        <f t="shared" si="22"/>
        <v>film &amp; video</v>
      </c>
      <c r="T247" s="1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 s="15">
        <f t="shared" si="20"/>
        <v>40530.405150462961</v>
      </c>
      <c r="K248">
        <v>1288341805</v>
      </c>
      <c r="L248" s="15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 t="shared" si="18"/>
        <v>305.46000000000004</v>
      </c>
      <c r="R248" s="11">
        <f t="shared" si="19"/>
        <v>68.488789237668158</v>
      </c>
      <c r="S248" t="str">
        <f t="shared" si="22"/>
        <v>film &amp; video</v>
      </c>
      <c r="T248" s="17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 s="15">
        <f t="shared" si="20"/>
        <v>40467.152083333334</v>
      </c>
      <c r="K249">
        <v>1284042614</v>
      </c>
      <c r="L249" s="15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 t="shared" si="18"/>
        <v>134.1</v>
      </c>
      <c r="R249" s="11">
        <f t="shared" si="19"/>
        <v>108.14516129032258</v>
      </c>
      <c r="S249" t="str">
        <f t="shared" si="22"/>
        <v>film &amp; video</v>
      </c>
      <c r="T249" s="17" t="str">
        <f t="shared" si="23"/>
        <v>documentary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 s="15">
        <f t="shared" si="20"/>
        <v>40915.774409722224</v>
      </c>
      <c r="K250">
        <v>1322073309</v>
      </c>
      <c r="L250" s="15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 t="shared" si="18"/>
        <v>101.33294117647058</v>
      </c>
      <c r="R250" s="11">
        <f t="shared" si="19"/>
        <v>589.95205479452056</v>
      </c>
      <c r="S250" t="str">
        <f t="shared" si="22"/>
        <v>film &amp; video</v>
      </c>
      <c r="T250" s="17" t="str">
        <f t="shared" si="23"/>
        <v>documentary</v>
      </c>
    </row>
    <row r="251" spans="1:20" ht="45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 s="15">
        <f t="shared" si="20"/>
        <v>40412.736111111109</v>
      </c>
      <c r="K251">
        <v>1275603020</v>
      </c>
      <c r="L251" s="15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 t="shared" si="18"/>
        <v>112.92</v>
      </c>
      <c r="R251" s="11">
        <f t="shared" si="19"/>
        <v>48.051063829787232</v>
      </c>
      <c r="S251" t="str">
        <f t="shared" si="22"/>
        <v>film &amp; video</v>
      </c>
      <c r="T251" s="17" t="str">
        <f t="shared" si="23"/>
        <v>documentary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 s="15">
        <f t="shared" si="20"/>
        <v>41431.565868055557</v>
      </c>
      <c r="K252">
        <v>1367933691</v>
      </c>
      <c r="L252" s="15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 t="shared" si="18"/>
        <v>105.58333333333334</v>
      </c>
      <c r="R252" s="11">
        <f t="shared" si="19"/>
        <v>72.482837528604122</v>
      </c>
      <c r="S252" t="str">
        <f t="shared" si="22"/>
        <v>film &amp; video</v>
      </c>
      <c r="T252" s="17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 s="15">
        <f t="shared" si="20"/>
        <v>41045.791666666664</v>
      </c>
      <c r="K253">
        <v>1334429646</v>
      </c>
      <c r="L253" s="15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 t="shared" si="18"/>
        <v>125.57142857142858</v>
      </c>
      <c r="R253" s="11">
        <f t="shared" si="19"/>
        <v>57.077922077922075</v>
      </c>
      <c r="S253" t="str">
        <f t="shared" si="22"/>
        <v>film &amp; video</v>
      </c>
      <c r="T253" s="17" t="str">
        <f t="shared" si="23"/>
        <v>documentary</v>
      </c>
    </row>
    <row r="254" spans="1:20" ht="30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 s="15">
        <f t="shared" si="20"/>
        <v>40330.165972222225</v>
      </c>
      <c r="K254">
        <v>1269878058</v>
      </c>
      <c r="L254" s="15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 t="shared" si="18"/>
        <v>184.56</v>
      </c>
      <c r="R254" s="11">
        <f t="shared" si="19"/>
        <v>85.444444444444443</v>
      </c>
      <c r="S254" t="str">
        <f t="shared" si="22"/>
        <v>film &amp; video</v>
      </c>
      <c r="T254" s="17" t="str">
        <f t="shared" si="23"/>
        <v>documentary</v>
      </c>
    </row>
    <row r="255" spans="1:20" ht="45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 s="15">
        <f t="shared" si="20"/>
        <v>40954.650868055556</v>
      </c>
      <c r="K255">
        <v>1326728235</v>
      </c>
      <c r="L255" s="15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 t="shared" si="18"/>
        <v>100.73333333333335</v>
      </c>
      <c r="R255" s="11">
        <f t="shared" si="19"/>
        <v>215.85714285714286</v>
      </c>
      <c r="S255" t="str">
        <f t="shared" si="22"/>
        <v>film &amp; video</v>
      </c>
      <c r="T255" s="17" t="str">
        <f t="shared" si="23"/>
        <v>documentary</v>
      </c>
    </row>
    <row r="256" spans="1:20" ht="30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 s="15">
        <f t="shared" si="20"/>
        <v>42294.083333333328</v>
      </c>
      <c r="K256">
        <v>1442443910</v>
      </c>
      <c r="L256" s="15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 t="shared" si="18"/>
        <v>116.94725</v>
      </c>
      <c r="R256" s="11">
        <f t="shared" si="19"/>
        <v>89.38643312101911</v>
      </c>
      <c r="S256" t="str">
        <f t="shared" si="22"/>
        <v>film &amp; video</v>
      </c>
      <c r="T256" s="17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 s="15">
        <f t="shared" si="20"/>
        <v>40618.48474537037</v>
      </c>
      <c r="K257">
        <v>1297687082</v>
      </c>
      <c r="L257" s="15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 t="shared" si="18"/>
        <v>106.73325</v>
      </c>
      <c r="R257" s="11">
        <f t="shared" si="19"/>
        <v>45.418404255319146</v>
      </c>
      <c r="S257" t="str">
        <f t="shared" si="22"/>
        <v>film &amp; video</v>
      </c>
      <c r="T257" s="17" t="str">
        <f t="shared" si="23"/>
        <v>documentary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 s="15">
        <f t="shared" si="20"/>
        <v>41349.769293981481</v>
      </c>
      <c r="K258">
        <v>1360866467</v>
      </c>
      <c r="L258" s="15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 t="shared" ref="Q258:Q321" si="24">E258/D258*100</f>
        <v>139.1</v>
      </c>
      <c r="R258" s="11">
        <f t="shared" ref="R258:R321" si="25">E258/N258</f>
        <v>65.756363636363631</v>
      </c>
      <c r="S258" t="str">
        <f t="shared" si="22"/>
        <v>film &amp; video</v>
      </c>
      <c r="T258" s="17" t="str">
        <f t="shared" si="23"/>
        <v>documentary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 s="15">
        <f t="shared" ref="J259:J322" si="26">(((I259/60)/60)/24)+DATE(1970,1,1)</f>
        <v>42509.626875000002</v>
      </c>
      <c r="K259">
        <v>1461078162</v>
      </c>
      <c r="L259" s="15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 t="shared" si="24"/>
        <v>106.72648571428572</v>
      </c>
      <c r="R259" s="11">
        <f t="shared" si="25"/>
        <v>66.70405357142856</v>
      </c>
      <c r="S259" t="str">
        <f t="shared" ref="S259:S322" si="28">LEFT(P259,SEARCH("/",P259,1)-1)</f>
        <v>film &amp; video</v>
      </c>
      <c r="T259" s="17" t="str">
        <f t="shared" ref="T259:T322" si="29">RIGHT(P259,LEN(P259)-SEARCH("/",P259))</f>
        <v>documentary</v>
      </c>
    </row>
    <row r="260" spans="1:20" ht="45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 s="15">
        <f t="shared" si="26"/>
        <v>40712.051689814813</v>
      </c>
      <c r="K260">
        <v>1305767666</v>
      </c>
      <c r="L260" s="15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 t="shared" si="24"/>
        <v>191.14</v>
      </c>
      <c r="R260" s="11">
        <f t="shared" si="25"/>
        <v>83.345930232558146</v>
      </c>
      <c r="S260" t="str">
        <f t="shared" si="28"/>
        <v>film &amp; video</v>
      </c>
      <c r="T260" s="17" t="str">
        <f t="shared" si="29"/>
        <v>documentary</v>
      </c>
    </row>
    <row r="261" spans="1:20" ht="45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 s="15">
        <f t="shared" si="26"/>
        <v>42102.738067129627</v>
      </c>
      <c r="K261">
        <v>1425922969</v>
      </c>
      <c r="L261" s="15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 t="shared" si="24"/>
        <v>131.93789333333334</v>
      </c>
      <c r="R261" s="11">
        <f t="shared" si="25"/>
        <v>105.04609341825902</v>
      </c>
      <c r="S261" t="str">
        <f t="shared" si="28"/>
        <v>film &amp; video</v>
      </c>
      <c r="T261" s="17" t="str">
        <f t="shared" si="29"/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 s="15">
        <f t="shared" si="26"/>
        <v>40376.415972222225</v>
      </c>
      <c r="K262">
        <v>1275415679</v>
      </c>
      <c r="L262" s="15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 t="shared" si="24"/>
        <v>106.4</v>
      </c>
      <c r="R262" s="11">
        <f t="shared" si="25"/>
        <v>120.90909090909091</v>
      </c>
      <c r="S262" t="str">
        <f t="shared" si="28"/>
        <v>film &amp; video</v>
      </c>
      <c r="T262" s="17" t="str">
        <f t="shared" si="29"/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 s="15">
        <f t="shared" si="26"/>
        <v>41067.621527777781</v>
      </c>
      <c r="K263">
        <v>1334783704</v>
      </c>
      <c r="L263" s="15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 t="shared" si="24"/>
        <v>107.4</v>
      </c>
      <c r="R263" s="11">
        <f t="shared" si="25"/>
        <v>97.63636363636364</v>
      </c>
      <c r="S263" t="str">
        <f t="shared" si="28"/>
        <v>film &amp; video</v>
      </c>
      <c r="T263" s="17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 s="15">
        <f t="shared" si="26"/>
        <v>40600.24800925926</v>
      </c>
      <c r="K264">
        <v>1294811828</v>
      </c>
      <c r="L264" s="15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 t="shared" si="24"/>
        <v>240</v>
      </c>
      <c r="R264" s="11">
        <f t="shared" si="25"/>
        <v>41.379310344827587</v>
      </c>
      <c r="S264" t="str">
        <f t="shared" si="28"/>
        <v>film &amp; video</v>
      </c>
      <c r="T264" s="17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 s="15">
        <f t="shared" si="26"/>
        <v>41179.954791666663</v>
      </c>
      <c r="K265">
        <v>1346194494</v>
      </c>
      <c r="L265" s="15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 t="shared" si="24"/>
        <v>118.08108</v>
      </c>
      <c r="R265" s="11">
        <f t="shared" si="25"/>
        <v>30.654485981308412</v>
      </c>
      <c r="S265" t="str">
        <f t="shared" si="28"/>
        <v>film &amp; video</v>
      </c>
      <c r="T265" s="17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 s="15">
        <f t="shared" si="26"/>
        <v>41040.620312500003</v>
      </c>
      <c r="K266">
        <v>1334155995</v>
      </c>
      <c r="L266" s="15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 t="shared" si="24"/>
        <v>118.19999999999999</v>
      </c>
      <c r="R266" s="11">
        <f t="shared" si="25"/>
        <v>64.945054945054949</v>
      </c>
      <c r="S266" t="str">
        <f t="shared" si="28"/>
        <v>film &amp; video</v>
      </c>
      <c r="T266" s="17" t="str">
        <f t="shared" si="29"/>
        <v>documentary</v>
      </c>
    </row>
    <row r="267" spans="1:20" ht="45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 s="15">
        <f t="shared" si="26"/>
        <v>40308.844444444447</v>
      </c>
      <c r="K267">
        <v>1269928430</v>
      </c>
      <c r="L267" s="15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 t="shared" si="24"/>
        <v>111.1</v>
      </c>
      <c r="R267" s="11">
        <f t="shared" si="25"/>
        <v>95.775862068965523</v>
      </c>
      <c r="S267" t="str">
        <f t="shared" si="28"/>
        <v>film &amp; video</v>
      </c>
      <c r="T267" s="17" t="str">
        <f t="shared" si="29"/>
        <v>documentary</v>
      </c>
    </row>
    <row r="268" spans="1:20" ht="45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 s="15">
        <f t="shared" si="26"/>
        <v>40291.160416666666</v>
      </c>
      <c r="K268">
        <v>1264565507</v>
      </c>
      <c r="L268" s="15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 t="shared" si="24"/>
        <v>145.5</v>
      </c>
      <c r="R268" s="11">
        <f t="shared" si="25"/>
        <v>40.416666666666664</v>
      </c>
      <c r="S268" t="str">
        <f t="shared" si="28"/>
        <v>film &amp; video</v>
      </c>
      <c r="T268" s="17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 s="15">
        <f t="shared" si="26"/>
        <v>41815.452534722222</v>
      </c>
      <c r="K269">
        <v>1401101499</v>
      </c>
      <c r="L269" s="15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 t="shared" si="24"/>
        <v>131.62883248730967</v>
      </c>
      <c r="R269" s="11">
        <f t="shared" si="25"/>
        <v>78.578424242424248</v>
      </c>
      <c r="S269" t="str">
        <f t="shared" si="28"/>
        <v>film &amp; video</v>
      </c>
      <c r="T269" s="17" t="str">
        <f t="shared" si="29"/>
        <v>documentary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 s="15">
        <f t="shared" si="26"/>
        <v>40854.194189814814</v>
      </c>
      <c r="K270">
        <v>1316749178</v>
      </c>
      <c r="L270" s="15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 t="shared" si="24"/>
        <v>111.4</v>
      </c>
      <c r="R270" s="11">
        <f t="shared" si="25"/>
        <v>50.18018018018018</v>
      </c>
      <c r="S270" t="str">
        <f t="shared" si="28"/>
        <v>film &amp; video</v>
      </c>
      <c r="T270" s="17" t="str">
        <f t="shared" si="29"/>
        <v>documentary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 s="15">
        <f t="shared" si="26"/>
        <v>42788.197013888886</v>
      </c>
      <c r="K271">
        <v>1485146622</v>
      </c>
      <c r="L271" s="15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 t="shared" si="24"/>
        <v>147.23376999999999</v>
      </c>
      <c r="R271" s="11">
        <f t="shared" si="25"/>
        <v>92.251735588972423</v>
      </c>
      <c r="S271" t="str">
        <f t="shared" si="28"/>
        <v>film &amp; video</v>
      </c>
      <c r="T271" s="17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 s="15">
        <f t="shared" si="26"/>
        <v>40688.166666666664</v>
      </c>
      <c r="K272">
        <v>1301950070</v>
      </c>
      <c r="L272" s="15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 t="shared" si="24"/>
        <v>152.60869565217391</v>
      </c>
      <c r="R272" s="11">
        <f t="shared" si="25"/>
        <v>57.540983606557376</v>
      </c>
      <c r="S272" t="str">
        <f t="shared" si="28"/>
        <v>film &amp; video</v>
      </c>
      <c r="T272" s="17" t="str">
        <f t="shared" si="29"/>
        <v>documentary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 s="15">
        <f t="shared" si="26"/>
        <v>41641.333333333336</v>
      </c>
      <c r="K273">
        <v>1386123861</v>
      </c>
      <c r="L273" s="15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 t="shared" si="24"/>
        <v>104.67999999999999</v>
      </c>
      <c r="R273" s="11">
        <f t="shared" si="25"/>
        <v>109.42160278745645</v>
      </c>
      <c r="S273" t="str">
        <f t="shared" si="28"/>
        <v>film &amp; video</v>
      </c>
      <c r="T273" s="17" t="str">
        <f t="shared" si="29"/>
        <v>documentary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 s="15">
        <f t="shared" si="26"/>
        <v>40296.78402777778</v>
      </c>
      <c r="K274">
        <v>1267220191</v>
      </c>
      <c r="L274" s="15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 t="shared" si="24"/>
        <v>177.43366666666668</v>
      </c>
      <c r="R274" s="11">
        <f t="shared" si="25"/>
        <v>81.892461538461546</v>
      </c>
      <c r="S274" t="str">
        <f t="shared" si="28"/>
        <v>film &amp; video</v>
      </c>
      <c r="T274" s="17" t="str">
        <f t="shared" si="29"/>
        <v>documentary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 s="15">
        <f t="shared" si="26"/>
        <v>40727.498449074075</v>
      </c>
      <c r="K275">
        <v>1307102266</v>
      </c>
      <c r="L275" s="15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 t="shared" si="24"/>
        <v>107.7758</v>
      </c>
      <c r="R275" s="11">
        <f t="shared" si="25"/>
        <v>45.667711864406776</v>
      </c>
      <c r="S275" t="str">
        <f t="shared" si="28"/>
        <v>film &amp; video</v>
      </c>
      <c r="T275" s="17" t="str">
        <f t="shared" si="29"/>
        <v>documentary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 s="15">
        <f t="shared" si="26"/>
        <v>41004.290972222225</v>
      </c>
      <c r="K276">
        <v>1330638829</v>
      </c>
      <c r="L276" s="15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 t="shared" si="24"/>
        <v>156</v>
      </c>
      <c r="R276" s="11">
        <f t="shared" si="25"/>
        <v>55.221238938053098</v>
      </c>
      <c r="S276" t="str">
        <f t="shared" si="28"/>
        <v>film &amp; video</v>
      </c>
      <c r="T276" s="17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 s="15">
        <f t="shared" si="26"/>
        <v>41223.073680555557</v>
      </c>
      <c r="K277">
        <v>1349916366</v>
      </c>
      <c r="L277" s="15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 t="shared" si="24"/>
        <v>108.395</v>
      </c>
      <c r="R277" s="11">
        <f t="shared" si="25"/>
        <v>65.298192771084331</v>
      </c>
      <c r="S277" t="str">
        <f t="shared" si="28"/>
        <v>film &amp; video</v>
      </c>
      <c r="T277" s="17" t="str">
        <f t="shared" si="29"/>
        <v>documentary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 s="15">
        <f t="shared" si="26"/>
        <v>41027.040208333332</v>
      </c>
      <c r="K278">
        <v>1330394274</v>
      </c>
      <c r="L278" s="15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 t="shared" si="24"/>
        <v>147.6</v>
      </c>
      <c r="R278" s="11">
        <f t="shared" si="25"/>
        <v>95.225806451612897</v>
      </c>
      <c r="S278" t="str">
        <f t="shared" si="28"/>
        <v>film &amp; video</v>
      </c>
      <c r="T278" s="17" t="str">
        <f t="shared" si="29"/>
        <v>documentary</v>
      </c>
    </row>
    <row r="279" spans="1:20" ht="45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 s="15">
        <f t="shared" si="26"/>
        <v>42147.891423611116</v>
      </c>
      <c r="K279">
        <v>1429824219</v>
      </c>
      <c r="L279" s="15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 t="shared" si="24"/>
        <v>110.38153846153847</v>
      </c>
      <c r="R279" s="11">
        <f t="shared" si="25"/>
        <v>75.444794952681391</v>
      </c>
      <c r="S279" t="str">
        <f t="shared" si="28"/>
        <v>film &amp; video</v>
      </c>
      <c r="T279" s="17" t="str">
        <f t="shared" si="29"/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 s="15">
        <f t="shared" si="26"/>
        <v>41194.040960648148</v>
      </c>
      <c r="K280">
        <v>1347411539</v>
      </c>
      <c r="L280" s="15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 t="shared" si="24"/>
        <v>150.34814814814814</v>
      </c>
      <c r="R280" s="11">
        <f t="shared" si="25"/>
        <v>97.816867469879512</v>
      </c>
      <c r="S280" t="str">
        <f t="shared" si="28"/>
        <v>film &amp; video</v>
      </c>
      <c r="T280" s="17" t="str">
        <f t="shared" si="29"/>
        <v>documentary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 s="15">
        <f t="shared" si="26"/>
        <v>42793.084027777775</v>
      </c>
      <c r="K281">
        <v>1485237096</v>
      </c>
      <c r="L281" s="15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 t="shared" si="24"/>
        <v>157.31829411764707</v>
      </c>
      <c r="R281" s="11">
        <f t="shared" si="25"/>
        <v>87.685606557377056</v>
      </c>
      <c r="S281" t="str">
        <f t="shared" si="28"/>
        <v>film &amp; video</v>
      </c>
      <c r="T281" s="17" t="str">
        <f t="shared" si="29"/>
        <v>documentary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 s="15">
        <f t="shared" si="26"/>
        <v>41789.590682870366</v>
      </c>
      <c r="K282">
        <v>1397571035</v>
      </c>
      <c r="L282" s="15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 t="shared" si="24"/>
        <v>156.14400000000001</v>
      </c>
      <c r="R282" s="11">
        <f t="shared" si="25"/>
        <v>54.748948106591868</v>
      </c>
      <c r="S282" t="str">
        <f t="shared" si="28"/>
        <v>film &amp; video</v>
      </c>
      <c r="T282" s="17" t="str">
        <f t="shared" si="29"/>
        <v>documentary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 s="15">
        <f t="shared" si="26"/>
        <v>40035.80972222222</v>
      </c>
      <c r="K283">
        <v>1242532513</v>
      </c>
      <c r="L283" s="15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 t="shared" si="24"/>
        <v>120.58763636363636</v>
      </c>
      <c r="R283" s="11">
        <f t="shared" si="25"/>
        <v>83.953417721518989</v>
      </c>
      <c r="S283" t="str">
        <f t="shared" si="28"/>
        <v>film &amp; video</v>
      </c>
      <c r="T283" s="17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 s="15">
        <f t="shared" si="26"/>
        <v>40231.916666666664</v>
      </c>
      <c r="K284">
        <v>1263679492</v>
      </c>
      <c r="L284" s="15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 t="shared" si="24"/>
        <v>101.18888888888888</v>
      </c>
      <c r="R284" s="11">
        <f t="shared" si="25"/>
        <v>254.38547486033519</v>
      </c>
      <c r="S284" t="str">
        <f t="shared" si="28"/>
        <v>film &amp; video</v>
      </c>
      <c r="T284" s="17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 s="15">
        <f t="shared" si="26"/>
        <v>40695.207638888889</v>
      </c>
      <c r="K285">
        <v>1305219744</v>
      </c>
      <c r="L285" s="15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 t="shared" si="24"/>
        <v>114.27249999999999</v>
      </c>
      <c r="R285" s="11">
        <f t="shared" si="25"/>
        <v>101.8269801980198</v>
      </c>
      <c r="S285" t="str">
        <f t="shared" si="28"/>
        <v>film &amp; video</v>
      </c>
      <c r="T285" s="17" t="str">
        <f t="shared" si="29"/>
        <v>documentary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 s="15">
        <f t="shared" si="26"/>
        <v>40929.738194444442</v>
      </c>
      <c r="K286">
        <v>1325007780</v>
      </c>
      <c r="L286" s="15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 t="shared" si="24"/>
        <v>104.62615</v>
      </c>
      <c r="R286" s="11">
        <f t="shared" si="25"/>
        <v>55.066394736842106</v>
      </c>
      <c r="S286" t="str">
        <f t="shared" si="28"/>
        <v>film &amp; video</v>
      </c>
      <c r="T286" s="17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 s="15">
        <f t="shared" si="26"/>
        <v>41536.756111111114</v>
      </c>
      <c r="K287">
        <v>1377022128</v>
      </c>
      <c r="L287" s="15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 t="shared" si="24"/>
        <v>228.82507142857142</v>
      </c>
      <c r="R287" s="11">
        <f t="shared" si="25"/>
        <v>56.901438721136763</v>
      </c>
      <c r="S287" t="str">
        <f t="shared" si="28"/>
        <v>film &amp; video</v>
      </c>
      <c r="T287" s="17" t="str">
        <f t="shared" si="29"/>
        <v>documentary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 s="15">
        <f t="shared" si="26"/>
        <v>41358.774583333332</v>
      </c>
      <c r="K288">
        <v>1360352124</v>
      </c>
      <c r="L288" s="15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 t="shared" si="24"/>
        <v>109.15333333333332</v>
      </c>
      <c r="R288" s="11">
        <f t="shared" si="25"/>
        <v>121.28148148148148</v>
      </c>
      <c r="S288" t="str">
        <f t="shared" si="28"/>
        <v>film &amp; video</v>
      </c>
      <c r="T288" s="17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 s="15">
        <f t="shared" si="26"/>
        <v>41215.166666666664</v>
      </c>
      <c r="K289">
        <v>1349160018</v>
      </c>
      <c r="L289" s="15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 t="shared" si="24"/>
        <v>176.29999999999998</v>
      </c>
      <c r="R289" s="11">
        <f t="shared" si="25"/>
        <v>91.189655172413794</v>
      </c>
      <c r="S289" t="str">
        <f t="shared" si="28"/>
        <v>film &amp; video</v>
      </c>
      <c r="T289" s="17" t="str">
        <f t="shared" si="29"/>
        <v>documentary</v>
      </c>
    </row>
    <row r="290" spans="1:20" ht="45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 s="15">
        <f t="shared" si="26"/>
        <v>41086.168900462959</v>
      </c>
      <c r="K290">
        <v>1337659393</v>
      </c>
      <c r="L290" s="15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 t="shared" si="24"/>
        <v>103.21061999999999</v>
      </c>
      <c r="R290" s="11">
        <f t="shared" si="25"/>
        <v>115.44812080536913</v>
      </c>
      <c r="S290" t="str">
        <f t="shared" si="28"/>
        <v>film &amp; video</v>
      </c>
      <c r="T290" s="17" t="str">
        <f t="shared" si="29"/>
        <v>documentary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 s="15">
        <f t="shared" si="26"/>
        <v>41580.456412037034</v>
      </c>
      <c r="K291">
        <v>1380797834</v>
      </c>
      <c r="L291" s="15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 t="shared" si="24"/>
        <v>104.82000000000001</v>
      </c>
      <c r="R291" s="11">
        <f t="shared" si="25"/>
        <v>67.771551724137936</v>
      </c>
      <c r="S291" t="str">
        <f t="shared" si="28"/>
        <v>film &amp; video</v>
      </c>
      <c r="T291" s="17" t="str">
        <f t="shared" si="29"/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 s="15">
        <f t="shared" si="26"/>
        <v>40576.332638888889</v>
      </c>
      <c r="K292">
        <v>1292316697</v>
      </c>
      <c r="L292" s="15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 t="shared" si="24"/>
        <v>106.68444444444445</v>
      </c>
      <c r="R292" s="11">
        <f t="shared" si="25"/>
        <v>28.576190476190476</v>
      </c>
      <c r="S292" t="str">
        <f t="shared" si="28"/>
        <v>film &amp; video</v>
      </c>
      <c r="T292" s="17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 s="15">
        <f t="shared" si="26"/>
        <v>41395.000694444447</v>
      </c>
      <c r="K293">
        <v>1365791246</v>
      </c>
      <c r="L293" s="15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 t="shared" si="24"/>
        <v>120.02</v>
      </c>
      <c r="R293" s="11">
        <f t="shared" si="25"/>
        <v>46.8828125</v>
      </c>
      <c r="S293" t="str">
        <f t="shared" si="28"/>
        <v>film &amp; video</v>
      </c>
      <c r="T293" s="17" t="str">
        <f t="shared" si="29"/>
        <v>documentary</v>
      </c>
    </row>
    <row r="294" spans="1:20" ht="45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 s="15">
        <f t="shared" si="26"/>
        <v>40845.165972222225</v>
      </c>
      <c r="K294">
        <v>1317064599</v>
      </c>
      <c r="L294" s="15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 t="shared" si="24"/>
        <v>101.50693333333334</v>
      </c>
      <c r="R294" s="11">
        <f t="shared" si="25"/>
        <v>154.42231237322514</v>
      </c>
      <c r="S294" t="str">
        <f t="shared" si="28"/>
        <v>film &amp; video</v>
      </c>
      <c r="T294" s="17" t="str">
        <f t="shared" si="29"/>
        <v>documentary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 s="15">
        <f t="shared" si="26"/>
        <v>41749.667986111112</v>
      </c>
      <c r="K295">
        <v>1395417714</v>
      </c>
      <c r="L295" s="15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 t="shared" si="24"/>
        <v>101.38461538461539</v>
      </c>
      <c r="R295" s="11">
        <f t="shared" si="25"/>
        <v>201.22137404580153</v>
      </c>
      <c r="S295" t="str">
        <f t="shared" si="28"/>
        <v>film &amp; video</v>
      </c>
      <c r="T295" s="17" t="str">
        <f t="shared" si="29"/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 s="15">
        <f t="shared" si="26"/>
        <v>40378.666666666664</v>
      </c>
      <c r="K296">
        <v>1276480894</v>
      </c>
      <c r="L296" s="15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 t="shared" si="24"/>
        <v>100</v>
      </c>
      <c r="R296" s="11">
        <f t="shared" si="25"/>
        <v>100</v>
      </c>
      <c r="S296" t="str">
        <f t="shared" si="28"/>
        <v>film &amp; video</v>
      </c>
      <c r="T296" s="17" t="str">
        <f t="shared" si="29"/>
        <v>documentary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 s="15">
        <f t="shared" si="26"/>
        <v>41579</v>
      </c>
      <c r="K297">
        <v>1378080409</v>
      </c>
      <c r="L297" s="15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 t="shared" si="24"/>
        <v>133.10911999999999</v>
      </c>
      <c r="R297" s="11">
        <f t="shared" si="25"/>
        <v>100.08204511278196</v>
      </c>
      <c r="S297" t="str">
        <f t="shared" si="28"/>
        <v>film &amp; video</v>
      </c>
      <c r="T297" s="1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 s="15">
        <f t="shared" si="26"/>
        <v>41159.475497685184</v>
      </c>
      <c r="K298">
        <v>1344857083</v>
      </c>
      <c r="L298" s="15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 t="shared" si="24"/>
        <v>118.72620000000001</v>
      </c>
      <c r="R298" s="11">
        <f t="shared" si="25"/>
        <v>230.08953488372092</v>
      </c>
      <c r="S298" t="str">
        <f t="shared" si="28"/>
        <v>film &amp; video</v>
      </c>
      <c r="T298" s="17" t="str">
        <f t="shared" si="29"/>
        <v>documentary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 s="15">
        <f t="shared" si="26"/>
        <v>42125.165972222225</v>
      </c>
      <c r="K299">
        <v>1427390901</v>
      </c>
      <c r="L299" s="15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 t="shared" si="24"/>
        <v>100.64</v>
      </c>
      <c r="R299" s="11">
        <f t="shared" si="25"/>
        <v>141.74647887323943</v>
      </c>
      <c r="S299" t="str">
        <f t="shared" si="28"/>
        <v>film &amp; video</v>
      </c>
      <c r="T299" s="17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 s="15">
        <f t="shared" si="26"/>
        <v>41768.875</v>
      </c>
      <c r="K300">
        <v>1394536048</v>
      </c>
      <c r="L300" s="15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 t="shared" si="24"/>
        <v>108.93241269841269</v>
      </c>
      <c r="R300" s="11">
        <f t="shared" si="25"/>
        <v>56.344351395730705</v>
      </c>
      <c r="S300" t="str">
        <f t="shared" si="28"/>
        <v>film &amp; video</v>
      </c>
      <c r="T300" s="17" t="str">
        <f t="shared" si="29"/>
        <v>documentary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 s="15">
        <f t="shared" si="26"/>
        <v>40499.266898148147</v>
      </c>
      <c r="K301">
        <v>1287379460</v>
      </c>
      <c r="L301" s="15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 t="shared" si="24"/>
        <v>178.95250000000001</v>
      </c>
      <c r="R301" s="11">
        <f t="shared" si="25"/>
        <v>73.341188524590166</v>
      </c>
      <c r="S301" t="str">
        <f t="shared" si="28"/>
        <v>film &amp; video</v>
      </c>
      <c r="T301" s="17" t="str">
        <f t="shared" si="29"/>
        <v>documentary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 s="15">
        <f t="shared" si="26"/>
        <v>40657.959930555553</v>
      </c>
      <c r="K302">
        <v>1301007738</v>
      </c>
      <c r="L302" s="15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 t="shared" si="24"/>
        <v>101.72264</v>
      </c>
      <c r="R302" s="11">
        <f t="shared" si="25"/>
        <v>85.337785234899329</v>
      </c>
      <c r="S302" t="str">
        <f t="shared" si="28"/>
        <v>film &amp; video</v>
      </c>
      <c r="T302" s="17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 s="15">
        <f t="shared" si="26"/>
        <v>41352.696006944447</v>
      </c>
      <c r="K303">
        <v>1360258935</v>
      </c>
      <c r="L303" s="15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 t="shared" si="24"/>
        <v>118.73499999999999</v>
      </c>
      <c r="R303" s="11">
        <f t="shared" si="25"/>
        <v>61.496215139442228</v>
      </c>
      <c r="S303" t="str">
        <f t="shared" si="28"/>
        <v>film &amp; video</v>
      </c>
      <c r="T303" s="17" t="str">
        <f t="shared" si="29"/>
        <v>documentary</v>
      </c>
    </row>
    <row r="304" spans="1:20" ht="45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 s="15">
        <f t="shared" si="26"/>
        <v>40963.856921296298</v>
      </c>
      <c r="K304">
        <v>1327523638</v>
      </c>
      <c r="L304" s="15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 t="shared" si="24"/>
        <v>100.46</v>
      </c>
      <c r="R304" s="11">
        <f t="shared" si="25"/>
        <v>93.018518518518519</v>
      </c>
      <c r="S304" t="str">
        <f t="shared" si="28"/>
        <v>film &amp; video</v>
      </c>
      <c r="T304" s="17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 s="15">
        <f t="shared" si="26"/>
        <v>41062.071134259262</v>
      </c>
      <c r="K305">
        <v>1336009346</v>
      </c>
      <c r="L305" s="15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 t="shared" si="24"/>
        <v>137.46666666666667</v>
      </c>
      <c r="R305" s="11">
        <f t="shared" si="25"/>
        <v>50.292682926829265</v>
      </c>
      <c r="S305" t="str">
        <f t="shared" si="28"/>
        <v>film &amp; video</v>
      </c>
      <c r="T305" s="17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 s="15">
        <f t="shared" si="26"/>
        <v>41153.083333333336</v>
      </c>
      <c r="K306">
        <v>1343096197</v>
      </c>
      <c r="L306" s="15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 t="shared" si="24"/>
        <v>231.64705882352939</v>
      </c>
      <c r="R306" s="11">
        <f t="shared" si="25"/>
        <v>106.43243243243244</v>
      </c>
      <c r="S306" t="str">
        <f t="shared" si="28"/>
        <v>film &amp; video</v>
      </c>
      <c r="T306" s="17" t="str">
        <f t="shared" si="29"/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 s="15">
        <f t="shared" si="26"/>
        <v>40978.630196759259</v>
      </c>
      <c r="K307">
        <v>1328800049</v>
      </c>
      <c r="L307" s="15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 t="shared" si="24"/>
        <v>130.33333333333331</v>
      </c>
      <c r="R307" s="11">
        <f t="shared" si="25"/>
        <v>51.719576719576722</v>
      </c>
      <c r="S307" t="str">
        <f t="shared" si="28"/>
        <v>film &amp; video</v>
      </c>
      <c r="T307" s="1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 s="15">
        <f t="shared" si="26"/>
        <v>41353.795520833337</v>
      </c>
      <c r="K308">
        <v>1362081933</v>
      </c>
      <c r="L308" s="15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 t="shared" si="24"/>
        <v>292.89999999999998</v>
      </c>
      <c r="R308" s="11">
        <f t="shared" si="25"/>
        <v>36.612499999999997</v>
      </c>
      <c r="S308" t="str">
        <f t="shared" si="28"/>
        <v>film &amp; video</v>
      </c>
      <c r="T308" s="17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 s="15">
        <f t="shared" si="26"/>
        <v>41312.944456018515</v>
      </c>
      <c r="K309">
        <v>1357684801</v>
      </c>
      <c r="L309" s="15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 t="shared" si="24"/>
        <v>111.31818181818183</v>
      </c>
      <c r="R309" s="11">
        <f t="shared" si="25"/>
        <v>42.517361111111114</v>
      </c>
      <c r="S309" t="str">
        <f t="shared" si="28"/>
        <v>film &amp; video</v>
      </c>
      <c r="T309" s="17" t="str">
        <f t="shared" si="29"/>
        <v>documentary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 s="15">
        <f t="shared" si="26"/>
        <v>40612.694560185184</v>
      </c>
      <c r="K310">
        <v>1295887210</v>
      </c>
      <c r="L310" s="15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 t="shared" si="24"/>
        <v>105.56666666666668</v>
      </c>
      <c r="R310" s="11">
        <f t="shared" si="25"/>
        <v>62.712871287128714</v>
      </c>
      <c r="S310" t="str">
        <f t="shared" si="28"/>
        <v>film &amp; video</v>
      </c>
      <c r="T310" s="17" t="str">
        <f t="shared" si="29"/>
        <v>documentary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 s="15">
        <f t="shared" si="26"/>
        <v>41155.751550925925</v>
      </c>
      <c r="K311">
        <v>1344880934</v>
      </c>
      <c r="L311" s="15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 t="shared" si="24"/>
        <v>118.94444444444446</v>
      </c>
      <c r="R311" s="11">
        <f t="shared" si="25"/>
        <v>89.957983193277315</v>
      </c>
      <c r="S311" t="str">
        <f t="shared" si="28"/>
        <v>film &amp; video</v>
      </c>
      <c r="T311" s="17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 s="15">
        <f t="shared" si="26"/>
        <v>40836.083333333336</v>
      </c>
      <c r="K312">
        <v>1317788623</v>
      </c>
      <c r="L312" s="15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 t="shared" si="24"/>
        <v>104.129</v>
      </c>
      <c r="R312" s="11">
        <f t="shared" si="25"/>
        <v>28.924722222222222</v>
      </c>
      <c r="S312" t="str">
        <f t="shared" si="28"/>
        <v>film &amp; video</v>
      </c>
      <c r="T312" s="17" t="str">
        <f t="shared" si="29"/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 s="15">
        <f t="shared" si="26"/>
        <v>40909.332638888889</v>
      </c>
      <c r="K313">
        <v>1321852592</v>
      </c>
      <c r="L313" s="15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 t="shared" si="24"/>
        <v>104.10165000000001</v>
      </c>
      <c r="R313" s="11">
        <f t="shared" si="25"/>
        <v>138.8022</v>
      </c>
      <c r="S313" t="str">
        <f t="shared" si="28"/>
        <v>film &amp; video</v>
      </c>
      <c r="T313" s="17" t="str">
        <f t="shared" si="29"/>
        <v>documentary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 s="15">
        <f t="shared" si="26"/>
        <v>41378.877685185187</v>
      </c>
      <c r="K314">
        <v>1363381432</v>
      </c>
      <c r="L314" s="15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 t="shared" si="24"/>
        <v>111.87499999999999</v>
      </c>
      <c r="R314" s="11">
        <f t="shared" si="25"/>
        <v>61.301369863013697</v>
      </c>
      <c r="S314" t="str">
        <f t="shared" si="28"/>
        <v>film &amp; video</v>
      </c>
      <c r="T314" s="17" t="str">
        <f t="shared" si="29"/>
        <v>documentary</v>
      </c>
    </row>
    <row r="315" spans="1:20" ht="45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 s="15">
        <f t="shared" si="26"/>
        <v>40401.665972222225</v>
      </c>
      <c r="K315">
        <v>1277702894</v>
      </c>
      <c r="L315" s="15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 t="shared" si="24"/>
        <v>104.73529411764706</v>
      </c>
      <c r="R315" s="11">
        <f t="shared" si="25"/>
        <v>80.202702702702709</v>
      </c>
      <c r="S315" t="str">
        <f t="shared" si="28"/>
        <v>film &amp; video</v>
      </c>
      <c r="T315" s="17" t="str">
        <f t="shared" si="29"/>
        <v>documentary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 s="15">
        <f t="shared" si="26"/>
        <v>41334.833194444444</v>
      </c>
      <c r="K316">
        <v>1359575988</v>
      </c>
      <c r="L316" s="15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 t="shared" si="24"/>
        <v>385.15000000000003</v>
      </c>
      <c r="R316" s="11">
        <f t="shared" si="25"/>
        <v>32.095833333333331</v>
      </c>
      <c r="S316" t="str">
        <f t="shared" si="28"/>
        <v>film &amp; video</v>
      </c>
      <c r="T316" s="17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 s="15">
        <f t="shared" si="26"/>
        <v>41143.77238425926</v>
      </c>
      <c r="K317">
        <v>1343068334</v>
      </c>
      <c r="L317" s="15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 t="shared" si="24"/>
        <v>101.248</v>
      </c>
      <c r="R317" s="11">
        <f t="shared" si="25"/>
        <v>200.88888888888889</v>
      </c>
      <c r="S317" t="str">
        <f t="shared" si="28"/>
        <v>film &amp; video</v>
      </c>
      <c r="T317" s="17" t="str">
        <f t="shared" si="29"/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 s="15">
        <f t="shared" si="26"/>
        <v>41984.207638888889</v>
      </c>
      <c r="K318">
        <v>1415398197</v>
      </c>
      <c r="L318" s="15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 t="shared" si="24"/>
        <v>113.77333333333333</v>
      </c>
      <c r="R318" s="11">
        <f t="shared" si="25"/>
        <v>108.01265822784811</v>
      </c>
      <c r="S318" t="str">
        <f t="shared" si="28"/>
        <v>film &amp; video</v>
      </c>
      <c r="T318" s="17" t="str">
        <f t="shared" si="29"/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 s="15">
        <f t="shared" si="26"/>
        <v>41619.676886574074</v>
      </c>
      <c r="K319">
        <v>1384186483</v>
      </c>
      <c r="L319" s="15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 t="shared" si="24"/>
        <v>100.80333333333333</v>
      </c>
      <c r="R319" s="11">
        <f t="shared" si="25"/>
        <v>95.699367088607602</v>
      </c>
      <c r="S319" t="str">
        <f t="shared" si="28"/>
        <v>film &amp; video</v>
      </c>
      <c r="T319" s="17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 s="15">
        <f t="shared" si="26"/>
        <v>41359.997118055559</v>
      </c>
      <c r="K320">
        <v>1361753751</v>
      </c>
      <c r="L320" s="15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 t="shared" si="24"/>
        <v>283.32</v>
      </c>
      <c r="R320" s="11">
        <f t="shared" si="25"/>
        <v>49.880281690140848</v>
      </c>
      <c r="S320" t="str">
        <f t="shared" si="28"/>
        <v>film &amp; video</v>
      </c>
      <c r="T320" s="17" t="str">
        <f t="shared" si="29"/>
        <v>documentary</v>
      </c>
    </row>
    <row r="321" spans="1:20" ht="45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 s="15">
        <f t="shared" si="26"/>
        <v>40211.332638888889</v>
      </c>
      <c r="K321">
        <v>1257538029</v>
      </c>
      <c r="L321" s="15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 t="shared" si="24"/>
        <v>112.68</v>
      </c>
      <c r="R321" s="11">
        <f t="shared" si="25"/>
        <v>110.47058823529412</v>
      </c>
      <c r="S321" t="str">
        <f t="shared" si="28"/>
        <v>film &amp; video</v>
      </c>
      <c r="T321" s="17" t="str">
        <f t="shared" si="29"/>
        <v>documentary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 s="15">
        <f t="shared" si="26"/>
        <v>42360.958333333328</v>
      </c>
      <c r="K322">
        <v>1448284433</v>
      </c>
      <c r="L322" s="15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 t="shared" ref="Q322:Q385" si="30">E322/D322*100</f>
        <v>106.58000000000001</v>
      </c>
      <c r="R322" s="11">
        <f t="shared" ref="R322:R385" si="31">E322/N322</f>
        <v>134.91139240506328</v>
      </c>
      <c r="S322" t="str">
        <f t="shared" si="28"/>
        <v>film &amp; video</v>
      </c>
      <c r="T322" s="17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 s="15">
        <f t="shared" ref="J323:J386" si="32">(((I323/60)/60)/24)+DATE(1970,1,1)</f>
        <v>42682.488263888896</v>
      </c>
      <c r="K323">
        <v>1475577786</v>
      </c>
      <c r="L323" s="15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 t="shared" si="30"/>
        <v>102.66285714285715</v>
      </c>
      <c r="R323" s="11">
        <f t="shared" si="31"/>
        <v>106.62314540059347</v>
      </c>
      <c r="S323" t="str">
        <f t="shared" ref="S323:S386" si="34">LEFT(P323,SEARCH("/",P323,1)-1)</f>
        <v>film &amp; video</v>
      </c>
      <c r="T323" s="17" t="str">
        <f t="shared" ref="T323:T386" si="35">RIGHT(P323,LEN(P323)-SEARCH("/",P323))</f>
        <v>documentary</v>
      </c>
    </row>
    <row r="324" spans="1:20" ht="30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 s="15">
        <f t="shared" si="32"/>
        <v>42503.57</v>
      </c>
      <c r="K324">
        <v>1460554848</v>
      </c>
      <c r="L324" s="15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 t="shared" si="30"/>
        <v>107.91200000000001</v>
      </c>
      <c r="R324" s="11">
        <f t="shared" si="31"/>
        <v>145.04301075268816</v>
      </c>
      <c r="S324" t="str">
        <f t="shared" si="34"/>
        <v>film &amp; video</v>
      </c>
      <c r="T324" s="17" t="str">
        <f t="shared" si="35"/>
        <v>documentary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 s="15">
        <f t="shared" si="32"/>
        <v>42725.332638888889</v>
      </c>
      <c r="K325">
        <v>1479886966</v>
      </c>
      <c r="L325" s="15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 t="shared" si="30"/>
        <v>123.07407407407408</v>
      </c>
      <c r="R325" s="11">
        <f t="shared" si="31"/>
        <v>114.58620689655173</v>
      </c>
      <c r="S325" t="str">
        <f t="shared" si="34"/>
        <v>film &amp; video</v>
      </c>
      <c r="T325" s="17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 s="15">
        <f t="shared" si="32"/>
        <v>42217.626250000001</v>
      </c>
      <c r="K326">
        <v>1435590108</v>
      </c>
      <c r="L326" s="15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 t="shared" si="30"/>
        <v>101.6</v>
      </c>
      <c r="R326" s="11">
        <f t="shared" si="31"/>
        <v>105.3170731707317</v>
      </c>
      <c r="S326" t="str">
        <f t="shared" si="34"/>
        <v>film &amp; video</v>
      </c>
      <c r="T326" s="17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 s="15">
        <f t="shared" si="32"/>
        <v>42724.187881944439</v>
      </c>
      <c r="K327">
        <v>1479184233</v>
      </c>
      <c r="L327" s="15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 t="shared" si="30"/>
        <v>104.396</v>
      </c>
      <c r="R327" s="11">
        <f t="shared" si="31"/>
        <v>70.921195652173907</v>
      </c>
      <c r="S327" t="str">
        <f t="shared" si="34"/>
        <v>film &amp; video</v>
      </c>
      <c r="T327" s="1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 s="15">
        <f t="shared" si="32"/>
        <v>42808.956250000003</v>
      </c>
      <c r="K328">
        <v>1486625606</v>
      </c>
      <c r="L328" s="15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 t="shared" si="30"/>
        <v>112.92973333333333</v>
      </c>
      <c r="R328" s="11">
        <f t="shared" si="31"/>
        <v>147.17167680278018</v>
      </c>
      <c r="S328" t="str">
        <f t="shared" si="34"/>
        <v>film &amp; video</v>
      </c>
      <c r="T328" s="17" t="str">
        <f t="shared" si="35"/>
        <v>documentary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 s="15">
        <f t="shared" si="32"/>
        <v>42085.333333333328</v>
      </c>
      <c r="K329">
        <v>1424669929</v>
      </c>
      <c r="L329" s="15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 t="shared" si="30"/>
        <v>136.4</v>
      </c>
      <c r="R329" s="11">
        <f t="shared" si="31"/>
        <v>160.47058823529412</v>
      </c>
      <c r="S329" t="str">
        <f t="shared" si="34"/>
        <v>film &amp; video</v>
      </c>
      <c r="T329" s="17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 s="15">
        <f t="shared" si="32"/>
        <v>42309.166666666672</v>
      </c>
      <c r="K330">
        <v>1443739388</v>
      </c>
      <c r="L330" s="15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 t="shared" si="30"/>
        <v>103.61439999999999</v>
      </c>
      <c r="R330" s="11">
        <f t="shared" si="31"/>
        <v>156.04578313253012</v>
      </c>
      <c r="S330" t="str">
        <f t="shared" si="34"/>
        <v>film &amp; video</v>
      </c>
      <c r="T330" s="17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 s="15">
        <f t="shared" si="32"/>
        <v>42315.166666666672</v>
      </c>
      <c r="K331">
        <v>1444821127</v>
      </c>
      <c r="L331" s="15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 t="shared" si="30"/>
        <v>105.5</v>
      </c>
      <c r="R331" s="11">
        <f t="shared" si="31"/>
        <v>63.17365269461078</v>
      </c>
      <c r="S331" t="str">
        <f t="shared" si="34"/>
        <v>film &amp; video</v>
      </c>
      <c r="T331" s="17" t="str">
        <f t="shared" si="35"/>
        <v>documentary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 s="15">
        <f t="shared" si="32"/>
        <v>41411.165972222225</v>
      </c>
      <c r="K332">
        <v>1366028563</v>
      </c>
      <c r="L332" s="15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 t="shared" si="30"/>
        <v>101.82857142857142</v>
      </c>
      <c r="R332" s="11">
        <f t="shared" si="31"/>
        <v>104.82352941176471</v>
      </c>
      <c r="S332" t="str">
        <f t="shared" si="34"/>
        <v>film &amp; video</v>
      </c>
      <c r="T332" s="17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 s="15">
        <f t="shared" si="32"/>
        <v>42538.581412037034</v>
      </c>
      <c r="K333">
        <v>1463493434</v>
      </c>
      <c r="L333" s="15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 t="shared" si="30"/>
        <v>106.60499999999999</v>
      </c>
      <c r="R333" s="11">
        <f t="shared" si="31"/>
        <v>97.356164383561648</v>
      </c>
      <c r="S333" t="str">
        <f t="shared" si="34"/>
        <v>film &amp; video</v>
      </c>
      <c r="T333" s="17" t="str">
        <f t="shared" si="35"/>
        <v>documentary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 s="15">
        <f t="shared" si="32"/>
        <v>42305.333333333328</v>
      </c>
      <c r="K334">
        <v>1442420377</v>
      </c>
      <c r="L334" s="15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 t="shared" si="30"/>
        <v>113.015</v>
      </c>
      <c r="R334" s="11">
        <f t="shared" si="31"/>
        <v>203.63063063063063</v>
      </c>
      <c r="S334" t="str">
        <f t="shared" si="34"/>
        <v>film &amp; video</v>
      </c>
      <c r="T334" s="17" t="str">
        <f t="shared" si="35"/>
        <v>documentary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 s="15">
        <f t="shared" si="32"/>
        <v>42467.59480324074</v>
      </c>
      <c r="K335">
        <v>1457450191</v>
      </c>
      <c r="L335" s="15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 t="shared" si="30"/>
        <v>125.22750000000001</v>
      </c>
      <c r="R335" s="11">
        <f t="shared" si="31"/>
        <v>188.31203007518798</v>
      </c>
      <c r="S335" t="str">
        <f t="shared" si="34"/>
        <v>film &amp; video</v>
      </c>
      <c r="T335" s="17" t="str">
        <f t="shared" si="35"/>
        <v>documentary</v>
      </c>
    </row>
    <row r="336" spans="1:20" ht="45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 s="15">
        <f t="shared" si="32"/>
        <v>42139.791666666672</v>
      </c>
      <c r="K336">
        <v>1428423757</v>
      </c>
      <c r="L336" s="15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 t="shared" si="30"/>
        <v>101.19</v>
      </c>
      <c r="R336" s="11">
        <f t="shared" si="31"/>
        <v>146.65217391304347</v>
      </c>
      <c r="S336" t="str">
        <f t="shared" si="34"/>
        <v>film &amp; video</v>
      </c>
      <c r="T336" s="17" t="str">
        <f t="shared" si="35"/>
        <v>documentary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 s="15">
        <f t="shared" si="32"/>
        <v>42132.916666666672</v>
      </c>
      <c r="K337">
        <v>1428428515</v>
      </c>
      <c r="L337" s="15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 t="shared" si="30"/>
        <v>102.76470588235294</v>
      </c>
      <c r="R337" s="11">
        <f t="shared" si="31"/>
        <v>109.1875</v>
      </c>
      <c r="S337" t="str">
        <f t="shared" si="34"/>
        <v>film &amp; video</v>
      </c>
      <c r="T337" s="1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 s="15">
        <f t="shared" si="32"/>
        <v>42321.637939814813</v>
      </c>
      <c r="K338">
        <v>1444832318</v>
      </c>
      <c r="L338" s="15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 t="shared" si="30"/>
        <v>116.83911999999998</v>
      </c>
      <c r="R338" s="11">
        <f t="shared" si="31"/>
        <v>59.249046653144013</v>
      </c>
      <c r="S338" t="str">
        <f t="shared" si="34"/>
        <v>film &amp; video</v>
      </c>
      <c r="T338" s="17" t="str">
        <f t="shared" si="35"/>
        <v>documentary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 s="15">
        <f t="shared" si="32"/>
        <v>42077.086898148147</v>
      </c>
      <c r="K339">
        <v>1423710308</v>
      </c>
      <c r="L339" s="15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 t="shared" si="30"/>
        <v>101.16833333333335</v>
      </c>
      <c r="R339" s="11">
        <f t="shared" si="31"/>
        <v>97.904838709677421</v>
      </c>
      <c r="S339" t="str">
        <f t="shared" si="34"/>
        <v>film &amp; video</v>
      </c>
      <c r="T339" s="17" t="str">
        <f t="shared" si="35"/>
        <v>documentary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 s="15">
        <f t="shared" si="32"/>
        <v>42616.041666666672</v>
      </c>
      <c r="K340">
        <v>1468001290</v>
      </c>
      <c r="L340" s="15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 t="shared" si="30"/>
        <v>110.13360000000002</v>
      </c>
      <c r="R340" s="11">
        <f t="shared" si="31"/>
        <v>70.000169491525426</v>
      </c>
      <c r="S340" t="str">
        <f t="shared" si="34"/>
        <v>film &amp; video</v>
      </c>
      <c r="T340" s="17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 s="15">
        <f t="shared" si="32"/>
        <v>42123.760046296295</v>
      </c>
      <c r="K341">
        <v>1427739268</v>
      </c>
      <c r="L341" s="15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 t="shared" si="30"/>
        <v>108.08333333333333</v>
      </c>
      <c r="R341" s="11">
        <f t="shared" si="31"/>
        <v>72.865168539325836</v>
      </c>
      <c r="S341" t="str">
        <f t="shared" si="34"/>
        <v>film &amp; video</v>
      </c>
      <c r="T341" s="17" t="str">
        <f t="shared" si="35"/>
        <v>documentary</v>
      </c>
    </row>
    <row r="342" spans="1:20" ht="30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 s="15">
        <f t="shared" si="32"/>
        <v>42802.875</v>
      </c>
      <c r="K342">
        <v>1486397007</v>
      </c>
      <c r="L342" s="15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 t="shared" si="30"/>
        <v>125.02285714285715</v>
      </c>
      <c r="R342" s="11">
        <f t="shared" si="31"/>
        <v>146.34782608695653</v>
      </c>
      <c r="S342" t="str">
        <f t="shared" si="34"/>
        <v>film &amp; video</v>
      </c>
      <c r="T342" s="17" t="str">
        <f t="shared" si="35"/>
        <v>documentary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 s="15">
        <f t="shared" si="32"/>
        <v>41913.165972222225</v>
      </c>
      <c r="K343">
        <v>1410555998</v>
      </c>
      <c r="L343" s="15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 t="shared" si="30"/>
        <v>106.71428571428572</v>
      </c>
      <c r="R343" s="11">
        <f t="shared" si="31"/>
        <v>67.909090909090907</v>
      </c>
      <c r="S343" t="str">
        <f t="shared" si="34"/>
        <v>film &amp; video</v>
      </c>
      <c r="T343" s="17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 s="15">
        <f t="shared" si="32"/>
        <v>42489.780844907407</v>
      </c>
      <c r="K344">
        <v>1459363465</v>
      </c>
      <c r="L344" s="15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 t="shared" si="30"/>
        <v>100.36639999999998</v>
      </c>
      <c r="R344" s="11">
        <f t="shared" si="31"/>
        <v>169.85083076923075</v>
      </c>
      <c r="S344" t="str">
        <f t="shared" si="34"/>
        <v>film &amp; video</v>
      </c>
      <c r="T344" s="17" t="str">
        <f t="shared" si="35"/>
        <v>documentary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 s="15">
        <f t="shared" si="32"/>
        <v>41957.125</v>
      </c>
      <c r="K345">
        <v>1413308545</v>
      </c>
      <c r="L345" s="15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 t="shared" si="30"/>
        <v>102.02863333333335</v>
      </c>
      <c r="R345" s="11">
        <f t="shared" si="31"/>
        <v>58.413339694656486</v>
      </c>
      <c r="S345" t="str">
        <f t="shared" si="34"/>
        <v>film &amp; video</v>
      </c>
      <c r="T345" s="17" t="str">
        <f t="shared" si="35"/>
        <v>documentary</v>
      </c>
    </row>
    <row r="346" spans="1:20" ht="45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 s="15">
        <f t="shared" si="32"/>
        <v>42156.097222222219</v>
      </c>
      <c r="K346">
        <v>1429312694</v>
      </c>
      <c r="L346" s="15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 t="shared" si="30"/>
        <v>102.08358208955224</v>
      </c>
      <c r="R346" s="11">
        <f t="shared" si="31"/>
        <v>119.99298245614035</v>
      </c>
      <c r="S346" t="str">
        <f t="shared" si="34"/>
        <v>film &amp; video</v>
      </c>
      <c r="T346" s="17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 s="15">
        <f t="shared" si="32"/>
        <v>42144.944328703699</v>
      </c>
      <c r="K347">
        <v>1429569590</v>
      </c>
      <c r="L347" s="15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 t="shared" si="30"/>
        <v>123.27586206896552</v>
      </c>
      <c r="R347" s="11">
        <f t="shared" si="31"/>
        <v>99.860335195530723</v>
      </c>
      <c r="S347" t="str">
        <f t="shared" si="34"/>
        <v>film &amp; video</v>
      </c>
      <c r="T347" s="17" t="str">
        <f t="shared" si="35"/>
        <v>documentary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 s="15">
        <f t="shared" si="32"/>
        <v>42291.500243055561</v>
      </c>
      <c r="K348">
        <v>1442232021</v>
      </c>
      <c r="L348" s="15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 t="shared" si="30"/>
        <v>170.28880000000001</v>
      </c>
      <c r="R348" s="11">
        <f t="shared" si="31"/>
        <v>90.579148936170213</v>
      </c>
      <c r="S348" t="str">
        <f t="shared" si="34"/>
        <v>film &amp; video</v>
      </c>
      <c r="T348" s="17" t="str">
        <f t="shared" si="35"/>
        <v>documentary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 s="15">
        <f t="shared" si="32"/>
        <v>42322.537141203706</v>
      </c>
      <c r="K349">
        <v>1444910009</v>
      </c>
      <c r="L349" s="15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 t="shared" si="30"/>
        <v>111.59049999999999</v>
      </c>
      <c r="R349" s="11">
        <f t="shared" si="31"/>
        <v>117.77361477572559</v>
      </c>
      <c r="S349" t="str">
        <f t="shared" si="34"/>
        <v>film &amp; video</v>
      </c>
      <c r="T349" s="17" t="str">
        <f t="shared" si="35"/>
        <v>documentary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 s="15">
        <f t="shared" si="32"/>
        <v>42237.58699074074</v>
      </c>
      <c r="K350">
        <v>1437573916</v>
      </c>
      <c r="L350" s="15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 t="shared" si="30"/>
        <v>103</v>
      </c>
      <c r="R350" s="11">
        <f t="shared" si="31"/>
        <v>86.554621848739501</v>
      </c>
      <c r="S350" t="str">
        <f t="shared" si="34"/>
        <v>film &amp; video</v>
      </c>
      <c r="T350" s="17" t="str">
        <f t="shared" si="35"/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 s="15">
        <f t="shared" si="32"/>
        <v>42790.498935185184</v>
      </c>
      <c r="K351">
        <v>1485345508</v>
      </c>
      <c r="L351" s="15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 t="shared" si="30"/>
        <v>106.63570159857905</v>
      </c>
      <c r="R351" s="11">
        <f t="shared" si="31"/>
        <v>71.899281437125751</v>
      </c>
      <c r="S351" t="str">
        <f t="shared" si="34"/>
        <v>film &amp; video</v>
      </c>
      <c r="T351" s="17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 s="15">
        <f t="shared" si="32"/>
        <v>42624.165972222225</v>
      </c>
      <c r="K352">
        <v>1470274509</v>
      </c>
      <c r="L352" s="15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 t="shared" si="30"/>
        <v>114.75999999999999</v>
      </c>
      <c r="R352" s="11">
        <f t="shared" si="31"/>
        <v>129.81900452488688</v>
      </c>
      <c r="S352" t="str">
        <f t="shared" si="34"/>
        <v>film &amp; video</v>
      </c>
      <c r="T352" s="17" t="str">
        <f t="shared" si="35"/>
        <v>documentary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 s="15">
        <f t="shared" si="32"/>
        <v>42467.923078703709</v>
      </c>
      <c r="K353">
        <v>1456614554</v>
      </c>
      <c r="L353" s="15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 t="shared" si="30"/>
        <v>127.34117647058822</v>
      </c>
      <c r="R353" s="11">
        <f t="shared" si="31"/>
        <v>44.912863070539416</v>
      </c>
      <c r="S353" t="str">
        <f t="shared" si="34"/>
        <v>film &amp; video</v>
      </c>
      <c r="T353" s="17" t="str">
        <f t="shared" si="35"/>
        <v>documentary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 s="15">
        <f t="shared" si="32"/>
        <v>41920.167453703703</v>
      </c>
      <c r="K354">
        <v>1410148868</v>
      </c>
      <c r="L354" s="15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 t="shared" si="30"/>
        <v>116.56</v>
      </c>
      <c r="R354" s="11">
        <f t="shared" si="31"/>
        <v>40.755244755244753</v>
      </c>
      <c r="S354" t="str">
        <f t="shared" si="34"/>
        <v>film &amp; video</v>
      </c>
      <c r="T354" s="17" t="str">
        <f t="shared" si="35"/>
        <v>documentary</v>
      </c>
    </row>
    <row r="355" spans="1:20" ht="45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 s="15">
        <f t="shared" si="32"/>
        <v>42327.833553240736</v>
      </c>
      <c r="K355">
        <v>1445367619</v>
      </c>
      <c r="L355" s="15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 t="shared" si="30"/>
        <v>108.61819426615318</v>
      </c>
      <c r="R355" s="11">
        <f t="shared" si="31"/>
        <v>103.52394779771615</v>
      </c>
      <c r="S355" t="str">
        <f t="shared" si="34"/>
        <v>film &amp; video</v>
      </c>
      <c r="T355" s="17" t="str">
        <f t="shared" si="35"/>
        <v>documentary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 s="15">
        <f t="shared" si="32"/>
        <v>42468.786122685182</v>
      </c>
      <c r="K356">
        <v>1457553121</v>
      </c>
      <c r="L356" s="15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 t="shared" si="30"/>
        <v>103.94285714285714</v>
      </c>
      <c r="R356" s="11">
        <f t="shared" si="31"/>
        <v>125.44827586206897</v>
      </c>
      <c r="S356" t="str">
        <f t="shared" si="34"/>
        <v>film &amp; video</v>
      </c>
      <c r="T356" s="17" t="str">
        <f t="shared" si="35"/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 s="15">
        <f t="shared" si="32"/>
        <v>41974.3355787037</v>
      </c>
      <c r="K357">
        <v>1414738994</v>
      </c>
      <c r="L357" s="15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 t="shared" si="30"/>
        <v>116.25714285714285</v>
      </c>
      <c r="R357" s="11">
        <f t="shared" si="31"/>
        <v>246.60606060606059</v>
      </c>
      <c r="S357" t="str">
        <f t="shared" si="34"/>
        <v>film &amp; video</v>
      </c>
      <c r="T357" s="17" t="str">
        <f t="shared" si="35"/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 s="15">
        <f t="shared" si="32"/>
        <v>42445.761493055557</v>
      </c>
      <c r="K358">
        <v>1455563793</v>
      </c>
      <c r="L358" s="15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 t="shared" si="30"/>
        <v>102.69239999999999</v>
      </c>
      <c r="R358" s="11">
        <f t="shared" si="31"/>
        <v>79.401340206185566</v>
      </c>
      <c r="S358" t="str">
        <f t="shared" si="34"/>
        <v>film &amp; video</v>
      </c>
      <c r="T358" s="17" t="str">
        <f t="shared" si="35"/>
        <v>documentary</v>
      </c>
    </row>
    <row r="359" spans="1:20" ht="45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 s="15">
        <f t="shared" si="32"/>
        <v>42118.222187499996</v>
      </c>
      <c r="K359">
        <v>1426396797</v>
      </c>
      <c r="L359" s="15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 t="shared" si="30"/>
        <v>174</v>
      </c>
      <c r="R359" s="11">
        <f t="shared" si="31"/>
        <v>86.138613861386133</v>
      </c>
      <c r="S359" t="str">
        <f t="shared" si="34"/>
        <v>film &amp; video</v>
      </c>
      <c r="T359" s="17" t="str">
        <f t="shared" si="35"/>
        <v>documentary</v>
      </c>
    </row>
    <row r="360" spans="1:20" ht="30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 s="15">
        <f t="shared" si="32"/>
        <v>42536.625</v>
      </c>
      <c r="K360">
        <v>1463517521</v>
      </c>
      <c r="L360" s="15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 t="shared" si="30"/>
        <v>103.08800000000001</v>
      </c>
      <c r="R360" s="11">
        <f t="shared" si="31"/>
        <v>193.04868913857678</v>
      </c>
      <c r="S360" t="str">
        <f t="shared" si="34"/>
        <v>film &amp; video</v>
      </c>
      <c r="T360" s="17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 s="15">
        <f t="shared" si="32"/>
        <v>41957.216666666667</v>
      </c>
      <c r="K361">
        <v>1414028490</v>
      </c>
      <c r="L361" s="15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 t="shared" si="30"/>
        <v>104.85537190082646</v>
      </c>
      <c r="R361" s="11">
        <f t="shared" si="31"/>
        <v>84.023178807947019</v>
      </c>
      <c r="S361" t="str">
        <f t="shared" si="34"/>
        <v>film &amp; video</v>
      </c>
      <c r="T361" s="17" t="str">
        <f t="shared" si="35"/>
        <v>documentary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 s="15">
        <f t="shared" si="32"/>
        <v>42208.132638888885</v>
      </c>
      <c r="K362">
        <v>1433799180</v>
      </c>
      <c r="L362" s="15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 t="shared" si="30"/>
        <v>101.375</v>
      </c>
      <c r="R362" s="11">
        <f t="shared" si="31"/>
        <v>139.82758620689654</v>
      </c>
      <c r="S362" t="str">
        <f t="shared" si="34"/>
        <v>film &amp; video</v>
      </c>
      <c r="T362" s="17" t="str">
        <f t="shared" si="35"/>
        <v>documentary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 s="15">
        <f t="shared" si="32"/>
        <v>41966.042893518519</v>
      </c>
      <c r="K363">
        <v>1414108906</v>
      </c>
      <c r="L363" s="15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 t="shared" si="30"/>
        <v>111.07699999999998</v>
      </c>
      <c r="R363" s="11">
        <f t="shared" si="31"/>
        <v>109.82189265536722</v>
      </c>
      <c r="S363" t="str">
        <f t="shared" si="34"/>
        <v>film &amp; video</v>
      </c>
      <c r="T363" s="17" t="str">
        <f t="shared" si="35"/>
        <v>documentary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 s="15">
        <f t="shared" si="32"/>
        <v>41859</v>
      </c>
      <c r="K364">
        <v>1405573391</v>
      </c>
      <c r="L364" s="15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 t="shared" si="30"/>
        <v>124.15933781686496</v>
      </c>
      <c r="R364" s="11">
        <f t="shared" si="31"/>
        <v>139.53488372093022</v>
      </c>
      <c r="S364" t="str">
        <f t="shared" si="34"/>
        <v>film &amp; video</v>
      </c>
      <c r="T364" s="17" t="str">
        <f t="shared" si="35"/>
        <v>documentary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 s="15">
        <f t="shared" si="32"/>
        <v>40300.806944444441</v>
      </c>
      <c r="K365">
        <v>1268934736</v>
      </c>
      <c r="L365" s="15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 t="shared" si="30"/>
        <v>101.33333333333334</v>
      </c>
      <c r="R365" s="11">
        <f t="shared" si="31"/>
        <v>347.84615384615387</v>
      </c>
      <c r="S365" t="str">
        <f t="shared" si="34"/>
        <v>film &amp; video</v>
      </c>
      <c r="T365" s="17" t="str">
        <f t="shared" si="35"/>
        <v>documentary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 s="15">
        <f t="shared" si="32"/>
        <v>41811.165972222225</v>
      </c>
      <c r="K366">
        <v>1400704672</v>
      </c>
      <c r="L366" s="15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 t="shared" si="30"/>
        <v>110.16142857142856</v>
      </c>
      <c r="R366" s="11">
        <f t="shared" si="31"/>
        <v>68.24159292035398</v>
      </c>
      <c r="S366" t="str">
        <f t="shared" si="34"/>
        <v>film &amp; video</v>
      </c>
      <c r="T366" s="17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 s="15">
        <f t="shared" si="32"/>
        <v>41698.606469907405</v>
      </c>
      <c r="K367">
        <v>1391005999</v>
      </c>
      <c r="L367" s="15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 t="shared" si="30"/>
        <v>103.97333333333334</v>
      </c>
      <c r="R367" s="11">
        <f t="shared" si="31"/>
        <v>239.93846153846152</v>
      </c>
      <c r="S367" t="str">
        <f t="shared" si="34"/>
        <v>film &amp; video</v>
      </c>
      <c r="T367" s="1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 s="15">
        <f t="shared" si="32"/>
        <v>41049.793032407404</v>
      </c>
      <c r="K368">
        <v>1334948518</v>
      </c>
      <c r="L368" s="15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 t="shared" si="30"/>
        <v>101.31578947368421</v>
      </c>
      <c r="R368" s="11">
        <f t="shared" si="31"/>
        <v>287.31343283582089</v>
      </c>
      <c r="S368" t="str">
        <f t="shared" si="34"/>
        <v>film &amp; video</v>
      </c>
      <c r="T368" s="17" t="str">
        <f t="shared" si="35"/>
        <v>documentary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 s="15">
        <f t="shared" si="32"/>
        <v>41395.207638888889</v>
      </c>
      <c r="K369">
        <v>1363960278</v>
      </c>
      <c r="L369" s="15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 t="shared" si="30"/>
        <v>103.3501</v>
      </c>
      <c r="R369" s="11">
        <f t="shared" si="31"/>
        <v>86.84882352941176</v>
      </c>
      <c r="S369" t="str">
        <f t="shared" si="34"/>
        <v>film &amp; video</v>
      </c>
      <c r="T369" s="17" t="str">
        <f t="shared" si="35"/>
        <v>documentary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 s="15">
        <f t="shared" si="32"/>
        <v>42078.563912037032</v>
      </c>
      <c r="K370">
        <v>1423405922</v>
      </c>
      <c r="L370" s="15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 t="shared" si="30"/>
        <v>104.11200000000001</v>
      </c>
      <c r="R370" s="11">
        <f t="shared" si="31"/>
        <v>81.84905660377359</v>
      </c>
      <c r="S370" t="str">
        <f t="shared" si="34"/>
        <v>film &amp; video</v>
      </c>
      <c r="T370" s="17" t="str">
        <f t="shared" si="35"/>
        <v>documentary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 s="15">
        <f t="shared" si="32"/>
        <v>40923.551724537036</v>
      </c>
      <c r="K371">
        <v>1324041269</v>
      </c>
      <c r="L371" s="15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 t="shared" si="30"/>
        <v>110.15569230769231</v>
      </c>
      <c r="R371" s="11">
        <f t="shared" si="31"/>
        <v>42.874970059880241</v>
      </c>
      <c r="S371" t="str">
        <f t="shared" si="34"/>
        <v>film &amp; video</v>
      </c>
      <c r="T371" s="17" t="str">
        <f t="shared" si="35"/>
        <v>documentary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 s="15">
        <f t="shared" si="32"/>
        <v>42741.795138888891</v>
      </c>
      <c r="K372">
        <v>1481137500</v>
      </c>
      <c r="L372" s="15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 t="shared" si="30"/>
        <v>122.02</v>
      </c>
      <c r="R372" s="11">
        <f t="shared" si="31"/>
        <v>709.41860465116281</v>
      </c>
      <c r="S372" t="str">
        <f t="shared" si="34"/>
        <v>film &amp; video</v>
      </c>
      <c r="T372" s="17" t="str">
        <f t="shared" si="35"/>
        <v>documentary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 s="15">
        <f t="shared" si="32"/>
        <v>41306.767812500002</v>
      </c>
      <c r="K373">
        <v>1355855139</v>
      </c>
      <c r="L373" s="15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 t="shared" si="30"/>
        <v>114.16866666666667</v>
      </c>
      <c r="R373" s="11">
        <f t="shared" si="31"/>
        <v>161.25517890772127</v>
      </c>
      <c r="S373" t="str">
        <f t="shared" si="34"/>
        <v>film &amp; video</v>
      </c>
      <c r="T373" s="17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 s="15">
        <f t="shared" si="32"/>
        <v>42465.666666666672</v>
      </c>
      <c r="K374">
        <v>1456408244</v>
      </c>
      <c r="L374" s="15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 t="shared" si="30"/>
        <v>125.33333333333334</v>
      </c>
      <c r="R374" s="11">
        <f t="shared" si="31"/>
        <v>41.777777777777779</v>
      </c>
      <c r="S374" t="str">
        <f t="shared" si="34"/>
        <v>film &amp; video</v>
      </c>
      <c r="T374" s="17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 s="15">
        <f t="shared" si="32"/>
        <v>41108.91201388889</v>
      </c>
      <c r="K375">
        <v>1340056398</v>
      </c>
      <c r="L375" s="15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 t="shared" si="30"/>
        <v>106.66666666666667</v>
      </c>
      <c r="R375" s="11">
        <f t="shared" si="31"/>
        <v>89.887640449438209</v>
      </c>
      <c r="S375" t="str">
        <f t="shared" si="34"/>
        <v>film &amp; video</v>
      </c>
      <c r="T375" s="17" t="str">
        <f t="shared" si="35"/>
        <v>documentary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 s="15">
        <f t="shared" si="32"/>
        <v>40802.889247685183</v>
      </c>
      <c r="K376">
        <v>1312320031</v>
      </c>
      <c r="L376" s="15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 t="shared" si="30"/>
        <v>130.65</v>
      </c>
      <c r="R376" s="11">
        <f t="shared" si="31"/>
        <v>45.051724137931032</v>
      </c>
      <c r="S376" t="str">
        <f t="shared" si="34"/>
        <v>film &amp; video</v>
      </c>
      <c r="T376" s="17" t="str">
        <f t="shared" si="35"/>
        <v>documentary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 s="15">
        <f t="shared" si="32"/>
        <v>41699.720833333333</v>
      </c>
      <c r="K377">
        <v>1390088311</v>
      </c>
      <c r="L377" s="15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 t="shared" si="30"/>
        <v>120</v>
      </c>
      <c r="R377" s="11">
        <f t="shared" si="31"/>
        <v>42.857142857142854</v>
      </c>
      <c r="S377" t="str">
        <f t="shared" si="34"/>
        <v>film &amp; video</v>
      </c>
      <c r="T377" s="17" t="str">
        <f t="shared" si="35"/>
        <v>documentary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 s="15">
        <f t="shared" si="32"/>
        <v>42607.452731481477</v>
      </c>
      <c r="K378">
        <v>1469443916</v>
      </c>
      <c r="L378" s="15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 t="shared" si="30"/>
        <v>105.9591836734694</v>
      </c>
      <c r="R378" s="11">
        <f t="shared" si="31"/>
        <v>54.083333333333336</v>
      </c>
      <c r="S378" t="str">
        <f t="shared" si="34"/>
        <v>film &amp; video</v>
      </c>
      <c r="T378" s="17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 s="15">
        <f t="shared" si="32"/>
        <v>42322.292361111111</v>
      </c>
      <c r="K379">
        <v>1444888868</v>
      </c>
      <c r="L379" s="15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 t="shared" si="30"/>
        <v>114.39999999999999</v>
      </c>
      <c r="R379" s="11">
        <f t="shared" si="31"/>
        <v>103.21804511278195</v>
      </c>
      <c r="S379" t="str">
        <f t="shared" si="34"/>
        <v>film &amp; video</v>
      </c>
      <c r="T379" s="17" t="str">
        <f t="shared" si="35"/>
        <v>documentary</v>
      </c>
    </row>
    <row r="380" spans="1:20" ht="45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 s="15">
        <f t="shared" si="32"/>
        <v>42394.994444444441</v>
      </c>
      <c r="K380">
        <v>1451655808</v>
      </c>
      <c r="L380" s="15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 t="shared" si="30"/>
        <v>111.76666666666665</v>
      </c>
      <c r="R380" s="11">
        <f t="shared" si="31"/>
        <v>40.397590361445786</v>
      </c>
      <c r="S380" t="str">
        <f t="shared" si="34"/>
        <v>film &amp; video</v>
      </c>
      <c r="T380" s="17" t="str">
        <f t="shared" si="35"/>
        <v>documentary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 s="15">
        <f t="shared" si="32"/>
        <v>41032.688333333332</v>
      </c>
      <c r="K381">
        <v>1332174672</v>
      </c>
      <c r="L381" s="15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 t="shared" si="30"/>
        <v>116.08000000000001</v>
      </c>
      <c r="R381" s="11">
        <f t="shared" si="31"/>
        <v>116.85906040268456</v>
      </c>
      <c r="S381" t="str">
        <f t="shared" si="34"/>
        <v>film &amp; video</v>
      </c>
      <c r="T381" s="17" t="str">
        <f t="shared" si="35"/>
        <v>documentary</v>
      </c>
    </row>
    <row r="382" spans="1:20" ht="45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 s="15">
        <f t="shared" si="32"/>
        <v>42392.719814814816</v>
      </c>
      <c r="K382">
        <v>1451409392</v>
      </c>
      <c r="L382" s="15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 t="shared" si="30"/>
        <v>141.5</v>
      </c>
      <c r="R382" s="11">
        <f t="shared" si="31"/>
        <v>115.51020408163265</v>
      </c>
      <c r="S382" t="str">
        <f t="shared" si="34"/>
        <v>film &amp; video</v>
      </c>
      <c r="T382" s="17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 s="15">
        <f t="shared" si="32"/>
        <v>41120.208333333336</v>
      </c>
      <c r="K383">
        <v>1340642717</v>
      </c>
      <c r="L383" s="15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 t="shared" si="30"/>
        <v>104.72999999999999</v>
      </c>
      <c r="R383" s="11">
        <f t="shared" si="31"/>
        <v>104.31274900398407</v>
      </c>
      <c r="S383" t="str">
        <f t="shared" si="34"/>
        <v>film &amp; video</v>
      </c>
      <c r="T383" s="17" t="str">
        <f t="shared" si="35"/>
        <v>documentary</v>
      </c>
    </row>
    <row r="384" spans="1:20" ht="45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 s="15">
        <f t="shared" si="32"/>
        <v>41158.709490740745</v>
      </c>
      <c r="K384">
        <v>1345741300</v>
      </c>
      <c r="L384" s="15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 t="shared" si="30"/>
        <v>255.83333333333331</v>
      </c>
      <c r="R384" s="11">
        <f t="shared" si="31"/>
        <v>69.772727272727266</v>
      </c>
      <c r="S384" t="str">
        <f t="shared" si="34"/>
        <v>film &amp; video</v>
      </c>
      <c r="T384" s="17" t="str">
        <f t="shared" si="35"/>
        <v>documentary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 s="15">
        <f t="shared" si="32"/>
        <v>41778.117581018516</v>
      </c>
      <c r="K385">
        <v>1398480559</v>
      </c>
      <c r="L385" s="15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 t="shared" si="30"/>
        <v>206.70670670670671</v>
      </c>
      <c r="R385" s="11">
        <f t="shared" si="31"/>
        <v>43.020833333333336</v>
      </c>
      <c r="S385" t="str">
        <f t="shared" si="34"/>
        <v>film &amp; video</v>
      </c>
      <c r="T385" s="17" t="str">
        <f t="shared" si="35"/>
        <v>documentary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 s="15">
        <f t="shared" si="32"/>
        <v>42010.781793981485</v>
      </c>
      <c r="K386">
        <v>1417977947</v>
      </c>
      <c r="L386" s="15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 t="shared" ref="Q386:Q449" si="36">E386/D386*100</f>
        <v>112.105</v>
      </c>
      <c r="R386" s="11">
        <f t="shared" ref="R386:R449" si="37">E386/N386</f>
        <v>58.540469973890339</v>
      </c>
      <c r="S386" t="str">
        <f t="shared" si="34"/>
        <v>film &amp; video</v>
      </c>
      <c r="T386" s="17" t="str">
        <f t="shared" si="35"/>
        <v>documentary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 s="15">
        <f t="shared" ref="J387:J450" si="38">(((I387/60)/60)/24)+DATE(1970,1,1)</f>
        <v>41964.626168981486</v>
      </c>
      <c r="K387">
        <v>1413986501</v>
      </c>
      <c r="L387" s="15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 t="shared" si="36"/>
        <v>105.982</v>
      </c>
      <c r="R387" s="11">
        <f t="shared" si="37"/>
        <v>111.79535864978902</v>
      </c>
      <c r="S387" t="str">
        <f t="shared" ref="S387:S450" si="40">LEFT(P387,SEARCH("/",P387,1)-1)</f>
        <v>film &amp; video</v>
      </c>
      <c r="T387" s="17" t="str">
        <f t="shared" ref="T387:T450" si="41">RIGHT(P387,LEN(P387)-SEARCH("/",P387))</f>
        <v>documentary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 s="15">
        <f t="shared" si="38"/>
        <v>42226.951284722221</v>
      </c>
      <c r="K388">
        <v>1437950991</v>
      </c>
      <c r="L388" s="15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 t="shared" si="36"/>
        <v>100.16666666666667</v>
      </c>
      <c r="R388" s="11">
        <f t="shared" si="37"/>
        <v>46.230769230769234</v>
      </c>
      <c r="S388" t="str">
        <f t="shared" si="40"/>
        <v>film &amp; video</v>
      </c>
      <c r="T388" s="17" t="str">
        <f t="shared" si="41"/>
        <v>documentary</v>
      </c>
    </row>
    <row r="389" spans="1:20" ht="45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 s="15">
        <f t="shared" si="38"/>
        <v>42231.25</v>
      </c>
      <c r="K389">
        <v>1436976858</v>
      </c>
      <c r="L389" s="15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 t="shared" si="36"/>
        <v>213.98947368421051</v>
      </c>
      <c r="R389" s="11">
        <f t="shared" si="37"/>
        <v>144.69039145907473</v>
      </c>
      <c r="S389" t="str">
        <f t="shared" si="40"/>
        <v>film &amp; video</v>
      </c>
      <c r="T389" s="17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 s="15">
        <f t="shared" si="38"/>
        <v>42579.076157407413</v>
      </c>
      <c r="K390">
        <v>1467078580</v>
      </c>
      <c r="L390" s="15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 t="shared" si="36"/>
        <v>126.16000000000001</v>
      </c>
      <c r="R390" s="11">
        <f t="shared" si="37"/>
        <v>88.845070422535215</v>
      </c>
      <c r="S390" t="str">
        <f t="shared" si="40"/>
        <v>film &amp; video</v>
      </c>
      <c r="T390" s="17" t="str">
        <f t="shared" si="41"/>
        <v>documentary</v>
      </c>
    </row>
    <row r="391" spans="1:20" ht="45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 s="15">
        <f t="shared" si="38"/>
        <v>41705.957638888889</v>
      </c>
      <c r="K391">
        <v>1391477450</v>
      </c>
      <c r="L391" s="15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 t="shared" si="36"/>
        <v>181.53547058823528</v>
      </c>
      <c r="R391" s="11">
        <f t="shared" si="37"/>
        <v>81.75107284768211</v>
      </c>
      <c r="S391" t="str">
        <f t="shared" si="40"/>
        <v>film &amp; video</v>
      </c>
      <c r="T391" s="17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 s="15">
        <f t="shared" si="38"/>
        <v>42132.036712962959</v>
      </c>
      <c r="K392">
        <v>1429318372</v>
      </c>
      <c r="L392" s="15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 t="shared" si="36"/>
        <v>100</v>
      </c>
      <c r="R392" s="11">
        <f t="shared" si="37"/>
        <v>71.428571428571431</v>
      </c>
      <c r="S392" t="str">
        <f t="shared" si="40"/>
        <v>film &amp; video</v>
      </c>
      <c r="T392" s="17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 s="15">
        <f t="shared" si="38"/>
        <v>40895.040972222225</v>
      </c>
      <c r="K393">
        <v>1321578051</v>
      </c>
      <c r="L393" s="15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 t="shared" si="36"/>
        <v>100.61</v>
      </c>
      <c r="R393" s="11">
        <f t="shared" si="37"/>
        <v>104.25906735751295</v>
      </c>
      <c r="S393" t="str">
        <f t="shared" si="40"/>
        <v>film &amp; video</v>
      </c>
      <c r="T393" s="17" t="str">
        <f t="shared" si="41"/>
        <v>documentary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 s="15">
        <f t="shared" si="38"/>
        <v>40794.125</v>
      </c>
      <c r="K394">
        <v>1312823571</v>
      </c>
      <c r="L394" s="15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 t="shared" si="36"/>
        <v>100.9027027027027</v>
      </c>
      <c r="R394" s="11">
        <f t="shared" si="37"/>
        <v>90.616504854368927</v>
      </c>
      <c r="S394" t="str">
        <f t="shared" si="40"/>
        <v>film &amp; video</v>
      </c>
      <c r="T394" s="17" t="str">
        <f t="shared" si="41"/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 s="15">
        <f t="shared" si="38"/>
        <v>41557.708935185183</v>
      </c>
      <c r="K395">
        <v>1378746052</v>
      </c>
      <c r="L395" s="15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 t="shared" si="36"/>
        <v>110.446</v>
      </c>
      <c r="R395" s="11">
        <f t="shared" si="37"/>
        <v>157.33048433048432</v>
      </c>
      <c r="S395" t="str">
        <f t="shared" si="40"/>
        <v>film &amp; video</v>
      </c>
      <c r="T395" s="17" t="str">
        <f t="shared" si="41"/>
        <v>documentary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 s="15">
        <f t="shared" si="38"/>
        <v>42477.776412037041</v>
      </c>
      <c r="K396">
        <v>1455737882</v>
      </c>
      <c r="L396" s="15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 t="shared" si="36"/>
        <v>111.8936170212766</v>
      </c>
      <c r="R396" s="11">
        <f t="shared" si="37"/>
        <v>105.18</v>
      </c>
      <c r="S396" t="str">
        <f t="shared" si="40"/>
        <v>film &amp; video</v>
      </c>
      <c r="T396" s="17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 s="15">
        <f t="shared" si="38"/>
        <v>41026.897222222222</v>
      </c>
      <c r="K397">
        <v>1332452960</v>
      </c>
      <c r="L397" s="15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 t="shared" si="36"/>
        <v>108.04450000000001</v>
      </c>
      <c r="R397" s="11">
        <f t="shared" si="37"/>
        <v>58.719836956521746</v>
      </c>
      <c r="S397" t="str">
        <f t="shared" si="40"/>
        <v>film &amp; video</v>
      </c>
      <c r="T397" s="1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 s="15">
        <f t="shared" si="38"/>
        <v>41097.564884259256</v>
      </c>
      <c r="K398">
        <v>1340372006</v>
      </c>
      <c r="L398" s="15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 t="shared" si="36"/>
        <v>106.66666666666667</v>
      </c>
      <c r="R398" s="11">
        <f t="shared" si="37"/>
        <v>81.632653061224488</v>
      </c>
      <c r="S398" t="str">
        <f t="shared" si="40"/>
        <v>film &amp; video</v>
      </c>
      <c r="T398" s="17" t="str">
        <f t="shared" si="41"/>
        <v>documentary</v>
      </c>
    </row>
    <row r="399" spans="1:20" ht="45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 s="15">
        <f t="shared" si="38"/>
        <v>40422.155555555553</v>
      </c>
      <c r="K399">
        <v>1279651084</v>
      </c>
      <c r="L399" s="15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 t="shared" si="36"/>
        <v>103.90027322404372</v>
      </c>
      <c r="R399" s="11">
        <f t="shared" si="37"/>
        <v>56.460043668122275</v>
      </c>
      <c r="S399" t="str">
        <f t="shared" si="40"/>
        <v>film &amp; video</v>
      </c>
      <c r="T399" s="17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 s="15">
        <f t="shared" si="38"/>
        <v>42123.793124999997</v>
      </c>
      <c r="K400">
        <v>1426446126</v>
      </c>
      <c r="L400" s="15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 t="shared" si="36"/>
        <v>125.16000000000001</v>
      </c>
      <c r="R400" s="11">
        <f t="shared" si="37"/>
        <v>140.1044776119403</v>
      </c>
      <c r="S400" t="str">
        <f t="shared" si="40"/>
        <v>film &amp; video</v>
      </c>
      <c r="T400" s="17" t="str">
        <f t="shared" si="41"/>
        <v>documentary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 s="15">
        <f t="shared" si="38"/>
        <v>42718.5</v>
      </c>
      <c r="K401">
        <v>1479070867</v>
      </c>
      <c r="L401" s="15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 t="shared" si="36"/>
        <v>106.80499999999999</v>
      </c>
      <c r="R401" s="11">
        <f t="shared" si="37"/>
        <v>224.85263157894738</v>
      </c>
      <c r="S401" t="str">
        <f t="shared" si="40"/>
        <v>film &amp; video</v>
      </c>
      <c r="T401" s="17" t="str">
        <f t="shared" si="41"/>
        <v>documentary</v>
      </c>
    </row>
    <row r="402" spans="1:20" ht="30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 s="15">
        <f t="shared" si="38"/>
        <v>41776.145833333336</v>
      </c>
      <c r="K402">
        <v>1397661347</v>
      </c>
      <c r="L402" s="15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 t="shared" si="36"/>
        <v>112.30249999999999</v>
      </c>
      <c r="R402" s="11">
        <f t="shared" si="37"/>
        <v>181.13306451612902</v>
      </c>
      <c r="S402" t="str">
        <f t="shared" si="40"/>
        <v>film &amp; video</v>
      </c>
      <c r="T402" s="17" t="str">
        <f t="shared" si="41"/>
        <v>documentary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 s="15">
        <f t="shared" si="38"/>
        <v>40762.842245370368</v>
      </c>
      <c r="K403">
        <v>1310155970</v>
      </c>
      <c r="L403" s="15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 t="shared" si="36"/>
        <v>103.812</v>
      </c>
      <c r="R403" s="11">
        <f t="shared" si="37"/>
        <v>711.04109589041093</v>
      </c>
      <c r="S403" t="str">
        <f t="shared" si="40"/>
        <v>film &amp; video</v>
      </c>
      <c r="T403" s="17" t="str">
        <f t="shared" si="41"/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 s="15">
        <f t="shared" si="38"/>
        <v>42313.58121527778</v>
      </c>
      <c r="K404">
        <v>1444913817</v>
      </c>
      <c r="L404" s="15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 t="shared" si="36"/>
        <v>141.65</v>
      </c>
      <c r="R404" s="11">
        <f t="shared" si="37"/>
        <v>65.883720930232556</v>
      </c>
      <c r="S404" t="str">
        <f t="shared" si="40"/>
        <v>film &amp; video</v>
      </c>
      <c r="T404" s="17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 s="15">
        <f t="shared" si="38"/>
        <v>40765.297222222223</v>
      </c>
      <c r="K405">
        <v>1308900441</v>
      </c>
      <c r="L405" s="15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 t="shared" si="36"/>
        <v>105.25999999999999</v>
      </c>
      <c r="R405" s="11">
        <f t="shared" si="37"/>
        <v>75.185714285714283</v>
      </c>
      <c r="S405" t="str">
        <f t="shared" si="40"/>
        <v>film &amp; video</v>
      </c>
      <c r="T405" s="17" t="str">
        <f t="shared" si="41"/>
        <v>documentary</v>
      </c>
    </row>
    <row r="406" spans="1:20" ht="30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 s="15">
        <f t="shared" si="38"/>
        <v>41675.961111111108</v>
      </c>
      <c r="K406">
        <v>1389107062</v>
      </c>
      <c r="L406" s="15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 t="shared" si="36"/>
        <v>103.09142857142857</v>
      </c>
      <c r="R406" s="11">
        <f t="shared" si="37"/>
        <v>133.14391143911439</v>
      </c>
      <c r="S406" t="str">
        <f t="shared" si="40"/>
        <v>film &amp; video</v>
      </c>
      <c r="T406" s="17" t="str">
        <f t="shared" si="41"/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 s="15">
        <f t="shared" si="38"/>
        <v>41704.08494212963</v>
      </c>
      <c r="K407">
        <v>1391479339</v>
      </c>
      <c r="L407" s="15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 t="shared" si="36"/>
        <v>107.65957446808511</v>
      </c>
      <c r="R407" s="11">
        <f t="shared" si="37"/>
        <v>55.2</v>
      </c>
      <c r="S407" t="str">
        <f t="shared" si="40"/>
        <v>film &amp; video</v>
      </c>
      <c r="T407" s="17" t="str">
        <f t="shared" si="41"/>
        <v>documentary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 s="15">
        <f t="shared" si="38"/>
        <v>40672.249305555553</v>
      </c>
      <c r="K408">
        <v>1301975637</v>
      </c>
      <c r="L408" s="15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 t="shared" si="36"/>
        <v>107.70464285714286</v>
      </c>
      <c r="R408" s="11">
        <f t="shared" si="37"/>
        <v>86.163714285714292</v>
      </c>
      <c r="S408" t="str">
        <f t="shared" si="40"/>
        <v>film &amp; video</v>
      </c>
      <c r="T408" s="17" t="str">
        <f t="shared" si="41"/>
        <v>documentary</v>
      </c>
    </row>
    <row r="409" spans="1:20" ht="30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 s="15">
        <f t="shared" si="38"/>
        <v>40866.912615740745</v>
      </c>
      <c r="K409">
        <v>1316552050</v>
      </c>
      <c r="L409" s="15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 t="shared" si="36"/>
        <v>101.55000000000001</v>
      </c>
      <c r="R409" s="11">
        <f t="shared" si="37"/>
        <v>92.318181818181813</v>
      </c>
      <c r="S409" t="str">
        <f t="shared" si="40"/>
        <v>film &amp; video</v>
      </c>
      <c r="T409" s="17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 s="15">
        <f t="shared" si="38"/>
        <v>41583.777662037035</v>
      </c>
      <c r="K410">
        <v>1380217190</v>
      </c>
      <c r="L410" s="15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 t="shared" si="36"/>
        <v>101.43766666666667</v>
      </c>
      <c r="R410" s="11">
        <f t="shared" si="37"/>
        <v>160.16473684210527</v>
      </c>
      <c r="S410" t="str">
        <f t="shared" si="40"/>
        <v>film &amp; video</v>
      </c>
      <c r="T410" s="17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 s="15">
        <f t="shared" si="38"/>
        <v>42573.862777777773</v>
      </c>
      <c r="K411">
        <v>1466628144</v>
      </c>
      <c r="L411" s="15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 t="shared" si="36"/>
        <v>136.80000000000001</v>
      </c>
      <c r="R411" s="11">
        <f t="shared" si="37"/>
        <v>45.6</v>
      </c>
      <c r="S411" t="str">
        <f t="shared" si="40"/>
        <v>film &amp; video</v>
      </c>
      <c r="T411" s="17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 s="15">
        <f t="shared" si="38"/>
        <v>42173.981446759266</v>
      </c>
      <c r="K412">
        <v>1429486397</v>
      </c>
      <c r="L412" s="15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 t="shared" si="36"/>
        <v>128.29999999999998</v>
      </c>
      <c r="R412" s="11">
        <f t="shared" si="37"/>
        <v>183.28571428571428</v>
      </c>
      <c r="S412" t="str">
        <f t="shared" si="40"/>
        <v>film &amp; video</v>
      </c>
      <c r="T412" s="17" t="str">
        <f t="shared" si="41"/>
        <v>documentary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 s="15">
        <f t="shared" si="38"/>
        <v>41630.208333333336</v>
      </c>
      <c r="K413">
        <v>1384920804</v>
      </c>
      <c r="L413" s="15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 t="shared" si="36"/>
        <v>101.05</v>
      </c>
      <c r="R413" s="11">
        <f t="shared" si="37"/>
        <v>125.78838174273859</v>
      </c>
      <c r="S413" t="str">
        <f t="shared" si="40"/>
        <v>film &amp; video</v>
      </c>
      <c r="T413" s="17" t="str">
        <f t="shared" si="41"/>
        <v>documentary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 s="15">
        <f t="shared" si="38"/>
        <v>41115.742800925924</v>
      </c>
      <c r="K414">
        <v>1341856178</v>
      </c>
      <c r="L414" s="15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 t="shared" si="36"/>
        <v>126.84</v>
      </c>
      <c r="R414" s="11">
        <f t="shared" si="37"/>
        <v>57.654545454545456</v>
      </c>
      <c r="S414" t="str">
        <f t="shared" si="40"/>
        <v>film &amp; video</v>
      </c>
      <c r="T414" s="17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 s="15">
        <f t="shared" si="38"/>
        <v>41109.877442129626</v>
      </c>
      <c r="K415">
        <v>1340139811</v>
      </c>
      <c r="L415" s="15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 t="shared" si="36"/>
        <v>105.0859375</v>
      </c>
      <c r="R415" s="11">
        <f t="shared" si="37"/>
        <v>78.660818713450297</v>
      </c>
      <c r="S415" t="str">
        <f t="shared" si="40"/>
        <v>film &amp; video</v>
      </c>
      <c r="T415" s="17" t="str">
        <f t="shared" si="41"/>
        <v>documentary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 s="15">
        <f t="shared" si="38"/>
        <v>41559.063252314816</v>
      </c>
      <c r="K416">
        <v>1378949465</v>
      </c>
      <c r="L416" s="15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 t="shared" si="36"/>
        <v>102.85405405405406</v>
      </c>
      <c r="R416" s="11">
        <f t="shared" si="37"/>
        <v>91.480769230769226</v>
      </c>
      <c r="S416" t="str">
        <f t="shared" si="40"/>
        <v>film &amp; video</v>
      </c>
      <c r="T416" s="17" t="str">
        <f t="shared" si="41"/>
        <v>documentary</v>
      </c>
    </row>
    <row r="417" spans="1:20" ht="45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 s="15">
        <f t="shared" si="38"/>
        <v>41929.5</v>
      </c>
      <c r="K417">
        <v>1411417602</v>
      </c>
      <c r="L417" s="15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 t="shared" si="36"/>
        <v>102.14714285714285</v>
      </c>
      <c r="R417" s="11">
        <f t="shared" si="37"/>
        <v>68.09809523809524</v>
      </c>
      <c r="S417" t="str">
        <f t="shared" si="40"/>
        <v>film &amp; video</v>
      </c>
      <c r="T417" s="17" t="str">
        <f t="shared" si="41"/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 s="15">
        <f t="shared" si="38"/>
        <v>41678.396192129629</v>
      </c>
      <c r="K418">
        <v>1389259831</v>
      </c>
      <c r="L418" s="15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 t="shared" si="36"/>
        <v>120.21700000000001</v>
      </c>
      <c r="R418" s="11">
        <f t="shared" si="37"/>
        <v>48.086800000000004</v>
      </c>
      <c r="S418" t="str">
        <f t="shared" si="40"/>
        <v>film &amp; video</v>
      </c>
      <c r="T418" s="17" t="str">
        <f t="shared" si="41"/>
        <v>documentary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 s="15">
        <f t="shared" si="38"/>
        <v>41372.189583333333</v>
      </c>
      <c r="K419">
        <v>1364426260</v>
      </c>
      <c r="L419" s="15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 t="shared" si="36"/>
        <v>100.24761904761905</v>
      </c>
      <c r="R419" s="11">
        <f t="shared" si="37"/>
        <v>202.42307692307693</v>
      </c>
      <c r="S419" t="str">
        <f t="shared" si="40"/>
        <v>film &amp; video</v>
      </c>
      <c r="T419" s="17" t="str">
        <f t="shared" si="41"/>
        <v>documentary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 s="15">
        <f t="shared" si="38"/>
        <v>42208.282372685186</v>
      </c>
      <c r="K420">
        <v>1435041997</v>
      </c>
      <c r="L420" s="15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 t="shared" si="36"/>
        <v>100.63392857142857</v>
      </c>
      <c r="R420" s="11">
        <f t="shared" si="37"/>
        <v>216.75</v>
      </c>
      <c r="S420" t="str">
        <f t="shared" si="40"/>
        <v>film &amp; video</v>
      </c>
      <c r="T420" s="17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 s="15">
        <f t="shared" si="38"/>
        <v>41454.842442129629</v>
      </c>
      <c r="K421">
        <v>1367352787</v>
      </c>
      <c r="L421" s="15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 t="shared" si="36"/>
        <v>100.4375</v>
      </c>
      <c r="R421" s="11">
        <f t="shared" si="37"/>
        <v>110.06849315068493</v>
      </c>
      <c r="S421" t="str">
        <f t="shared" si="40"/>
        <v>film &amp; video</v>
      </c>
      <c r="T421" s="17" t="str">
        <f t="shared" si="41"/>
        <v>documentary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 s="15">
        <f t="shared" si="38"/>
        <v>41712.194803240738</v>
      </c>
      <c r="K422">
        <v>1392183631</v>
      </c>
      <c r="L422" s="15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36"/>
        <v>0.43939393939393934</v>
      </c>
      <c r="R422" s="11">
        <f t="shared" si="37"/>
        <v>4.833333333333333</v>
      </c>
      <c r="S422" t="str">
        <f t="shared" si="40"/>
        <v>film &amp; video</v>
      </c>
      <c r="T422" s="17" t="str">
        <f t="shared" si="41"/>
        <v>animation</v>
      </c>
    </row>
    <row r="423" spans="1:20" ht="45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 s="15">
        <f t="shared" si="38"/>
        <v>42237.491388888884</v>
      </c>
      <c r="K423">
        <v>1434973656</v>
      </c>
      <c r="L423" s="15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36"/>
        <v>2.0066666666666668</v>
      </c>
      <c r="R423" s="11">
        <f t="shared" si="37"/>
        <v>50.166666666666664</v>
      </c>
      <c r="S423" t="str">
        <f t="shared" si="40"/>
        <v>film &amp; video</v>
      </c>
      <c r="T423" s="17" t="str">
        <f t="shared" si="41"/>
        <v>animation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 s="15">
        <f t="shared" si="38"/>
        <v>41893.260381944441</v>
      </c>
      <c r="K424">
        <v>1407824097</v>
      </c>
      <c r="L424" s="15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36"/>
        <v>1.075</v>
      </c>
      <c r="R424" s="11">
        <f t="shared" si="37"/>
        <v>35.833333333333336</v>
      </c>
      <c r="S424" t="str">
        <f t="shared" si="40"/>
        <v>film &amp; video</v>
      </c>
      <c r="T424" s="17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 s="15">
        <f t="shared" si="38"/>
        <v>41430.92627314815</v>
      </c>
      <c r="K425">
        <v>1367878430</v>
      </c>
      <c r="L425" s="15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36"/>
        <v>0.76500000000000001</v>
      </c>
      <c r="R425" s="11">
        <f t="shared" si="37"/>
        <v>11.76923076923077</v>
      </c>
      <c r="S425" t="str">
        <f t="shared" si="40"/>
        <v>film &amp; video</v>
      </c>
      <c r="T425" s="17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 s="15">
        <f t="shared" si="38"/>
        <v>40994.334479166668</v>
      </c>
      <c r="K426">
        <v>1327568499</v>
      </c>
      <c r="L426" s="15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36"/>
        <v>6.7966666666666677</v>
      </c>
      <c r="R426" s="11">
        <f t="shared" si="37"/>
        <v>40.78</v>
      </c>
      <c r="S426" t="str">
        <f t="shared" si="40"/>
        <v>film &amp; video</v>
      </c>
      <c r="T426" s="17" t="str">
        <f t="shared" si="41"/>
        <v>animation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s="9" t="s">
        <v>8221</v>
      </c>
      <c r="G427" t="s">
        <v>8224</v>
      </c>
      <c r="H427" t="s">
        <v>8246</v>
      </c>
      <c r="I427">
        <v>1448660404</v>
      </c>
      <c r="J427" s="15">
        <f t="shared" si="38"/>
        <v>42335.902824074074</v>
      </c>
      <c r="K427">
        <v>1443472804</v>
      </c>
      <c r="L427" s="15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36"/>
        <v>1.2E-2</v>
      </c>
      <c r="R427" s="11">
        <f t="shared" si="37"/>
        <v>3</v>
      </c>
      <c r="S427" t="str">
        <f t="shared" si="40"/>
        <v>film &amp; video</v>
      </c>
      <c r="T427" s="17" t="str">
        <f t="shared" si="41"/>
        <v>animation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 s="15">
        <f t="shared" si="38"/>
        <v>42430.711967592593</v>
      </c>
      <c r="K428">
        <v>1454259914</v>
      </c>
      <c r="L428" s="15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36"/>
        <v>1.3299999999999998</v>
      </c>
      <c r="R428" s="11">
        <f t="shared" si="37"/>
        <v>16.625</v>
      </c>
      <c r="S428" t="str">
        <f t="shared" si="40"/>
        <v>film &amp; video</v>
      </c>
      <c r="T428" s="17" t="str">
        <f t="shared" si="41"/>
        <v>animation</v>
      </c>
    </row>
    <row r="429" spans="1:20" ht="45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s="9" t="s">
        <v>8221</v>
      </c>
      <c r="G429" t="s">
        <v>8224</v>
      </c>
      <c r="H429" t="s">
        <v>8246</v>
      </c>
      <c r="I429">
        <v>1445540340</v>
      </c>
      <c r="J429" s="15">
        <f t="shared" si="38"/>
        <v>42299.790972222225</v>
      </c>
      <c r="K429">
        <v>1444340940</v>
      </c>
      <c r="L429" s="15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36"/>
        <v>0</v>
      </c>
      <c r="R429" s="11" t="e">
        <f t="shared" si="37"/>
        <v>#DIV/0!</v>
      </c>
      <c r="S429" t="str">
        <f t="shared" si="40"/>
        <v>film &amp; video</v>
      </c>
      <c r="T429" s="17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 s="15">
        <f t="shared" si="38"/>
        <v>41806.916666666664</v>
      </c>
      <c r="K430">
        <v>1400523845</v>
      </c>
      <c r="L430" s="15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36"/>
        <v>5.6333333333333329</v>
      </c>
      <c r="R430" s="11">
        <f t="shared" si="37"/>
        <v>52</v>
      </c>
      <c r="S430" t="str">
        <f t="shared" si="40"/>
        <v>film &amp; video</v>
      </c>
      <c r="T430" s="17" t="str">
        <f t="shared" si="41"/>
        <v>animation</v>
      </c>
    </row>
    <row r="431" spans="1:20" ht="45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s="9" t="s">
        <v>8221</v>
      </c>
      <c r="G431" t="s">
        <v>8224</v>
      </c>
      <c r="H431" t="s">
        <v>8246</v>
      </c>
      <c r="I431">
        <v>1259297940</v>
      </c>
      <c r="J431" s="15">
        <f t="shared" si="38"/>
        <v>40144.207638888889</v>
      </c>
      <c r="K431">
        <v>1252964282</v>
      </c>
      <c r="L431" s="15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36"/>
        <v>0</v>
      </c>
      <c r="R431" s="11" t="e">
        <f t="shared" si="37"/>
        <v>#DIV/0!</v>
      </c>
      <c r="S431" t="str">
        <f t="shared" si="40"/>
        <v>film &amp; video</v>
      </c>
      <c r="T431" s="17" t="str">
        <f t="shared" si="41"/>
        <v>animation</v>
      </c>
    </row>
    <row r="432" spans="1:20" ht="30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s="9" t="s">
        <v>8221</v>
      </c>
      <c r="G432" t="s">
        <v>8224</v>
      </c>
      <c r="H432" t="s">
        <v>8246</v>
      </c>
      <c r="I432">
        <v>1378866867</v>
      </c>
      <c r="J432" s="15">
        <f t="shared" si="38"/>
        <v>41528.107256944444</v>
      </c>
      <c r="K432">
        <v>1377570867</v>
      </c>
      <c r="L432" s="15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36"/>
        <v>2.4</v>
      </c>
      <c r="R432" s="11">
        <f t="shared" si="37"/>
        <v>4.8</v>
      </c>
      <c r="S432" t="str">
        <f t="shared" si="40"/>
        <v>film &amp; video</v>
      </c>
      <c r="T432" s="17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 s="15">
        <f t="shared" si="38"/>
        <v>42556.871331018512</v>
      </c>
      <c r="K433">
        <v>1465160083</v>
      </c>
      <c r="L433" s="15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36"/>
        <v>13.833333333333334</v>
      </c>
      <c r="R433" s="11">
        <f t="shared" si="37"/>
        <v>51.875</v>
      </c>
      <c r="S433" t="str">
        <f t="shared" si="40"/>
        <v>film &amp; video</v>
      </c>
      <c r="T433" s="17" t="str">
        <f t="shared" si="41"/>
        <v>animation</v>
      </c>
    </row>
    <row r="434" spans="1:20" ht="45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 s="15">
        <f t="shared" si="38"/>
        <v>42298.726631944446</v>
      </c>
      <c r="K434">
        <v>1440264381</v>
      </c>
      <c r="L434" s="15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36"/>
        <v>9.5</v>
      </c>
      <c r="R434" s="11">
        <f t="shared" si="37"/>
        <v>71.25</v>
      </c>
      <c r="S434" t="str">
        <f t="shared" si="40"/>
        <v>film &amp; video</v>
      </c>
      <c r="T434" s="17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s="9" t="s">
        <v>8221</v>
      </c>
      <c r="G435" t="s">
        <v>8224</v>
      </c>
      <c r="H435" t="s">
        <v>8246</v>
      </c>
      <c r="I435">
        <v>1444576022</v>
      </c>
      <c r="J435" s="15">
        <f t="shared" si="38"/>
        <v>42288.629884259266</v>
      </c>
      <c r="K435">
        <v>1439392022</v>
      </c>
      <c r="L435" s="15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36"/>
        <v>0</v>
      </c>
      <c r="R435" s="11" t="e">
        <f t="shared" si="37"/>
        <v>#DIV/0!</v>
      </c>
      <c r="S435" t="str">
        <f t="shared" si="40"/>
        <v>film &amp; video</v>
      </c>
      <c r="T435" s="17" t="str">
        <f t="shared" si="41"/>
        <v>animation</v>
      </c>
    </row>
    <row r="436" spans="1:20" ht="45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 s="15">
        <f t="shared" si="38"/>
        <v>41609.876180555555</v>
      </c>
      <c r="K436">
        <v>1383076902</v>
      </c>
      <c r="L436" s="15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36"/>
        <v>5</v>
      </c>
      <c r="R436" s="11">
        <f t="shared" si="37"/>
        <v>62.5</v>
      </c>
      <c r="S436" t="str">
        <f t="shared" si="40"/>
        <v>film &amp; video</v>
      </c>
      <c r="T436" s="17" t="str">
        <f t="shared" si="41"/>
        <v>animation</v>
      </c>
    </row>
    <row r="437" spans="1:20" ht="45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s="9" t="s">
        <v>8221</v>
      </c>
      <c r="G437" t="s">
        <v>8224</v>
      </c>
      <c r="H437" t="s">
        <v>8246</v>
      </c>
      <c r="I437">
        <v>1379094980</v>
      </c>
      <c r="J437" s="15">
        <f t="shared" si="38"/>
        <v>41530.747453703705</v>
      </c>
      <c r="K437">
        <v>1376502980</v>
      </c>
      <c r="L437" s="15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36"/>
        <v>2.7272727272727275E-3</v>
      </c>
      <c r="R437" s="11">
        <f t="shared" si="37"/>
        <v>1</v>
      </c>
      <c r="S437" t="str">
        <f t="shared" si="40"/>
        <v>film &amp; video</v>
      </c>
      <c r="T437" s="1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s="9" t="s">
        <v>8221</v>
      </c>
      <c r="G438" t="s">
        <v>8224</v>
      </c>
      <c r="H438" t="s">
        <v>8246</v>
      </c>
      <c r="I438">
        <v>1375260113</v>
      </c>
      <c r="J438" s="15">
        <f t="shared" si="38"/>
        <v>41486.36241898148</v>
      </c>
      <c r="K438">
        <v>1372668113</v>
      </c>
      <c r="L438" s="15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36"/>
        <v>0</v>
      </c>
      <c r="R438" s="11" t="e">
        <f t="shared" si="37"/>
        <v>#DIV/0!</v>
      </c>
      <c r="S438" t="str">
        <f t="shared" si="40"/>
        <v>film &amp; video</v>
      </c>
      <c r="T438" s="17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s="9" t="s">
        <v>8221</v>
      </c>
      <c r="G439" t="s">
        <v>8229</v>
      </c>
      <c r="H439" t="s">
        <v>8251</v>
      </c>
      <c r="I439">
        <v>1475912326</v>
      </c>
      <c r="J439" s="15">
        <f t="shared" si="38"/>
        <v>42651.31858796296</v>
      </c>
      <c r="K439">
        <v>1470728326</v>
      </c>
      <c r="L439" s="15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36"/>
        <v>0</v>
      </c>
      <c r="R439" s="11" t="e">
        <f t="shared" si="37"/>
        <v>#DIV/0!</v>
      </c>
      <c r="S439" t="str">
        <f t="shared" si="40"/>
        <v>film &amp; video</v>
      </c>
      <c r="T439" s="17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 s="15">
        <f t="shared" si="38"/>
        <v>42326.302754629629</v>
      </c>
      <c r="K440">
        <v>1445235358</v>
      </c>
      <c r="L440" s="15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36"/>
        <v>9.379999999999999</v>
      </c>
      <c r="R440" s="11">
        <f t="shared" si="37"/>
        <v>170.54545454545453</v>
      </c>
      <c r="S440" t="str">
        <f t="shared" si="40"/>
        <v>film &amp; video</v>
      </c>
      <c r="T440" s="17" t="str">
        <f t="shared" si="41"/>
        <v>animation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s="9" t="s">
        <v>8221</v>
      </c>
      <c r="G441" t="s">
        <v>8224</v>
      </c>
      <c r="H441" t="s">
        <v>8246</v>
      </c>
      <c r="I441">
        <v>1413569818</v>
      </c>
      <c r="J441" s="15">
        <f t="shared" si="38"/>
        <v>41929.761782407404</v>
      </c>
      <c r="K441">
        <v>1412705818</v>
      </c>
      <c r="L441" s="15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36"/>
        <v>0</v>
      </c>
      <c r="R441" s="11" t="e">
        <f t="shared" si="37"/>
        <v>#DIV/0!</v>
      </c>
      <c r="S441" t="str">
        <f t="shared" si="40"/>
        <v>film &amp; video</v>
      </c>
      <c r="T441" s="17" t="str">
        <f t="shared" si="41"/>
        <v>animation</v>
      </c>
    </row>
    <row r="442" spans="1:20" ht="30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s="9" t="s">
        <v>8221</v>
      </c>
      <c r="G442" t="s">
        <v>8224</v>
      </c>
      <c r="H442" t="s">
        <v>8246</v>
      </c>
      <c r="I442">
        <v>1458859153</v>
      </c>
      <c r="J442" s="15">
        <f t="shared" si="38"/>
        <v>42453.943900462968</v>
      </c>
      <c r="K442">
        <v>1456270753</v>
      </c>
      <c r="L442" s="15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36"/>
        <v>0.1</v>
      </c>
      <c r="R442" s="11">
        <f t="shared" si="37"/>
        <v>5</v>
      </c>
      <c r="S442" t="str">
        <f t="shared" si="40"/>
        <v>film &amp; video</v>
      </c>
      <c r="T442" s="17" t="str">
        <f t="shared" si="41"/>
        <v>animation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s="9" t="s">
        <v>8221</v>
      </c>
      <c r="G443" t="s">
        <v>8225</v>
      </c>
      <c r="H443" t="s">
        <v>8247</v>
      </c>
      <c r="I443">
        <v>1383418996</v>
      </c>
      <c r="J443" s="15">
        <f t="shared" si="38"/>
        <v>41580.793935185182</v>
      </c>
      <c r="K443">
        <v>1380826996</v>
      </c>
      <c r="L443" s="15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36"/>
        <v>0</v>
      </c>
      <c r="R443" s="11" t="e">
        <f t="shared" si="37"/>
        <v>#DIV/0!</v>
      </c>
      <c r="S443" t="str">
        <f t="shared" si="40"/>
        <v>film &amp; video</v>
      </c>
      <c r="T443" s="17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 s="15">
        <f t="shared" si="38"/>
        <v>42054.888692129629</v>
      </c>
      <c r="K444">
        <v>1421788783</v>
      </c>
      <c r="L444" s="15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36"/>
        <v>39.358823529411765</v>
      </c>
      <c r="R444" s="11">
        <f t="shared" si="37"/>
        <v>393.58823529411762</v>
      </c>
      <c r="S444" t="str">
        <f t="shared" si="40"/>
        <v>film &amp; video</v>
      </c>
      <c r="T444" s="17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s="9" t="s">
        <v>8221</v>
      </c>
      <c r="G445" t="s">
        <v>8229</v>
      </c>
      <c r="H445" t="s">
        <v>8251</v>
      </c>
      <c r="I445">
        <v>1391991701</v>
      </c>
      <c r="J445" s="15">
        <f t="shared" si="38"/>
        <v>41680.015057870369</v>
      </c>
      <c r="K445">
        <v>1389399701</v>
      </c>
      <c r="L445" s="15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36"/>
        <v>0.1</v>
      </c>
      <c r="R445" s="11">
        <f t="shared" si="37"/>
        <v>5</v>
      </c>
      <c r="S445" t="str">
        <f t="shared" si="40"/>
        <v>film &amp; video</v>
      </c>
      <c r="T445" s="17" t="str">
        <f t="shared" si="41"/>
        <v>animation</v>
      </c>
    </row>
    <row r="446" spans="1:20" ht="30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s="9" t="s">
        <v>8221</v>
      </c>
      <c r="G446" t="s">
        <v>8224</v>
      </c>
      <c r="H446" t="s">
        <v>8246</v>
      </c>
      <c r="I446">
        <v>1329342361</v>
      </c>
      <c r="J446" s="15">
        <f t="shared" si="38"/>
        <v>40954.906956018516</v>
      </c>
      <c r="K446">
        <v>1324158361</v>
      </c>
      <c r="L446" s="15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36"/>
        <v>5</v>
      </c>
      <c r="R446" s="11">
        <f t="shared" si="37"/>
        <v>50</v>
      </c>
      <c r="S446" t="str">
        <f t="shared" si="40"/>
        <v>film &amp; video</v>
      </c>
      <c r="T446" s="17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s="9" t="s">
        <v>8221</v>
      </c>
      <c r="G447" t="s">
        <v>8224</v>
      </c>
      <c r="H447" t="s">
        <v>8246</v>
      </c>
      <c r="I447">
        <v>1432195375</v>
      </c>
      <c r="J447" s="15">
        <f t="shared" si="38"/>
        <v>42145.335358796292</v>
      </c>
      <c r="K447">
        <v>1430899375</v>
      </c>
      <c r="L447" s="15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36"/>
        <v>3.3333333333333335E-3</v>
      </c>
      <c r="R447" s="11">
        <f t="shared" si="37"/>
        <v>1</v>
      </c>
      <c r="S447" t="str">
        <f t="shared" si="40"/>
        <v>film &amp; video</v>
      </c>
      <c r="T447" s="17" t="str">
        <f t="shared" si="41"/>
        <v>animation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 s="15">
        <f t="shared" si="38"/>
        <v>42067.083564814813</v>
      </c>
      <c r="K448">
        <v>1422842420</v>
      </c>
      <c r="L448" s="15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36"/>
        <v>7.2952380952380951</v>
      </c>
      <c r="R448" s="11">
        <f t="shared" si="37"/>
        <v>47.875</v>
      </c>
      <c r="S448" t="str">
        <f t="shared" si="40"/>
        <v>film &amp; video</v>
      </c>
      <c r="T448" s="17" t="str">
        <f t="shared" si="41"/>
        <v>animation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s="9" t="s">
        <v>8221</v>
      </c>
      <c r="G449" t="s">
        <v>8225</v>
      </c>
      <c r="H449" t="s">
        <v>8247</v>
      </c>
      <c r="I449">
        <v>1364041163</v>
      </c>
      <c r="J449" s="15">
        <f t="shared" si="38"/>
        <v>41356.513460648144</v>
      </c>
      <c r="K449">
        <v>1361884763</v>
      </c>
      <c r="L449" s="15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36"/>
        <v>1.6666666666666666E-2</v>
      </c>
      <c r="R449" s="11">
        <f t="shared" si="37"/>
        <v>5</v>
      </c>
      <c r="S449" t="str">
        <f t="shared" si="40"/>
        <v>film &amp; video</v>
      </c>
      <c r="T449" s="17" t="str">
        <f t="shared" si="41"/>
        <v>animation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 s="15">
        <f t="shared" si="38"/>
        <v>41773.758043981477</v>
      </c>
      <c r="K450">
        <v>1398363095</v>
      </c>
      <c r="L450" s="15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ref="Q450:Q513" si="42">E450/D450*100</f>
        <v>3.2804000000000002</v>
      </c>
      <c r="R450" s="11">
        <f t="shared" ref="R450:R513" si="43">E450/N450</f>
        <v>20.502500000000001</v>
      </c>
      <c r="S450" t="str">
        <f t="shared" si="40"/>
        <v>film &amp; video</v>
      </c>
      <c r="T450" s="17" t="str">
        <f t="shared" si="41"/>
        <v>animation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s="9" t="s">
        <v>8221</v>
      </c>
      <c r="G451" t="s">
        <v>8225</v>
      </c>
      <c r="H451" t="s">
        <v>8247</v>
      </c>
      <c r="I451">
        <v>1382017085</v>
      </c>
      <c r="J451" s="15">
        <f t="shared" ref="J451:J514" si="44">(((I451/60)/60)/24)+DATE(1970,1,1)</f>
        <v>41564.568113425928</v>
      </c>
      <c r="K451">
        <v>1379425085</v>
      </c>
      <c r="L451" s="15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si="42"/>
        <v>2.25</v>
      </c>
      <c r="R451" s="11">
        <f t="shared" si="43"/>
        <v>9</v>
      </c>
      <c r="S451" t="str">
        <f t="shared" ref="S451:S514" si="46">LEFT(P451,SEARCH("/",P451,1)-1)</f>
        <v>film &amp; video</v>
      </c>
      <c r="T451" s="17" t="str">
        <f t="shared" ref="T451:T514" si="47">RIGHT(P451,LEN(P451)-SEARCH("/",P451))</f>
        <v>animation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 s="15">
        <f t="shared" si="44"/>
        <v>41684.946759259255</v>
      </c>
      <c r="K452">
        <v>1389825800</v>
      </c>
      <c r="L452" s="15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42"/>
        <v>0.79200000000000004</v>
      </c>
      <c r="R452" s="11">
        <f t="shared" si="43"/>
        <v>56.571428571428569</v>
      </c>
      <c r="S452" t="str">
        <f t="shared" si="46"/>
        <v>film &amp; video</v>
      </c>
      <c r="T452" s="17" t="str">
        <f t="shared" si="47"/>
        <v>animation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s="9" t="s">
        <v>8221</v>
      </c>
      <c r="G453" t="s">
        <v>8224</v>
      </c>
      <c r="H453" t="s">
        <v>8246</v>
      </c>
      <c r="I453">
        <v>1390669791</v>
      </c>
      <c r="J453" s="15">
        <f t="shared" si="44"/>
        <v>41664.715173611112</v>
      </c>
      <c r="K453">
        <v>1388077791</v>
      </c>
      <c r="L453" s="15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42"/>
        <v>0</v>
      </c>
      <c r="R453" s="11" t="e">
        <f t="shared" si="43"/>
        <v>#DIV/0!</v>
      </c>
      <c r="S453" t="str">
        <f t="shared" si="46"/>
        <v>film &amp; video</v>
      </c>
      <c r="T453" s="17" t="str">
        <f t="shared" si="47"/>
        <v>animation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 s="15">
        <f t="shared" si="44"/>
        <v>42137.703877314809</v>
      </c>
      <c r="K454">
        <v>1428944015</v>
      </c>
      <c r="L454" s="15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42"/>
        <v>64</v>
      </c>
      <c r="R454" s="11">
        <f t="shared" si="43"/>
        <v>40</v>
      </c>
      <c r="S454" t="str">
        <f t="shared" si="46"/>
        <v>film &amp; video</v>
      </c>
      <c r="T454" s="17" t="str">
        <f t="shared" si="47"/>
        <v>animation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s="9" t="s">
        <v>8221</v>
      </c>
      <c r="G455" t="s">
        <v>8224</v>
      </c>
      <c r="H455" t="s">
        <v>8246</v>
      </c>
      <c r="I455">
        <v>1424375279</v>
      </c>
      <c r="J455" s="15">
        <f t="shared" si="44"/>
        <v>42054.824988425928</v>
      </c>
      <c r="K455">
        <v>1422992879</v>
      </c>
      <c r="L455" s="15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42"/>
        <v>2.7404479578392621E-2</v>
      </c>
      <c r="R455" s="11">
        <f t="shared" si="43"/>
        <v>13</v>
      </c>
      <c r="S455" t="str">
        <f t="shared" si="46"/>
        <v>film &amp; video</v>
      </c>
      <c r="T455" s="17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s="9" t="s">
        <v>8221</v>
      </c>
      <c r="G456" t="s">
        <v>8224</v>
      </c>
      <c r="H456" t="s">
        <v>8246</v>
      </c>
      <c r="I456">
        <v>1417007640</v>
      </c>
      <c r="J456" s="15">
        <f t="shared" si="44"/>
        <v>41969.551388888889</v>
      </c>
      <c r="K456">
        <v>1414343571</v>
      </c>
      <c r="L456" s="15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42"/>
        <v>0.82000000000000006</v>
      </c>
      <c r="R456" s="11">
        <f t="shared" si="43"/>
        <v>16.399999999999999</v>
      </c>
      <c r="S456" t="str">
        <f t="shared" si="46"/>
        <v>film &amp; video</v>
      </c>
      <c r="T456" s="17" t="str">
        <f t="shared" si="47"/>
        <v>animation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 s="15">
        <f t="shared" si="44"/>
        <v>41016.021527777775</v>
      </c>
      <c r="K457">
        <v>1330733022</v>
      </c>
      <c r="L457" s="15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42"/>
        <v>6.9230769230769221E-2</v>
      </c>
      <c r="R457" s="11">
        <f t="shared" si="43"/>
        <v>22.5</v>
      </c>
      <c r="S457" t="str">
        <f t="shared" si="46"/>
        <v>film &amp; video</v>
      </c>
      <c r="T457" s="17" t="str">
        <f t="shared" si="47"/>
        <v>animation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s="9" t="s">
        <v>8221</v>
      </c>
      <c r="G458" t="s">
        <v>8224</v>
      </c>
      <c r="H458" t="s">
        <v>8246</v>
      </c>
      <c r="I458">
        <v>1382414340</v>
      </c>
      <c r="J458" s="15">
        <f t="shared" si="44"/>
        <v>41569.165972222225</v>
      </c>
      <c r="K458">
        <v>1380559201</v>
      </c>
      <c r="L458" s="15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42"/>
        <v>0.68631863186318631</v>
      </c>
      <c r="R458" s="11">
        <f t="shared" si="43"/>
        <v>20.333333333333332</v>
      </c>
      <c r="S458" t="str">
        <f t="shared" si="46"/>
        <v>film &amp; video</v>
      </c>
      <c r="T458" s="17" t="str">
        <f t="shared" si="47"/>
        <v>animation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s="9" t="s">
        <v>8221</v>
      </c>
      <c r="G459" t="s">
        <v>8229</v>
      </c>
      <c r="H459" t="s">
        <v>8251</v>
      </c>
      <c r="I459">
        <v>1408213512</v>
      </c>
      <c r="J459" s="15">
        <f t="shared" si="44"/>
        <v>41867.767500000002</v>
      </c>
      <c r="K459">
        <v>1405621512</v>
      </c>
      <c r="L459" s="15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42"/>
        <v>0</v>
      </c>
      <c r="R459" s="11" t="e">
        <f t="shared" si="43"/>
        <v>#DIV/0!</v>
      </c>
      <c r="S459" t="str">
        <f t="shared" si="46"/>
        <v>film &amp; video</v>
      </c>
      <c r="T459" s="17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 s="15">
        <f t="shared" si="44"/>
        <v>41408.69976851852</v>
      </c>
      <c r="K460">
        <v>1365958060</v>
      </c>
      <c r="L460" s="15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42"/>
        <v>8.2100000000000009</v>
      </c>
      <c r="R460" s="11">
        <f t="shared" si="43"/>
        <v>16.755102040816325</v>
      </c>
      <c r="S460" t="str">
        <f t="shared" si="46"/>
        <v>film &amp; video</v>
      </c>
      <c r="T460" s="17" t="str">
        <f t="shared" si="47"/>
        <v>animation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s="9" t="s">
        <v>8221</v>
      </c>
      <c r="G461" t="s">
        <v>8224</v>
      </c>
      <c r="H461" t="s">
        <v>8246</v>
      </c>
      <c r="I461">
        <v>1321201327</v>
      </c>
      <c r="J461" s="15">
        <f t="shared" si="44"/>
        <v>40860.682025462964</v>
      </c>
      <c r="K461">
        <v>1316013727</v>
      </c>
      <c r="L461" s="15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42"/>
        <v>6.4102564102564097E-2</v>
      </c>
      <c r="R461" s="11">
        <f t="shared" si="43"/>
        <v>25</v>
      </c>
      <c r="S461" t="str">
        <f t="shared" si="46"/>
        <v>film &amp; video</v>
      </c>
      <c r="T461" s="17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s="9" t="s">
        <v>8221</v>
      </c>
      <c r="G462" t="s">
        <v>8224</v>
      </c>
      <c r="H462" t="s">
        <v>8246</v>
      </c>
      <c r="I462">
        <v>1401595200</v>
      </c>
      <c r="J462" s="15">
        <f t="shared" si="44"/>
        <v>41791.166666666664</v>
      </c>
      <c r="K462">
        <v>1398862875</v>
      </c>
      <c r="L462" s="15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42"/>
        <v>0.29411764705882354</v>
      </c>
      <c r="R462" s="11">
        <f t="shared" si="43"/>
        <v>12.5</v>
      </c>
      <c r="S462" t="str">
        <f t="shared" si="46"/>
        <v>film &amp; video</v>
      </c>
      <c r="T462" s="17" t="str">
        <f t="shared" si="47"/>
        <v>animation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s="9" t="s">
        <v>8221</v>
      </c>
      <c r="G463" t="s">
        <v>8225</v>
      </c>
      <c r="H463" t="s">
        <v>8247</v>
      </c>
      <c r="I463">
        <v>1370204367</v>
      </c>
      <c r="J463" s="15">
        <f t="shared" si="44"/>
        <v>41427.84684027778</v>
      </c>
      <c r="K463">
        <v>1368476367</v>
      </c>
      <c r="L463" s="15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42"/>
        <v>0</v>
      </c>
      <c r="R463" s="11" t="e">
        <f t="shared" si="43"/>
        <v>#DIV/0!</v>
      </c>
      <c r="S463" t="str">
        <f t="shared" si="46"/>
        <v>film &amp; video</v>
      </c>
      <c r="T463" s="17" t="str">
        <f t="shared" si="47"/>
        <v>animation</v>
      </c>
    </row>
    <row r="464" spans="1:20" ht="45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s="9" t="s">
        <v>8221</v>
      </c>
      <c r="G464" t="s">
        <v>8224</v>
      </c>
      <c r="H464" t="s">
        <v>8246</v>
      </c>
      <c r="I464">
        <v>1312945341</v>
      </c>
      <c r="J464" s="15">
        <f t="shared" si="44"/>
        <v>40765.126631944448</v>
      </c>
      <c r="K464">
        <v>1307761341</v>
      </c>
      <c r="L464" s="15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42"/>
        <v>0</v>
      </c>
      <c r="R464" s="11" t="e">
        <f t="shared" si="43"/>
        <v>#DIV/0!</v>
      </c>
      <c r="S464" t="str">
        <f t="shared" si="46"/>
        <v>film &amp; video</v>
      </c>
      <c r="T464" s="17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 s="15">
        <f t="shared" si="44"/>
        <v>40810.710104166668</v>
      </c>
      <c r="K465">
        <v>1311699753</v>
      </c>
      <c r="L465" s="15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42"/>
        <v>2.2727272727272729</v>
      </c>
      <c r="R465" s="11">
        <f t="shared" si="43"/>
        <v>113.63636363636364</v>
      </c>
      <c r="S465" t="str">
        <f t="shared" si="46"/>
        <v>film &amp; video</v>
      </c>
      <c r="T465" s="17" t="str">
        <f t="shared" si="47"/>
        <v>animation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s="9" t="s">
        <v>8221</v>
      </c>
      <c r="G466" t="s">
        <v>8236</v>
      </c>
      <c r="H466" t="s">
        <v>8249</v>
      </c>
      <c r="I466">
        <v>1463602935</v>
      </c>
      <c r="J466" s="15">
        <f t="shared" si="44"/>
        <v>42508.848784722228</v>
      </c>
      <c r="K466">
        <v>1461874935</v>
      </c>
      <c r="L466" s="15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42"/>
        <v>9.9009900990099015E-2</v>
      </c>
      <c r="R466" s="11">
        <f t="shared" si="43"/>
        <v>1</v>
      </c>
      <c r="S466" t="str">
        <f t="shared" si="46"/>
        <v>film &amp; video</v>
      </c>
      <c r="T466" s="17" t="str">
        <f t="shared" si="47"/>
        <v>animation</v>
      </c>
    </row>
    <row r="467" spans="1:2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 s="15">
        <f t="shared" si="44"/>
        <v>41817.120069444441</v>
      </c>
      <c r="K467">
        <v>1402455174</v>
      </c>
      <c r="L467" s="15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42"/>
        <v>26.953125</v>
      </c>
      <c r="R467" s="11">
        <f t="shared" si="43"/>
        <v>17.25</v>
      </c>
      <c r="S467" t="str">
        <f t="shared" si="46"/>
        <v>film &amp; video</v>
      </c>
      <c r="T467" s="1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s="9" t="s">
        <v>8221</v>
      </c>
      <c r="G468" t="s">
        <v>8224</v>
      </c>
      <c r="H468" t="s">
        <v>8246</v>
      </c>
      <c r="I468">
        <v>1347057464</v>
      </c>
      <c r="J468" s="15">
        <f t="shared" si="44"/>
        <v>41159.942870370374</v>
      </c>
      <c r="K468">
        <v>1344465464</v>
      </c>
      <c r="L468" s="15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42"/>
        <v>0.76</v>
      </c>
      <c r="R468" s="11">
        <f t="shared" si="43"/>
        <v>15.2</v>
      </c>
      <c r="S468" t="str">
        <f t="shared" si="46"/>
        <v>film &amp; video</v>
      </c>
      <c r="T468" s="17" t="str">
        <f t="shared" si="47"/>
        <v>animation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 s="15">
        <f t="shared" si="44"/>
        <v>41180.679791666669</v>
      </c>
      <c r="K469">
        <v>1344961134</v>
      </c>
      <c r="L469" s="15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42"/>
        <v>21.574999999999999</v>
      </c>
      <c r="R469" s="11">
        <f t="shared" si="43"/>
        <v>110.64102564102564</v>
      </c>
      <c r="S469" t="str">
        <f t="shared" si="46"/>
        <v>film &amp; video</v>
      </c>
      <c r="T469" s="17" t="str">
        <f t="shared" si="47"/>
        <v>animation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s="9" t="s">
        <v>8221</v>
      </c>
      <c r="G470" t="s">
        <v>8224</v>
      </c>
      <c r="H470" t="s">
        <v>8246</v>
      </c>
      <c r="I470">
        <v>1341978665</v>
      </c>
      <c r="J470" s="15">
        <f t="shared" si="44"/>
        <v>41101.160474537035</v>
      </c>
      <c r="K470">
        <v>1336795283</v>
      </c>
      <c r="L470" s="15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42"/>
        <v>0</v>
      </c>
      <c r="R470" s="11" t="e">
        <f t="shared" si="43"/>
        <v>#DIV/0!</v>
      </c>
      <c r="S470" t="str">
        <f t="shared" si="46"/>
        <v>film &amp; video</v>
      </c>
      <c r="T470" s="17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s="9" t="s">
        <v>8221</v>
      </c>
      <c r="G471" t="s">
        <v>8225</v>
      </c>
      <c r="H471" t="s">
        <v>8247</v>
      </c>
      <c r="I471">
        <v>1409960724</v>
      </c>
      <c r="J471" s="15">
        <f t="shared" si="44"/>
        <v>41887.989861111113</v>
      </c>
      <c r="K471">
        <v>1404776724</v>
      </c>
      <c r="L471" s="15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42"/>
        <v>0</v>
      </c>
      <c r="R471" s="11" t="e">
        <f t="shared" si="43"/>
        <v>#DIV/0!</v>
      </c>
      <c r="S471" t="str">
        <f t="shared" si="46"/>
        <v>film &amp; video</v>
      </c>
      <c r="T471" s="17" t="str">
        <f t="shared" si="47"/>
        <v>animation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s="9" t="s">
        <v>8221</v>
      </c>
      <c r="G472" t="s">
        <v>8224</v>
      </c>
      <c r="H472" t="s">
        <v>8246</v>
      </c>
      <c r="I472">
        <v>1389844800</v>
      </c>
      <c r="J472" s="15">
        <f t="shared" si="44"/>
        <v>41655.166666666664</v>
      </c>
      <c r="K472">
        <v>1385524889</v>
      </c>
      <c r="L472" s="15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42"/>
        <v>1.02</v>
      </c>
      <c r="R472" s="11">
        <f t="shared" si="43"/>
        <v>25.5</v>
      </c>
      <c r="S472" t="str">
        <f t="shared" si="46"/>
        <v>film &amp; video</v>
      </c>
      <c r="T472" s="17" t="str">
        <f t="shared" si="47"/>
        <v>animation</v>
      </c>
    </row>
    <row r="473" spans="1:20" ht="45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 s="15">
        <f t="shared" si="44"/>
        <v>41748.680312500001</v>
      </c>
      <c r="K473">
        <v>1394039979</v>
      </c>
      <c r="L473" s="15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42"/>
        <v>11.892727272727273</v>
      </c>
      <c r="R473" s="11">
        <f t="shared" si="43"/>
        <v>38.476470588235294</v>
      </c>
      <c r="S473" t="str">
        <f t="shared" si="46"/>
        <v>film &amp; video</v>
      </c>
      <c r="T473" s="17" t="str">
        <f t="shared" si="47"/>
        <v>animation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 s="15">
        <f t="shared" si="44"/>
        <v>41874.922662037039</v>
      </c>
      <c r="K474">
        <v>1406239718</v>
      </c>
      <c r="L474" s="15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42"/>
        <v>17.625</v>
      </c>
      <c r="R474" s="11">
        <f t="shared" si="43"/>
        <v>28.2</v>
      </c>
      <c r="S474" t="str">
        <f t="shared" si="46"/>
        <v>film &amp; video</v>
      </c>
      <c r="T474" s="17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 s="15">
        <f t="shared" si="44"/>
        <v>41899.698136574072</v>
      </c>
      <c r="K475">
        <v>1408380319</v>
      </c>
      <c r="L475" s="15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42"/>
        <v>2.87</v>
      </c>
      <c r="R475" s="11">
        <f t="shared" si="43"/>
        <v>61.5</v>
      </c>
      <c r="S475" t="str">
        <f t="shared" si="46"/>
        <v>film &amp; video</v>
      </c>
      <c r="T475" s="17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s="9" t="s">
        <v>8221</v>
      </c>
      <c r="G476" t="s">
        <v>8224</v>
      </c>
      <c r="H476" t="s">
        <v>8246</v>
      </c>
      <c r="I476">
        <v>1487318029</v>
      </c>
      <c r="J476" s="15">
        <f t="shared" si="44"/>
        <v>42783.329039351855</v>
      </c>
      <c r="K476">
        <v>1484726029</v>
      </c>
      <c r="L476" s="15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42"/>
        <v>3.0303030303030304E-2</v>
      </c>
      <c r="R476" s="11">
        <f t="shared" si="43"/>
        <v>1</v>
      </c>
      <c r="S476" t="str">
        <f t="shared" si="46"/>
        <v>film &amp; video</v>
      </c>
      <c r="T476" s="17" t="str">
        <f t="shared" si="47"/>
        <v>animation</v>
      </c>
    </row>
    <row r="477" spans="1:20" ht="45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s="9" t="s">
        <v>8221</v>
      </c>
      <c r="G477" t="s">
        <v>8224</v>
      </c>
      <c r="H477" t="s">
        <v>8246</v>
      </c>
      <c r="I477">
        <v>1430877843</v>
      </c>
      <c r="J477" s="15">
        <f t="shared" si="44"/>
        <v>42130.086145833338</v>
      </c>
      <c r="K477">
        <v>1428285843</v>
      </c>
      <c r="L477" s="15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42"/>
        <v>0</v>
      </c>
      <c r="R477" s="11" t="e">
        <f t="shared" si="43"/>
        <v>#DIV/0!</v>
      </c>
      <c r="S477" t="str">
        <f t="shared" si="46"/>
        <v>film &amp; video</v>
      </c>
      <c r="T477" s="17" t="str">
        <f t="shared" si="47"/>
        <v>animation</v>
      </c>
    </row>
    <row r="478" spans="1:2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 s="15">
        <f t="shared" si="44"/>
        <v>41793.165972222225</v>
      </c>
      <c r="K478">
        <v>1398727441</v>
      </c>
      <c r="L478" s="15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42"/>
        <v>2.230268181818182</v>
      </c>
      <c r="R478" s="11">
        <f t="shared" si="43"/>
        <v>39.569274193548388</v>
      </c>
      <c r="S478" t="str">
        <f t="shared" si="46"/>
        <v>film &amp; video</v>
      </c>
      <c r="T478" s="17" t="str">
        <f t="shared" si="47"/>
        <v>animation</v>
      </c>
    </row>
    <row r="479" spans="1:20" ht="45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s="9" t="s">
        <v>8221</v>
      </c>
      <c r="G479" t="s">
        <v>8224</v>
      </c>
      <c r="H479" t="s">
        <v>8246</v>
      </c>
      <c r="I479">
        <v>1337371334</v>
      </c>
      <c r="J479" s="15">
        <f t="shared" si="44"/>
        <v>41047.83488425926</v>
      </c>
      <c r="K479">
        <v>1332187334</v>
      </c>
      <c r="L479" s="15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42"/>
        <v>0</v>
      </c>
      <c r="R479" s="11" t="e">
        <f t="shared" si="43"/>
        <v>#DIV/0!</v>
      </c>
      <c r="S479" t="str">
        <f t="shared" si="46"/>
        <v>film &amp; video</v>
      </c>
      <c r="T479" s="17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s="9" t="s">
        <v>8221</v>
      </c>
      <c r="G480" t="s">
        <v>8224</v>
      </c>
      <c r="H480" t="s">
        <v>8246</v>
      </c>
      <c r="I480">
        <v>1427921509</v>
      </c>
      <c r="J480" s="15">
        <f t="shared" si="44"/>
        <v>42095.869317129633</v>
      </c>
      <c r="K480">
        <v>1425333109</v>
      </c>
      <c r="L480" s="15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42"/>
        <v>0</v>
      </c>
      <c r="R480" s="11" t="e">
        <f t="shared" si="43"/>
        <v>#DIV/0!</v>
      </c>
      <c r="S480" t="str">
        <f t="shared" si="46"/>
        <v>film &amp; video</v>
      </c>
      <c r="T480" s="17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 s="15">
        <f t="shared" si="44"/>
        <v>41964.449479166666</v>
      </c>
      <c r="K481">
        <v>1411379235</v>
      </c>
      <c r="L481" s="15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42"/>
        <v>32.56</v>
      </c>
      <c r="R481" s="11">
        <f t="shared" si="43"/>
        <v>88.8</v>
      </c>
      <c r="S481" t="str">
        <f t="shared" si="46"/>
        <v>film &amp; video</v>
      </c>
      <c r="T481" s="17" t="str">
        <f t="shared" si="47"/>
        <v>animation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 s="15">
        <f t="shared" si="44"/>
        <v>41495.500173611108</v>
      </c>
      <c r="K482">
        <v>1373457615</v>
      </c>
      <c r="L482" s="15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42"/>
        <v>19.41</v>
      </c>
      <c r="R482" s="11">
        <f t="shared" si="43"/>
        <v>55.457142857142856</v>
      </c>
      <c r="S482" t="str">
        <f t="shared" si="46"/>
        <v>film &amp; video</v>
      </c>
      <c r="T482" s="17" t="str">
        <f t="shared" si="47"/>
        <v>animation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 s="15">
        <f t="shared" si="44"/>
        <v>41192.672326388885</v>
      </c>
      <c r="K483">
        <v>1347293289</v>
      </c>
      <c r="L483" s="15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42"/>
        <v>6.1</v>
      </c>
      <c r="R483" s="11">
        <f t="shared" si="43"/>
        <v>87.142857142857139</v>
      </c>
      <c r="S483" t="str">
        <f t="shared" si="46"/>
        <v>film &amp; video</v>
      </c>
      <c r="T483" s="17" t="str">
        <f t="shared" si="47"/>
        <v>animation</v>
      </c>
    </row>
    <row r="484" spans="1:20" ht="30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s="9" t="s">
        <v>8221</v>
      </c>
      <c r="G484" t="s">
        <v>8224</v>
      </c>
      <c r="H484" t="s">
        <v>8246</v>
      </c>
      <c r="I484">
        <v>1460644440</v>
      </c>
      <c r="J484" s="15">
        <f t="shared" si="44"/>
        <v>42474.606944444444</v>
      </c>
      <c r="K484">
        <v>1458336690</v>
      </c>
      <c r="L484" s="15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42"/>
        <v>0.1</v>
      </c>
      <c r="R484" s="11">
        <f t="shared" si="43"/>
        <v>10</v>
      </c>
      <c r="S484" t="str">
        <f t="shared" si="46"/>
        <v>film &amp; video</v>
      </c>
      <c r="T484" s="17" t="str">
        <f t="shared" si="47"/>
        <v>animation</v>
      </c>
    </row>
    <row r="485" spans="1:20" ht="45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 s="15">
        <f t="shared" si="44"/>
        <v>41303.197592592594</v>
      </c>
      <c r="K485">
        <v>1354250672</v>
      </c>
      <c r="L485" s="15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42"/>
        <v>50.2</v>
      </c>
      <c r="R485" s="11">
        <f t="shared" si="43"/>
        <v>51.224489795918366</v>
      </c>
      <c r="S485" t="str">
        <f t="shared" si="46"/>
        <v>film &amp; video</v>
      </c>
      <c r="T485" s="17" t="str">
        <f t="shared" si="47"/>
        <v>animation</v>
      </c>
    </row>
    <row r="486" spans="1:20" ht="45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 s="15">
        <f t="shared" si="44"/>
        <v>42313.981157407412</v>
      </c>
      <c r="K486">
        <v>1443220372</v>
      </c>
      <c r="L486" s="15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42"/>
        <v>0.18625</v>
      </c>
      <c r="R486" s="11">
        <f t="shared" si="43"/>
        <v>13.545454545454545</v>
      </c>
      <c r="S486" t="str">
        <f t="shared" si="46"/>
        <v>film &amp; video</v>
      </c>
      <c r="T486" s="17" t="str">
        <f t="shared" si="47"/>
        <v>animation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 s="15">
        <f t="shared" si="44"/>
        <v>41411.50577546296</v>
      </c>
      <c r="K487">
        <v>1366200499</v>
      </c>
      <c r="L487" s="15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42"/>
        <v>21.906971229845084</v>
      </c>
      <c r="R487" s="11">
        <f t="shared" si="43"/>
        <v>66.520080000000007</v>
      </c>
      <c r="S487" t="str">
        <f t="shared" si="46"/>
        <v>film &amp; video</v>
      </c>
      <c r="T487" s="17" t="str">
        <f t="shared" si="47"/>
        <v>animation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s="9" t="s">
        <v>8221</v>
      </c>
      <c r="G488" t="s">
        <v>8226</v>
      </c>
      <c r="H488" t="s">
        <v>8248</v>
      </c>
      <c r="I488">
        <v>1401662239</v>
      </c>
      <c r="J488" s="15">
        <f t="shared" si="44"/>
        <v>41791.94258101852</v>
      </c>
      <c r="K488">
        <v>1399070239</v>
      </c>
      <c r="L488" s="15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42"/>
        <v>9.0909090909090905E-3</v>
      </c>
      <c r="R488" s="11">
        <f t="shared" si="43"/>
        <v>50</v>
      </c>
      <c r="S488" t="str">
        <f t="shared" si="46"/>
        <v>film &amp; video</v>
      </c>
      <c r="T488" s="17" t="str">
        <f t="shared" si="47"/>
        <v>animation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s="9" t="s">
        <v>8221</v>
      </c>
      <c r="G489" t="s">
        <v>8229</v>
      </c>
      <c r="H489" t="s">
        <v>8251</v>
      </c>
      <c r="I489">
        <v>1482678994</v>
      </c>
      <c r="J489" s="15">
        <f t="shared" si="44"/>
        <v>42729.636504629627</v>
      </c>
      <c r="K489">
        <v>1477491394</v>
      </c>
      <c r="L489" s="15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42"/>
        <v>0</v>
      </c>
      <c r="R489" s="11" t="e">
        <f t="shared" si="43"/>
        <v>#DIV/0!</v>
      </c>
      <c r="S489" t="str">
        <f t="shared" si="46"/>
        <v>film &amp; video</v>
      </c>
      <c r="T489" s="17" t="str">
        <f t="shared" si="47"/>
        <v>animation</v>
      </c>
    </row>
    <row r="490" spans="1:20" ht="30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s="9" t="s">
        <v>8221</v>
      </c>
      <c r="G490" t="s">
        <v>8224</v>
      </c>
      <c r="H490" t="s">
        <v>8246</v>
      </c>
      <c r="I490">
        <v>1483924700</v>
      </c>
      <c r="J490" s="15">
        <f t="shared" si="44"/>
        <v>42744.054398148146</v>
      </c>
      <c r="K490">
        <v>1481332700</v>
      </c>
      <c r="L490" s="15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42"/>
        <v>0</v>
      </c>
      <c r="R490" s="11" t="e">
        <f t="shared" si="43"/>
        <v>#DIV/0!</v>
      </c>
      <c r="S490" t="str">
        <f t="shared" si="46"/>
        <v>film &amp; video</v>
      </c>
      <c r="T490" s="17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 s="15">
        <f t="shared" si="44"/>
        <v>40913.481249999997</v>
      </c>
      <c r="K491">
        <v>1323084816</v>
      </c>
      <c r="L491" s="15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42"/>
        <v>0.28667813379201834</v>
      </c>
      <c r="R491" s="11">
        <f t="shared" si="43"/>
        <v>71.666666666666671</v>
      </c>
      <c r="S491" t="str">
        <f t="shared" si="46"/>
        <v>film &amp; video</v>
      </c>
      <c r="T491" s="17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s="9" t="s">
        <v>8221</v>
      </c>
      <c r="G492" t="s">
        <v>8224</v>
      </c>
      <c r="H492" t="s">
        <v>8246</v>
      </c>
      <c r="I492">
        <v>1345677285</v>
      </c>
      <c r="J492" s="15">
        <f t="shared" si="44"/>
        <v>41143.968576388892</v>
      </c>
      <c r="K492">
        <v>1343085285</v>
      </c>
      <c r="L492" s="15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42"/>
        <v>0</v>
      </c>
      <c r="R492" s="11" t="e">
        <f t="shared" si="43"/>
        <v>#DIV/0!</v>
      </c>
      <c r="S492" t="str">
        <f t="shared" si="46"/>
        <v>film &amp; video</v>
      </c>
      <c r="T492" s="17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s="9" t="s">
        <v>8221</v>
      </c>
      <c r="G493" t="s">
        <v>8224</v>
      </c>
      <c r="H493" t="s">
        <v>8246</v>
      </c>
      <c r="I493">
        <v>1453937699</v>
      </c>
      <c r="J493" s="15">
        <f t="shared" si="44"/>
        <v>42396.982627314821</v>
      </c>
      <c r="K493">
        <v>1451345699</v>
      </c>
      <c r="L493" s="15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42"/>
        <v>0</v>
      </c>
      <c r="R493" s="11" t="e">
        <f t="shared" si="43"/>
        <v>#DIV/0!</v>
      </c>
      <c r="S493" t="str">
        <f t="shared" si="46"/>
        <v>film &amp; video</v>
      </c>
      <c r="T493" s="17" t="str">
        <f t="shared" si="47"/>
        <v>animation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s="9" t="s">
        <v>8221</v>
      </c>
      <c r="G494" t="s">
        <v>8235</v>
      </c>
      <c r="H494" t="s">
        <v>8255</v>
      </c>
      <c r="I494">
        <v>1476319830</v>
      </c>
      <c r="J494" s="15">
        <f t="shared" si="44"/>
        <v>42656.03506944445</v>
      </c>
      <c r="K494">
        <v>1471135830</v>
      </c>
      <c r="L494" s="15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42"/>
        <v>0</v>
      </c>
      <c r="R494" s="11" t="e">
        <f t="shared" si="43"/>
        <v>#DIV/0!</v>
      </c>
      <c r="S494" t="str">
        <f t="shared" si="46"/>
        <v>film &amp; video</v>
      </c>
      <c r="T494" s="17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s="9" t="s">
        <v>8221</v>
      </c>
      <c r="G495" t="s">
        <v>8225</v>
      </c>
      <c r="H495" t="s">
        <v>8247</v>
      </c>
      <c r="I495">
        <v>1432142738</v>
      </c>
      <c r="J495" s="15">
        <f t="shared" si="44"/>
        <v>42144.726134259254</v>
      </c>
      <c r="K495">
        <v>1429550738</v>
      </c>
      <c r="L495" s="15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42"/>
        <v>0</v>
      </c>
      <c r="R495" s="11" t="e">
        <f t="shared" si="43"/>
        <v>#DIV/0!</v>
      </c>
      <c r="S495" t="str">
        <f t="shared" si="46"/>
        <v>film &amp; video</v>
      </c>
      <c r="T495" s="17" t="str">
        <f t="shared" si="47"/>
        <v>animation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s="9" t="s">
        <v>8221</v>
      </c>
      <c r="G496" t="s">
        <v>8224</v>
      </c>
      <c r="H496" t="s">
        <v>8246</v>
      </c>
      <c r="I496">
        <v>1404356400</v>
      </c>
      <c r="J496" s="15">
        <f t="shared" si="44"/>
        <v>41823.125</v>
      </c>
      <c r="K496">
        <v>1402343765</v>
      </c>
      <c r="L496" s="15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42"/>
        <v>0.155</v>
      </c>
      <c r="R496" s="11">
        <f t="shared" si="43"/>
        <v>10.333333333333334</v>
      </c>
      <c r="S496" t="str">
        <f t="shared" si="46"/>
        <v>film &amp; video</v>
      </c>
      <c r="T496" s="17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s="9" t="s">
        <v>8221</v>
      </c>
      <c r="G497" t="s">
        <v>8224</v>
      </c>
      <c r="H497" t="s">
        <v>8246</v>
      </c>
      <c r="I497">
        <v>1437076305</v>
      </c>
      <c r="J497" s="15">
        <f t="shared" si="44"/>
        <v>42201.827604166669</v>
      </c>
      <c r="K497">
        <v>1434484305</v>
      </c>
      <c r="L497" s="15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42"/>
        <v>0</v>
      </c>
      <c r="R497" s="11" t="e">
        <f t="shared" si="43"/>
        <v>#DIV/0!</v>
      </c>
      <c r="S497" t="str">
        <f t="shared" si="46"/>
        <v>film &amp; video</v>
      </c>
      <c r="T497" s="17" t="str">
        <f t="shared" si="47"/>
        <v>animation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s="9" t="s">
        <v>8221</v>
      </c>
      <c r="G498" t="s">
        <v>8224</v>
      </c>
      <c r="H498" t="s">
        <v>8246</v>
      </c>
      <c r="I498">
        <v>1392070874</v>
      </c>
      <c r="J498" s="15">
        <f t="shared" si="44"/>
        <v>41680.93141203704</v>
      </c>
      <c r="K498">
        <v>1386886874</v>
      </c>
      <c r="L498" s="15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42"/>
        <v>1.6666666666666668E-3</v>
      </c>
      <c r="R498" s="11">
        <f t="shared" si="43"/>
        <v>1</v>
      </c>
      <c r="S498" t="str">
        <f t="shared" si="46"/>
        <v>film &amp; video</v>
      </c>
      <c r="T498" s="17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s="9" t="s">
        <v>8221</v>
      </c>
      <c r="G499" t="s">
        <v>8224</v>
      </c>
      <c r="H499" t="s">
        <v>8246</v>
      </c>
      <c r="I499">
        <v>1419483600</v>
      </c>
      <c r="J499" s="15">
        <f t="shared" si="44"/>
        <v>41998.208333333328</v>
      </c>
      <c r="K499">
        <v>1414889665</v>
      </c>
      <c r="L499" s="15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42"/>
        <v>0.6696428571428571</v>
      </c>
      <c r="R499" s="11">
        <f t="shared" si="43"/>
        <v>10</v>
      </c>
      <c r="S499" t="str">
        <f t="shared" si="46"/>
        <v>film &amp; video</v>
      </c>
      <c r="T499" s="17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 s="15">
        <f t="shared" si="44"/>
        <v>40900.762141203704</v>
      </c>
      <c r="K500">
        <v>1321035449</v>
      </c>
      <c r="L500" s="15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42"/>
        <v>4.5985132395404564</v>
      </c>
      <c r="R500" s="11">
        <f t="shared" si="43"/>
        <v>136.09090909090909</v>
      </c>
      <c r="S500" t="str">
        <f t="shared" si="46"/>
        <v>film &amp; video</v>
      </c>
      <c r="T500" s="17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 s="15">
        <f t="shared" si="44"/>
        <v>40098.874305555553</v>
      </c>
      <c r="K501">
        <v>1250630968</v>
      </c>
      <c r="L501" s="15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42"/>
        <v>9.5500000000000007</v>
      </c>
      <c r="R501" s="11">
        <f t="shared" si="43"/>
        <v>73.461538461538467</v>
      </c>
      <c r="S501" t="str">
        <f t="shared" si="46"/>
        <v>film &amp; video</v>
      </c>
      <c r="T501" s="17" t="str">
        <f t="shared" si="47"/>
        <v>animation</v>
      </c>
    </row>
    <row r="502" spans="1:20" ht="45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 s="15">
        <f t="shared" si="44"/>
        <v>40306.927777777775</v>
      </c>
      <c r="K502">
        <v>1268255751</v>
      </c>
      <c r="L502" s="15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42"/>
        <v>3.3076923076923079</v>
      </c>
      <c r="R502" s="11">
        <f t="shared" si="43"/>
        <v>53.75</v>
      </c>
      <c r="S502" t="str">
        <f t="shared" si="46"/>
        <v>film &amp; video</v>
      </c>
      <c r="T502" s="17" t="str">
        <f t="shared" si="47"/>
        <v>animation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s="9" t="s">
        <v>8221</v>
      </c>
      <c r="G503" t="s">
        <v>8224</v>
      </c>
      <c r="H503" t="s">
        <v>8246</v>
      </c>
      <c r="I503">
        <v>1310189851</v>
      </c>
      <c r="J503" s="15">
        <f t="shared" si="44"/>
        <v>40733.234386574077</v>
      </c>
      <c r="K503">
        <v>1307597851</v>
      </c>
      <c r="L503" s="15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42"/>
        <v>0</v>
      </c>
      <c r="R503" s="11" t="e">
        <f t="shared" si="43"/>
        <v>#DIV/0!</v>
      </c>
      <c r="S503" t="str">
        <f t="shared" si="46"/>
        <v>film &amp; video</v>
      </c>
      <c r="T503" s="17" t="str">
        <f t="shared" si="47"/>
        <v>animation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 s="15">
        <f t="shared" si="44"/>
        <v>40986.511863425927</v>
      </c>
      <c r="K504">
        <v>1329484625</v>
      </c>
      <c r="L504" s="15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42"/>
        <v>1.1499999999999999</v>
      </c>
      <c r="R504" s="11">
        <f t="shared" si="43"/>
        <v>57.5</v>
      </c>
      <c r="S504" t="str">
        <f t="shared" si="46"/>
        <v>film &amp; video</v>
      </c>
      <c r="T504" s="17" t="str">
        <f t="shared" si="47"/>
        <v>animation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 s="15">
        <f t="shared" si="44"/>
        <v>42021.526655092588</v>
      </c>
      <c r="K505">
        <v>1418906303</v>
      </c>
      <c r="L505" s="15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42"/>
        <v>1.7538461538461538</v>
      </c>
      <c r="R505" s="11">
        <f t="shared" si="43"/>
        <v>12.666666666666666</v>
      </c>
      <c r="S505" t="str">
        <f t="shared" si="46"/>
        <v>film &amp; video</v>
      </c>
      <c r="T505" s="17" t="str">
        <f t="shared" si="47"/>
        <v>animation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 s="15">
        <f t="shared" si="44"/>
        <v>41009.941979166666</v>
      </c>
      <c r="K506">
        <v>1328916987</v>
      </c>
      <c r="L506" s="15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42"/>
        <v>1.3673469387755102</v>
      </c>
      <c r="R506" s="11">
        <f t="shared" si="43"/>
        <v>67</v>
      </c>
      <c r="S506" t="str">
        <f t="shared" si="46"/>
        <v>film &amp; video</v>
      </c>
      <c r="T506" s="17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 s="15">
        <f t="shared" si="44"/>
        <v>42363.098217592589</v>
      </c>
      <c r="K507">
        <v>1447122086</v>
      </c>
      <c r="L507" s="15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42"/>
        <v>0.43333333333333329</v>
      </c>
      <c r="R507" s="11">
        <f t="shared" si="43"/>
        <v>3.7142857142857144</v>
      </c>
      <c r="S507" t="str">
        <f t="shared" si="46"/>
        <v>film &amp; video</v>
      </c>
      <c r="T507" s="1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 s="15">
        <f t="shared" si="44"/>
        <v>41496.552314814813</v>
      </c>
      <c r="K508">
        <v>1373548520</v>
      </c>
      <c r="L508" s="15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42"/>
        <v>0.125</v>
      </c>
      <c r="R508" s="11">
        <f t="shared" si="43"/>
        <v>250</v>
      </c>
      <c r="S508" t="str">
        <f t="shared" si="46"/>
        <v>film &amp; video</v>
      </c>
      <c r="T508" s="17" t="str">
        <f t="shared" si="47"/>
        <v>animation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 s="15">
        <f t="shared" si="44"/>
        <v>41201.958993055552</v>
      </c>
      <c r="K509">
        <v>1346799657</v>
      </c>
      <c r="L509" s="15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42"/>
        <v>3.2</v>
      </c>
      <c r="R509" s="11">
        <f t="shared" si="43"/>
        <v>64</v>
      </c>
      <c r="S509" t="str">
        <f t="shared" si="46"/>
        <v>film &amp; video</v>
      </c>
      <c r="T509" s="17" t="str">
        <f t="shared" si="47"/>
        <v>animation</v>
      </c>
    </row>
    <row r="510" spans="1:20" ht="45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 s="15">
        <f t="shared" si="44"/>
        <v>41054.593055555553</v>
      </c>
      <c r="K510">
        <v>1332808501</v>
      </c>
      <c r="L510" s="15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42"/>
        <v>0.8</v>
      </c>
      <c r="R510" s="11">
        <f t="shared" si="43"/>
        <v>133.33333333333334</v>
      </c>
      <c r="S510" t="str">
        <f t="shared" si="46"/>
        <v>film &amp; video</v>
      </c>
      <c r="T510" s="17" t="str">
        <f t="shared" si="47"/>
        <v>animation</v>
      </c>
    </row>
    <row r="511" spans="1:20" ht="30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s="9" t="s">
        <v>8221</v>
      </c>
      <c r="G511" t="s">
        <v>8225</v>
      </c>
      <c r="H511" t="s">
        <v>8247</v>
      </c>
      <c r="I511">
        <v>1435504170</v>
      </c>
      <c r="J511" s="15">
        <f t="shared" si="44"/>
        <v>42183.631597222222</v>
      </c>
      <c r="K511">
        <v>1432912170</v>
      </c>
      <c r="L511" s="15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42"/>
        <v>0.2</v>
      </c>
      <c r="R511" s="11">
        <f t="shared" si="43"/>
        <v>10</v>
      </c>
      <c r="S511" t="str">
        <f t="shared" si="46"/>
        <v>film &amp; video</v>
      </c>
      <c r="T511" s="17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s="9" t="s">
        <v>8221</v>
      </c>
      <c r="G512" t="s">
        <v>8224</v>
      </c>
      <c r="H512" t="s">
        <v>8246</v>
      </c>
      <c r="I512">
        <v>1456805639</v>
      </c>
      <c r="J512" s="15">
        <f t="shared" si="44"/>
        <v>42430.176377314812</v>
      </c>
      <c r="K512">
        <v>1454213639</v>
      </c>
      <c r="L512" s="15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42"/>
        <v>0</v>
      </c>
      <c r="R512" s="11" t="e">
        <f t="shared" si="43"/>
        <v>#DIV/0!</v>
      </c>
      <c r="S512" t="str">
        <f t="shared" si="46"/>
        <v>film &amp; video</v>
      </c>
      <c r="T512" s="17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 s="15">
        <f t="shared" si="44"/>
        <v>41370.261365740742</v>
      </c>
      <c r="K513">
        <v>1362640582</v>
      </c>
      <c r="L513" s="15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42"/>
        <v>3</v>
      </c>
      <c r="R513" s="11">
        <f t="shared" si="43"/>
        <v>30</v>
      </c>
      <c r="S513" t="str">
        <f t="shared" si="46"/>
        <v>film &amp; video</v>
      </c>
      <c r="T513" s="17" t="str">
        <f t="shared" si="47"/>
        <v>animation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s="9" t="s">
        <v>8221</v>
      </c>
      <c r="G514" t="s">
        <v>8224</v>
      </c>
      <c r="H514" t="s">
        <v>8246</v>
      </c>
      <c r="I514">
        <v>1479667727</v>
      </c>
      <c r="J514" s="15">
        <f t="shared" si="44"/>
        <v>42694.783877314811</v>
      </c>
      <c r="K514">
        <v>1475776127</v>
      </c>
      <c r="L514" s="15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ref="Q514:Q577" si="48">E514/D514*100</f>
        <v>0.13749999999999998</v>
      </c>
      <c r="R514" s="11">
        <f t="shared" ref="R514:R577" si="49">E514/N514</f>
        <v>5.5</v>
      </c>
      <c r="S514" t="str">
        <f t="shared" si="46"/>
        <v>film &amp; video</v>
      </c>
      <c r="T514" s="17" t="str">
        <f t="shared" si="47"/>
        <v>animation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 s="15">
        <f t="shared" ref="J515:J578" si="50">(((I515/60)/60)/24)+DATE(1970,1,1)</f>
        <v>42597.291666666672</v>
      </c>
      <c r="K515">
        <v>1467387705</v>
      </c>
      <c r="L515" s="15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si="48"/>
        <v>13.923999999999999</v>
      </c>
      <c r="R515" s="11">
        <f t="shared" si="49"/>
        <v>102.38235294117646</v>
      </c>
      <c r="S515" t="str">
        <f t="shared" ref="S515:S578" si="52">LEFT(P515,SEARCH("/",P515,1)-1)</f>
        <v>film &amp; video</v>
      </c>
      <c r="T515" s="17" t="str">
        <f t="shared" ref="T515:T578" si="53">RIGHT(P515,LEN(P515)-SEARCH("/",P515))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s="9" t="s">
        <v>8221</v>
      </c>
      <c r="G516" t="s">
        <v>8229</v>
      </c>
      <c r="H516" t="s">
        <v>8251</v>
      </c>
      <c r="I516">
        <v>1407595447</v>
      </c>
      <c r="J516" s="15">
        <f t="shared" si="50"/>
        <v>41860.613969907405</v>
      </c>
      <c r="K516">
        <v>1405003447</v>
      </c>
      <c r="L516" s="15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48"/>
        <v>3.3333333333333335</v>
      </c>
      <c r="R516" s="11">
        <f t="shared" si="49"/>
        <v>16.666666666666668</v>
      </c>
      <c r="S516" t="str">
        <f t="shared" si="52"/>
        <v>film &amp; video</v>
      </c>
      <c r="T516" s="17" t="str">
        <f t="shared" si="53"/>
        <v>animation</v>
      </c>
    </row>
    <row r="517" spans="1:20" ht="30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 s="15">
        <f t="shared" si="50"/>
        <v>42367.490752314814</v>
      </c>
      <c r="K517">
        <v>1447933601</v>
      </c>
      <c r="L517" s="15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48"/>
        <v>25.41340206185567</v>
      </c>
      <c r="R517" s="11">
        <f t="shared" si="49"/>
        <v>725.02941176470586</v>
      </c>
      <c r="S517" t="str">
        <f t="shared" si="52"/>
        <v>film &amp; video</v>
      </c>
      <c r="T517" s="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s="9" t="s">
        <v>8221</v>
      </c>
      <c r="G518" t="s">
        <v>8225</v>
      </c>
      <c r="H518" t="s">
        <v>8247</v>
      </c>
      <c r="I518">
        <v>1432752080</v>
      </c>
      <c r="J518" s="15">
        <f t="shared" si="50"/>
        <v>42151.778703703705</v>
      </c>
      <c r="K518">
        <v>1427568080</v>
      </c>
      <c r="L518" s="15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48"/>
        <v>0</v>
      </c>
      <c r="R518" s="11" t="e">
        <f t="shared" si="49"/>
        <v>#DIV/0!</v>
      </c>
      <c r="S518" t="str">
        <f t="shared" si="52"/>
        <v>film &amp; video</v>
      </c>
      <c r="T518" s="17" t="str">
        <f t="shared" si="53"/>
        <v>animation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 s="15">
        <f t="shared" si="50"/>
        <v>42768.615289351852</v>
      </c>
      <c r="K519">
        <v>1483454761</v>
      </c>
      <c r="L519" s="15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48"/>
        <v>1.3666666666666667</v>
      </c>
      <c r="R519" s="11">
        <f t="shared" si="49"/>
        <v>68.333333333333329</v>
      </c>
      <c r="S519" t="str">
        <f t="shared" si="52"/>
        <v>film &amp; video</v>
      </c>
      <c r="T519" s="17" t="str">
        <f t="shared" si="53"/>
        <v>animation</v>
      </c>
    </row>
    <row r="520" spans="1:20" ht="45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s="9" t="s">
        <v>8221</v>
      </c>
      <c r="G520" t="s">
        <v>8224</v>
      </c>
      <c r="H520" t="s">
        <v>8246</v>
      </c>
      <c r="I520">
        <v>1441550760</v>
      </c>
      <c r="J520" s="15">
        <f t="shared" si="50"/>
        <v>42253.615277777775</v>
      </c>
      <c r="K520">
        <v>1438958824</v>
      </c>
      <c r="L520" s="15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48"/>
        <v>0</v>
      </c>
      <c r="R520" s="11" t="e">
        <f t="shared" si="49"/>
        <v>#DIV/0!</v>
      </c>
      <c r="S520" t="str">
        <f t="shared" si="52"/>
        <v>film &amp; video</v>
      </c>
      <c r="T520" s="17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 s="15">
        <f t="shared" si="50"/>
        <v>41248.391446759262</v>
      </c>
      <c r="K521">
        <v>1352107421</v>
      </c>
      <c r="L521" s="15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48"/>
        <v>22.881426547787683</v>
      </c>
      <c r="R521" s="11">
        <f t="shared" si="49"/>
        <v>39.228571428571428</v>
      </c>
      <c r="S521" t="str">
        <f t="shared" si="52"/>
        <v>film &amp; video</v>
      </c>
      <c r="T521" s="17" t="str">
        <f t="shared" si="53"/>
        <v>animation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 s="15">
        <f t="shared" si="50"/>
        <v>42348.702094907407</v>
      </c>
      <c r="K522">
        <v>1447174261</v>
      </c>
      <c r="L522" s="15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 t="shared" si="48"/>
        <v>102.1</v>
      </c>
      <c r="R522" s="11">
        <f t="shared" si="49"/>
        <v>150.14705882352942</v>
      </c>
      <c r="S522" t="str">
        <f t="shared" si="52"/>
        <v>theater</v>
      </c>
      <c r="T522" s="17" t="str">
        <f t="shared" si="53"/>
        <v>plays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 s="15">
        <f t="shared" si="50"/>
        <v>42675.207638888889</v>
      </c>
      <c r="K523">
        <v>1475460819</v>
      </c>
      <c r="L523" s="15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 t="shared" si="48"/>
        <v>104.64</v>
      </c>
      <c r="R523" s="11">
        <f t="shared" si="49"/>
        <v>93.428571428571431</v>
      </c>
      <c r="S523" t="str">
        <f t="shared" si="52"/>
        <v>theater</v>
      </c>
      <c r="T523" s="17" t="str">
        <f t="shared" si="53"/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 s="15">
        <f t="shared" si="50"/>
        <v>42449.999131944445</v>
      </c>
      <c r="K524">
        <v>1456793925</v>
      </c>
      <c r="L524" s="15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 t="shared" si="48"/>
        <v>114.66666666666667</v>
      </c>
      <c r="R524" s="11">
        <f t="shared" si="49"/>
        <v>110.96774193548387</v>
      </c>
      <c r="S524" t="str">
        <f t="shared" si="52"/>
        <v>theater</v>
      </c>
      <c r="T524" s="17" t="str">
        <f t="shared" si="53"/>
        <v>plays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 s="15">
        <f t="shared" si="50"/>
        <v>42268.13282407407</v>
      </c>
      <c r="K525">
        <v>1440213076</v>
      </c>
      <c r="L525" s="15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 t="shared" si="48"/>
        <v>120.6</v>
      </c>
      <c r="R525" s="11">
        <f t="shared" si="49"/>
        <v>71.785714285714292</v>
      </c>
      <c r="S525" t="str">
        <f t="shared" si="52"/>
        <v>theater</v>
      </c>
      <c r="T525" s="17" t="str">
        <f t="shared" si="53"/>
        <v>plays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 s="15">
        <f t="shared" si="50"/>
        <v>42522.717233796298</v>
      </c>
      <c r="K526">
        <v>1462209169</v>
      </c>
      <c r="L526" s="15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 t="shared" si="48"/>
        <v>108.67285714285715</v>
      </c>
      <c r="R526" s="11">
        <f t="shared" si="49"/>
        <v>29.258076923076924</v>
      </c>
      <c r="S526" t="str">
        <f t="shared" si="52"/>
        <v>theater</v>
      </c>
      <c r="T526" s="17" t="str">
        <f t="shared" si="53"/>
        <v>plays</v>
      </c>
    </row>
    <row r="527" spans="1:20" ht="45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 s="15">
        <f t="shared" si="50"/>
        <v>41895.400937500002</v>
      </c>
      <c r="K527">
        <v>1406713041</v>
      </c>
      <c r="L527" s="15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 t="shared" si="48"/>
        <v>100</v>
      </c>
      <c r="R527" s="11">
        <f t="shared" si="49"/>
        <v>1000</v>
      </c>
      <c r="S527" t="str">
        <f t="shared" si="52"/>
        <v>theater</v>
      </c>
      <c r="T527" s="1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 s="15">
        <f t="shared" si="50"/>
        <v>42223.708333333328</v>
      </c>
      <c r="K528">
        <v>1436278344</v>
      </c>
      <c r="L528" s="15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 t="shared" si="48"/>
        <v>113.99999999999999</v>
      </c>
      <c r="R528" s="11">
        <f t="shared" si="49"/>
        <v>74.347826086956516</v>
      </c>
      <c r="S528" t="str">
        <f t="shared" si="52"/>
        <v>theater</v>
      </c>
      <c r="T528" s="17" t="str">
        <f t="shared" si="53"/>
        <v>plays</v>
      </c>
    </row>
    <row r="529" spans="1:20" ht="45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 s="15">
        <f t="shared" si="50"/>
        <v>42783.670138888891</v>
      </c>
      <c r="K529">
        <v>1484715366</v>
      </c>
      <c r="L529" s="15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 t="shared" si="48"/>
        <v>100.85</v>
      </c>
      <c r="R529" s="11">
        <f t="shared" si="49"/>
        <v>63.829113924050631</v>
      </c>
      <c r="S529" t="str">
        <f t="shared" si="52"/>
        <v>theater</v>
      </c>
      <c r="T529" s="17" t="str">
        <f t="shared" si="53"/>
        <v>plays</v>
      </c>
    </row>
    <row r="530" spans="1:2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 s="15">
        <f t="shared" si="50"/>
        <v>42176.888888888891</v>
      </c>
      <c r="K530">
        <v>1433109907</v>
      </c>
      <c r="L530" s="15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 t="shared" si="48"/>
        <v>115.65217391304347</v>
      </c>
      <c r="R530" s="11">
        <f t="shared" si="49"/>
        <v>44.333333333333336</v>
      </c>
      <c r="S530" t="str">
        <f t="shared" si="52"/>
        <v>theater</v>
      </c>
      <c r="T530" s="17" t="str">
        <f t="shared" si="53"/>
        <v>plays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 s="15">
        <f t="shared" si="50"/>
        <v>42746.208333333328</v>
      </c>
      <c r="K531">
        <v>1482281094</v>
      </c>
      <c r="L531" s="15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 t="shared" si="48"/>
        <v>130.41666666666666</v>
      </c>
      <c r="R531" s="11">
        <f t="shared" si="49"/>
        <v>86.944444444444443</v>
      </c>
      <c r="S531" t="str">
        <f t="shared" si="52"/>
        <v>theater</v>
      </c>
      <c r="T531" s="17" t="str">
        <f t="shared" si="53"/>
        <v>plays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 s="15">
        <f t="shared" si="50"/>
        <v>42179.083333333328</v>
      </c>
      <c r="K532">
        <v>1433254268</v>
      </c>
      <c r="L532" s="15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 t="shared" si="48"/>
        <v>107.78267254038178</v>
      </c>
      <c r="R532" s="11">
        <f t="shared" si="49"/>
        <v>126.55172413793103</v>
      </c>
      <c r="S532" t="str">
        <f t="shared" si="52"/>
        <v>theater</v>
      </c>
      <c r="T532" s="17" t="str">
        <f t="shared" si="53"/>
        <v>plays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 s="15">
        <f t="shared" si="50"/>
        <v>42721.290972222225</v>
      </c>
      <c r="K533">
        <v>1478050429</v>
      </c>
      <c r="L533" s="15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 t="shared" si="48"/>
        <v>100</v>
      </c>
      <c r="R533" s="11">
        <f t="shared" si="49"/>
        <v>129.03225806451613</v>
      </c>
      <c r="S533" t="str">
        <f t="shared" si="52"/>
        <v>theater</v>
      </c>
      <c r="T533" s="17" t="str">
        <f t="shared" si="53"/>
        <v>plays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 s="15">
        <f t="shared" si="50"/>
        <v>42503.007037037038</v>
      </c>
      <c r="K534">
        <v>1460506208</v>
      </c>
      <c r="L534" s="15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 t="shared" si="48"/>
        <v>123.25</v>
      </c>
      <c r="R534" s="11">
        <f t="shared" si="49"/>
        <v>71.242774566473983</v>
      </c>
      <c r="S534" t="str">
        <f t="shared" si="52"/>
        <v>theater</v>
      </c>
      <c r="T534" s="17" t="str">
        <f t="shared" si="53"/>
        <v>plays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 s="15">
        <f t="shared" si="50"/>
        <v>42506.43478009259</v>
      </c>
      <c r="K535">
        <v>1461320765</v>
      </c>
      <c r="L535" s="15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 t="shared" si="48"/>
        <v>100.2</v>
      </c>
      <c r="R535" s="11">
        <f t="shared" si="49"/>
        <v>117.88235294117646</v>
      </c>
      <c r="S535" t="str">
        <f t="shared" si="52"/>
        <v>theater</v>
      </c>
      <c r="T535" s="17" t="str">
        <f t="shared" si="53"/>
        <v>plays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 s="15">
        <f t="shared" si="50"/>
        <v>42309.958333333328</v>
      </c>
      <c r="K536">
        <v>1443036470</v>
      </c>
      <c r="L536" s="15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 t="shared" si="48"/>
        <v>104.66666666666666</v>
      </c>
      <c r="R536" s="11">
        <f t="shared" si="49"/>
        <v>327.08333333333331</v>
      </c>
      <c r="S536" t="str">
        <f t="shared" si="52"/>
        <v>theater</v>
      </c>
      <c r="T536" s="17" t="str">
        <f t="shared" si="53"/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 s="15">
        <f t="shared" si="50"/>
        <v>42741.545196759253</v>
      </c>
      <c r="K537">
        <v>1481115905</v>
      </c>
      <c r="L537" s="15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 t="shared" si="48"/>
        <v>102.49999999999999</v>
      </c>
      <c r="R537" s="11">
        <f t="shared" si="49"/>
        <v>34.745762711864408</v>
      </c>
      <c r="S537" t="str">
        <f t="shared" si="52"/>
        <v>theater</v>
      </c>
      <c r="T537" s="17" t="str">
        <f t="shared" si="53"/>
        <v>plays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 s="15">
        <f t="shared" si="50"/>
        <v>42219.75</v>
      </c>
      <c r="K538">
        <v>1435133807</v>
      </c>
      <c r="L538" s="15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 t="shared" si="48"/>
        <v>118.25757575757576</v>
      </c>
      <c r="R538" s="11">
        <f t="shared" si="49"/>
        <v>100.06410256410257</v>
      </c>
      <c r="S538" t="str">
        <f t="shared" si="52"/>
        <v>theater</v>
      </c>
      <c r="T538" s="17" t="str">
        <f t="shared" si="53"/>
        <v>plays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 s="15">
        <f t="shared" si="50"/>
        <v>42312.810081018513</v>
      </c>
      <c r="K539">
        <v>1444069591</v>
      </c>
      <c r="L539" s="15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 t="shared" si="48"/>
        <v>120.5</v>
      </c>
      <c r="R539" s="11">
        <f t="shared" si="49"/>
        <v>40.847457627118644</v>
      </c>
      <c r="S539" t="str">
        <f t="shared" si="52"/>
        <v>theater</v>
      </c>
      <c r="T539" s="17" t="str">
        <f t="shared" si="53"/>
        <v>plays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 s="15">
        <f t="shared" si="50"/>
        <v>42503.794710648144</v>
      </c>
      <c r="K540">
        <v>1460574263</v>
      </c>
      <c r="L540" s="15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 t="shared" si="48"/>
        <v>302.42</v>
      </c>
      <c r="R540" s="11">
        <f t="shared" si="49"/>
        <v>252.01666666666668</v>
      </c>
      <c r="S540" t="str">
        <f t="shared" si="52"/>
        <v>theater</v>
      </c>
      <c r="T540" s="17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 s="15">
        <f t="shared" si="50"/>
        <v>42556.049849537041</v>
      </c>
      <c r="K541">
        <v>1465866707</v>
      </c>
      <c r="L541" s="15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 t="shared" si="48"/>
        <v>100.64400000000001</v>
      </c>
      <c r="R541" s="11">
        <f t="shared" si="49"/>
        <v>25.161000000000001</v>
      </c>
      <c r="S541" t="str">
        <f t="shared" si="52"/>
        <v>theater</v>
      </c>
      <c r="T541" s="17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s="9" t="s">
        <v>8221</v>
      </c>
      <c r="G542" t="s">
        <v>8224</v>
      </c>
      <c r="H542" t="s">
        <v>8246</v>
      </c>
      <c r="I542">
        <v>1423078606</v>
      </c>
      <c r="J542" s="15">
        <f t="shared" si="50"/>
        <v>42039.817199074074</v>
      </c>
      <c r="K542">
        <v>1420486606</v>
      </c>
      <c r="L542" s="15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48"/>
        <v>6.6666666666666671E-3</v>
      </c>
      <c r="R542" s="11">
        <f t="shared" si="49"/>
        <v>1</v>
      </c>
      <c r="S542" t="str">
        <f t="shared" si="52"/>
        <v>technology</v>
      </c>
      <c r="T542" s="17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s="9" t="s">
        <v>8221</v>
      </c>
      <c r="G543" t="s">
        <v>8224</v>
      </c>
      <c r="H543" t="s">
        <v>8246</v>
      </c>
      <c r="I543">
        <v>1446080834</v>
      </c>
      <c r="J543" s="15">
        <f t="shared" si="50"/>
        <v>42306.046689814815</v>
      </c>
      <c r="K543">
        <v>1443488834</v>
      </c>
      <c r="L543" s="15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48"/>
        <v>0.55555555555555558</v>
      </c>
      <c r="R543" s="11">
        <f t="shared" si="49"/>
        <v>25</v>
      </c>
      <c r="S543" t="str">
        <f t="shared" si="52"/>
        <v>technology</v>
      </c>
      <c r="T543" s="17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s="9" t="s">
        <v>8221</v>
      </c>
      <c r="G544" t="s">
        <v>8224</v>
      </c>
      <c r="H544" t="s">
        <v>8246</v>
      </c>
      <c r="I544">
        <v>1462293716</v>
      </c>
      <c r="J544" s="15">
        <f t="shared" si="50"/>
        <v>42493.695787037039</v>
      </c>
      <c r="K544">
        <v>1457113316</v>
      </c>
      <c r="L544" s="15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48"/>
        <v>3.9999999999999996E-4</v>
      </c>
      <c r="R544" s="11">
        <f t="shared" si="49"/>
        <v>1</v>
      </c>
      <c r="S544" t="str">
        <f t="shared" si="52"/>
        <v>technology</v>
      </c>
      <c r="T544" s="17" t="str">
        <f t="shared" si="53"/>
        <v>web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s="9" t="s">
        <v>8221</v>
      </c>
      <c r="G545" t="s">
        <v>8226</v>
      </c>
      <c r="H545" t="s">
        <v>8248</v>
      </c>
      <c r="I545">
        <v>1414807962</v>
      </c>
      <c r="J545" s="15">
        <f t="shared" si="50"/>
        <v>41944.092152777775</v>
      </c>
      <c r="K545">
        <v>1412215962</v>
      </c>
      <c r="L545" s="15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48"/>
        <v>0.31818181818181818</v>
      </c>
      <c r="R545" s="11">
        <f t="shared" si="49"/>
        <v>35</v>
      </c>
      <c r="S545" t="str">
        <f t="shared" si="52"/>
        <v>technology</v>
      </c>
      <c r="T545" s="17" t="str">
        <f t="shared" si="53"/>
        <v>web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s="9" t="s">
        <v>8221</v>
      </c>
      <c r="G546" t="s">
        <v>8224</v>
      </c>
      <c r="H546" t="s">
        <v>8246</v>
      </c>
      <c r="I546">
        <v>1467647160</v>
      </c>
      <c r="J546" s="15">
        <f t="shared" si="50"/>
        <v>42555.656944444447</v>
      </c>
      <c r="K546">
        <v>1465055160</v>
      </c>
      <c r="L546" s="15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48"/>
        <v>1.2</v>
      </c>
      <c r="R546" s="11">
        <f t="shared" si="49"/>
        <v>3</v>
      </c>
      <c r="S546" t="str">
        <f t="shared" si="52"/>
        <v>technology</v>
      </c>
      <c r="T546" s="17" t="str">
        <f t="shared" si="53"/>
        <v>web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 s="15">
        <f t="shared" si="50"/>
        <v>42323.634131944447</v>
      </c>
      <c r="K547">
        <v>1444140789</v>
      </c>
      <c r="L547" s="15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48"/>
        <v>27.383999999999997</v>
      </c>
      <c r="R547" s="11">
        <f t="shared" si="49"/>
        <v>402.70588235294116</v>
      </c>
      <c r="S547" t="str">
        <f t="shared" si="52"/>
        <v>technology</v>
      </c>
      <c r="T547" s="17" t="str">
        <f t="shared" si="53"/>
        <v>web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s="9" t="s">
        <v>8221</v>
      </c>
      <c r="G548" t="s">
        <v>8224</v>
      </c>
      <c r="H548" t="s">
        <v>8246</v>
      </c>
      <c r="I548">
        <v>1445097715</v>
      </c>
      <c r="J548" s="15">
        <f t="shared" si="50"/>
        <v>42294.667997685188</v>
      </c>
      <c r="K548">
        <v>1441209715</v>
      </c>
      <c r="L548" s="15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48"/>
        <v>8.666666666666667E-2</v>
      </c>
      <c r="R548" s="11">
        <f t="shared" si="49"/>
        <v>26</v>
      </c>
      <c r="S548" t="str">
        <f t="shared" si="52"/>
        <v>technology</v>
      </c>
      <c r="T548" s="17" t="str">
        <f t="shared" si="53"/>
        <v>web</v>
      </c>
    </row>
    <row r="549" spans="1:20" ht="45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s="9" t="s">
        <v>8221</v>
      </c>
      <c r="G549" t="s">
        <v>8225</v>
      </c>
      <c r="H549" t="s">
        <v>8247</v>
      </c>
      <c r="I549">
        <v>1455122564</v>
      </c>
      <c r="J549" s="15">
        <f t="shared" si="50"/>
        <v>42410.696342592593</v>
      </c>
      <c r="K549">
        <v>1452530564</v>
      </c>
      <c r="L549" s="15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48"/>
        <v>0</v>
      </c>
      <c r="R549" s="11" t="e">
        <f t="shared" si="49"/>
        <v>#DIV/0!</v>
      </c>
      <c r="S549" t="str">
        <f t="shared" si="52"/>
        <v>technology</v>
      </c>
      <c r="T549" s="17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s="9" t="s">
        <v>8221</v>
      </c>
      <c r="G550" t="s">
        <v>8225</v>
      </c>
      <c r="H550" t="s">
        <v>8247</v>
      </c>
      <c r="I550">
        <v>1446154848</v>
      </c>
      <c r="J550" s="15">
        <f t="shared" si="50"/>
        <v>42306.903333333335</v>
      </c>
      <c r="K550">
        <v>1443562848</v>
      </c>
      <c r="L550" s="15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48"/>
        <v>0.09</v>
      </c>
      <c r="R550" s="11">
        <f t="shared" si="49"/>
        <v>9</v>
      </c>
      <c r="S550" t="str">
        <f t="shared" si="52"/>
        <v>technology</v>
      </c>
      <c r="T550" s="17" t="str">
        <f t="shared" si="53"/>
        <v>web</v>
      </c>
    </row>
    <row r="551" spans="1:20" ht="45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s="9" t="s">
        <v>8221</v>
      </c>
      <c r="G551" t="s">
        <v>8225</v>
      </c>
      <c r="H551" t="s">
        <v>8247</v>
      </c>
      <c r="I551">
        <v>1436368622</v>
      </c>
      <c r="J551" s="15">
        <f t="shared" si="50"/>
        <v>42193.636828703704</v>
      </c>
      <c r="K551">
        <v>1433776622</v>
      </c>
      <c r="L551" s="15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48"/>
        <v>2.7199999999999998</v>
      </c>
      <c r="R551" s="11">
        <f t="shared" si="49"/>
        <v>8.5</v>
      </c>
      <c r="S551" t="str">
        <f t="shared" si="52"/>
        <v>technology</v>
      </c>
      <c r="T551" s="17" t="str">
        <f t="shared" si="53"/>
        <v>web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s="9" t="s">
        <v>8221</v>
      </c>
      <c r="G552" t="s">
        <v>8229</v>
      </c>
      <c r="H552" t="s">
        <v>8251</v>
      </c>
      <c r="I552">
        <v>1485838800</v>
      </c>
      <c r="J552" s="15">
        <f t="shared" si="50"/>
        <v>42766.208333333328</v>
      </c>
      <c r="K552">
        <v>1484756245</v>
      </c>
      <c r="L552" s="15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48"/>
        <v>0.70000000000000007</v>
      </c>
      <c r="R552" s="11">
        <f t="shared" si="49"/>
        <v>8.75</v>
      </c>
      <c r="S552" t="str">
        <f t="shared" si="52"/>
        <v>technology</v>
      </c>
      <c r="T552" s="17" t="str">
        <f t="shared" si="53"/>
        <v>web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 s="15">
        <f t="shared" si="50"/>
        <v>42217.745138888888</v>
      </c>
      <c r="K553">
        <v>1434609424</v>
      </c>
      <c r="L553" s="15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48"/>
        <v>5.0413333333333332</v>
      </c>
      <c r="R553" s="11">
        <f t="shared" si="49"/>
        <v>135.03571428571428</v>
      </c>
      <c r="S553" t="str">
        <f t="shared" si="52"/>
        <v>technology</v>
      </c>
      <c r="T553" s="17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s="9" t="s">
        <v>8221</v>
      </c>
      <c r="G554" t="s">
        <v>8229</v>
      </c>
      <c r="H554" t="s">
        <v>8251</v>
      </c>
      <c r="I554">
        <v>1452350896</v>
      </c>
      <c r="J554" s="15">
        <f t="shared" si="50"/>
        <v>42378.616851851853</v>
      </c>
      <c r="K554">
        <v>1447166896</v>
      </c>
      <c r="L554" s="15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48"/>
        <v>0</v>
      </c>
      <c r="R554" s="11" t="e">
        <f t="shared" si="49"/>
        <v>#DIV/0!</v>
      </c>
      <c r="S554" t="str">
        <f t="shared" si="52"/>
        <v>technology</v>
      </c>
      <c r="T554" s="17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 s="15">
        <f t="shared" si="50"/>
        <v>41957.761469907404</v>
      </c>
      <c r="K555">
        <v>1413393391</v>
      </c>
      <c r="L555" s="15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48"/>
        <v>0.49199999999999999</v>
      </c>
      <c r="R555" s="11">
        <f t="shared" si="49"/>
        <v>20.5</v>
      </c>
      <c r="S555" t="str">
        <f t="shared" si="52"/>
        <v>technology</v>
      </c>
      <c r="T555" s="17" t="str">
        <f t="shared" si="53"/>
        <v>web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 s="15">
        <f t="shared" si="50"/>
        <v>41931.684861111113</v>
      </c>
      <c r="K556">
        <v>1411143972</v>
      </c>
      <c r="L556" s="15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48"/>
        <v>36.589147286821706</v>
      </c>
      <c r="R556" s="11">
        <f t="shared" si="49"/>
        <v>64.36363636363636</v>
      </c>
      <c r="S556" t="str">
        <f t="shared" si="52"/>
        <v>technology</v>
      </c>
      <c r="T556" s="17" t="str">
        <f t="shared" si="53"/>
        <v>web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s="9" t="s">
        <v>8221</v>
      </c>
      <c r="G557" t="s">
        <v>8225</v>
      </c>
      <c r="H557" t="s">
        <v>8247</v>
      </c>
      <c r="I557">
        <v>1465720143</v>
      </c>
      <c r="J557" s="15">
        <f t="shared" si="50"/>
        <v>42533.353506944448</v>
      </c>
      <c r="K557">
        <v>1463128143</v>
      </c>
      <c r="L557" s="15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48"/>
        <v>0</v>
      </c>
      <c r="R557" s="11" t="e">
        <f t="shared" si="49"/>
        <v>#DIV/0!</v>
      </c>
      <c r="S557" t="str">
        <f t="shared" si="52"/>
        <v>technology</v>
      </c>
      <c r="T557" s="1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 s="15">
        <f t="shared" si="50"/>
        <v>42375.860150462962</v>
      </c>
      <c r="K558">
        <v>1449520717</v>
      </c>
      <c r="L558" s="15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48"/>
        <v>2.5</v>
      </c>
      <c r="R558" s="11">
        <f t="shared" si="49"/>
        <v>200</v>
      </c>
      <c r="S558" t="str">
        <f t="shared" si="52"/>
        <v>technology</v>
      </c>
      <c r="T558" s="17" t="str">
        <f t="shared" si="53"/>
        <v>web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 s="15">
        <f t="shared" si="50"/>
        <v>42706.983831018515</v>
      </c>
      <c r="K559">
        <v>1478126203</v>
      </c>
      <c r="L559" s="15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48"/>
        <v>0.91066666666666674</v>
      </c>
      <c r="R559" s="11">
        <f t="shared" si="49"/>
        <v>68.3</v>
      </c>
      <c r="S559" t="str">
        <f t="shared" si="52"/>
        <v>technology</v>
      </c>
      <c r="T559" s="17" t="str">
        <f t="shared" si="53"/>
        <v>web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s="9" t="s">
        <v>8221</v>
      </c>
      <c r="G560" t="s">
        <v>8224</v>
      </c>
      <c r="H560" t="s">
        <v>8246</v>
      </c>
      <c r="I560">
        <v>1427227905</v>
      </c>
      <c r="J560" s="15">
        <f t="shared" si="50"/>
        <v>42087.841493055559</v>
      </c>
      <c r="K560">
        <v>1424639505</v>
      </c>
      <c r="L560" s="15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48"/>
        <v>0</v>
      </c>
      <c r="R560" s="11" t="e">
        <f t="shared" si="49"/>
        <v>#DIV/0!</v>
      </c>
      <c r="S560" t="str">
        <f t="shared" si="52"/>
        <v>technology</v>
      </c>
      <c r="T560" s="17" t="str">
        <f t="shared" si="53"/>
        <v>web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s="9" t="s">
        <v>8221</v>
      </c>
      <c r="G561" t="s">
        <v>8224</v>
      </c>
      <c r="H561" t="s">
        <v>8246</v>
      </c>
      <c r="I561">
        <v>1449989260</v>
      </c>
      <c r="J561" s="15">
        <f t="shared" si="50"/>
        <v>42351.283101851848</v>
      </c>
      <c r="K561">
        <v>1447397260</v>
      </c>
      <c r="L561" s="15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48"/>
        <v>2.0833333333333336E-2</v>
      </c>
      <c r="R561" s="11">
        <f t="shared" si="49"/>
        <v>50</v>
      </c>
      <c r="S561" t="str">
        <f t="shared" si="52"/>
        <v>technology</v>
      </c>
      <c r="T561" s="17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s="9" t="s">
        <v>8221</v>
      </c>
      <c r="G562" t="s">
        <v>8229</v>
      </c>
      <c r="H562" t="s">
        <v>8251</v>
      </c>
      <c r="I562">
        <v>1418841045</v>
      </c>
      <c r="J562" s="15">
        <f t="shared" si="50"/>
        <v>41990.771354166667</v>
      </c>
      <c r="K562">
        <v>1416249045</v>
      </c>
      <c r="L562" s="15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48"/>
        <v>1.2E-2</v>
      </c>
      <c r="R562" s="11">
        <f t="shared" si="49"/>
        <v>4</v>
      </c>
      <c r="S562" t="str">
        <f t="shared" si="52"/>
        <v>technology</v>
      </c>
      <c r="T562" s="17" t="str">
        <f t="shared" si="53"/>
        <v>web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s="9" t="s">
        <v>8221</v>
      </c>
      <c r="G563" t="s">
        <v>8224</v>
      </c>
      <c r="H563" t="s">
        <v>8246</v>
      </c>
      <c r="I563">
        <v>1445874513</v>
      </c>
      <c r="J563" s="15">
        <f t="shared" si="50"/>
        <v>42303.658715277779</v>
      </c>
      <c r="K563">
        <v>1442850513</v>
      </c>
      <c r="L563" s="15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48"/>
        <v>0.36666666666666664</v>
      </c>
      <c r="R563" s="11">
        <f t="shared" si="49"/>
        <v>27.5</v>
      </c>
      <c r="S563" t="str">
        <f t="shared" si="52"/>
        <v>technology</v>
      </c>
      <c r="T563" s="17" t="str">
        <f t="shared" si="53"/>
        <v>web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s="9" t="s">
        <v>8221</v>
      </c>
      <c r="G564" t="s">
        <v>8233</v>
      </c>
      <c r="H564" t="s">
        <v>8249</v>
      </c>
      <c r="I564">
        <v>1482052815</v>
      </c>
      <c r="J564" s="15">
        <f t="shared" si="50"/>
        <v>42722.389062500006</v>
      </c>
      <c r="K564">
        <v>1479460815</v>
      </c>
      <c r="L564" s="15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48"/>
        <v>0</v>
      </c>
      <c r="R564" s="11" t="e">
        <f t="shared" si="49"/>
        <v>#DIV/0!</v>
      </c>
      <c r="S564" t="str">
        <f t="shared" si="52"/>
        <v>technology</v>
      </c>
      <c r="T564" s="17" t="str">
        <f t="shared" si="53"/>
        <v>web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s="9" t="s">
        <v>8221</v>
      </c>
      <c r="G565" t="s">
        <v>8226</v>
      </c>
      <c r="H565" t="s">
        <v>8248</v>
      </c>
      <c r="I565">
        <v>1424137247</v>
      </c>
      <c r="J565" s="15">
        <f t="shared" si="50"/>
        <v>42052.069988425923</v>
      </c>
      <c r="K565">
        <v>1421545247</v>
      </c>
      <c r="L565" s="15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48"/>
        <v>9.0666666666666659E-2</v>
      </c>
      <c r="R565" s="11">
        <f t="shared" si="49"/>
        <v>34</v>
      </c>
      <c r="S565" t="str">
        <f t="shared" si="52"/>
        <v>technology</v>
      </c>
      <c r="T565" s="17" t="str">
        <f t="shared" si="53"/>
        <v>web</v>
      </c>
    </row>
    <row r="566" spans="1:20" ht="45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s="9" t="s">
        <v>8221</v>
      </c>
      <c r="G566" t="s">
        <v>8230</v>
      </c>
      <c r="H566" t="s">
        <v>8249</v>
      </c>
      <c r="I566">
        <v>1457822275</v>
      </c>
      <c r="J566" s="15">
        <f t="shared" si="50"/>
        <v>42441.942997685182</v>
      </c>
      <c r="K566">
        <v>1455230275</v>
      </c>
      <c r="L566" s="15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48"/>
        <v>5.5555555555555558E-3</v>
      </c>
      <c r="R566" s="11">
        <f t="shared" si="49"/>
        <v>1</v>
      </c>
      <c r="S566" t="str">
        <f t="shared" si="52"/>
        <v>technology</v>
      </c>
      <c r="T566" s="17" t="str">
        <f t="shared" si="53"/>
        <v>web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s="9" t="s">
        <v>8221</v>
      </c>
      <c r="G567" t="s">
        <v>8225</v>
      </c>
      <c r="H567" t="s">
        <v>8247</v>
      </c>
      <c r="I567">
        <v>1436554249</v>
      </c>
      <c r="J567" s="15">
        <f t="shared" si="50"/>
        <v>42195.785289351858</v>
      </c>
      <c r="K567">
        <v>1433962249</v>
      </c>
      <c r="L567" s="15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48"/>
        <v>0</v>
      </c>
      <c r="R567" s="11" t="e">
        <f t="shared" si="49"/>
        <v>#DIV/0!</v>
      </c>
      <c r="S567" t="str">
        <f t="shared" si="52"/>
        <v>technology</v>
      </c>
      <c r="T567" s="17" t="str">
        <f t="shared" si="53"/>
        <v>web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s="9" t="s">
        <v>8221</v>
      </c>
      <c r="G568" t="s">
        <v>8224</v>
      </c>
      <c r="H568" t="s">
        <v>8246</v>
      </c>
      <c r="I568">
        <v>1468513533</v>
      </c>
      <c r="J568" s="15">
        <f t="shared" si="50"/>
        <v>42565.68440972222</v>
      </c>
      <c r="K568">
        <v>1465921533</v>
      </c>
      <c r="L568" s="15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48"/>
        <v>0.02</v>
      </c>
      <c r="R568" s="11">
        <f t="shared" si="49"/>
        <v>1</v>
      </c>
      <c r="S568" t="str">
        <f t="shared" si="52"/>
        <v>technology</v>
      </c>
      <c r="T568" s="17" t="str">
        <f t="shared" si="53"/>
        <v>web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s="9" t="s">
        <v>8221</v>
      </c>
      <c r="G569" t="s">
        <v>8224</v>
      </c>
      <c r="H569" t="s">
        <v>8246</v>
      </c>
      <c r="I569">
        <v>1420143194</v>
      </c>
      <c r="J569" s="15">
        <f t="shared" si="50"/>
        <v>42005.842523148152</v>
      </c>
      <c r="K569">
        <v>1417551194</v>
      </c>
      <c r="L569" s="15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48"/>
        <v>0</v>
      </c>
      <c r="R569" s="11" t="e">
        <f t="shared" si="49"/>
        <v>#DIV/0!</v>
      </c>
      <c r="S569" t="str">
        <f t="shared" si="52"/>
        <v>technology</v>
      </c>
      <c r="T569" s="17" t="str">
        <f t="shared" si="53"/>
        <v>web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 s="15">
        <f t="shared" si="50"/>
        <v>42385.458333333328</v>
      </c>
      <c r="K570">
        <v>1449785223</v>
      </c>
      <c r="L570" s="15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48"/>
        <v>1</v>
      </c>
      <c r="R570" s="11">
        <f t="shared" si="49"/>
        <v>49</v>
      </c>
      <c r="S570" t="str">
        <f t="shared" si="52"/>
        <v>technology</v>
      </c>
      <c r="T570" s="17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s="9" t="s">
        <v>8221</v>
      </c>
      <c r="G571" t="s">
        <v>8229</v>
      </c>
      <c r="H571" t="s">
        <v>8251</v>
      </c>
      <c r="I571">
        <v>1451679612</v>
      </c>
      <c r="J571" s="15">
        <f t="shared" si="50"/>
        <v>42370.847361111111</v>
      </c>
      <c r="K571">
        <v>1449087612</v>
      </c>
      <c r="L571" s="15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48"/>
        <v>0.8</v>
      </c>
      <c r="R571" s="11">
        <f t="shared" si="49"/>
        <v>20</v>
      </c>
      <c r="S571" t="str">
        <f t="shared" si="52"/>
        <v>technology</v>
      </c>
      <c r="T571" s="17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 s="15">
        <f t="shared" si="50"/>
        <v>42418.798252314817</v>
      </c>
      <c r="K572">
        <v>1453230569</v>
      </c>
      <c r="L572" s="15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48"/>
        <v>0.16705882352941176</v>
      </c>
      <c r="R572" s="11">
        <f t="shared" si="49"/>
        <v>142</v>
      </c>
      <c r="S572" t="str">
        <f t="shared" si="52"/>
        <v>technology</v>
      </c>
      <c r="T572" s="17" t="str">
        <f t="shared" si="53"/>
        <v>web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 s="15">
        <f t="shared" si="50"/>
        <v>42212.165972222225</v>
      </c>
      <c r="K573">
        <v>1436297723</v>
      </c>
      <c r="L573" s="15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48"/>
        <v>0.42399999999999999</v>
      </c>
      <c r="R573" s="11">
        <f t="shared" si="49"/>
        <v>53</v>
      </c>
      <c r="S573" t="str">
        <f t="shared" si="52"/>
        <v>technology</v>
      </c>
      <c r="T573" s="17" t="str">
        <f t="shared" si="53"/>
        <v>web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s="9" t="s">
        <v>8221</v>
      </c>
      <c r="G574" t="s">
        <v>8224</v>
      </c>
      <c r="H574" t="s">
        <v>8246</v>
      </c>
      <c r="I574">
        <v>1446660688</v>
      </c>
      <c r="J574" s="15">
        <f t="shared" si="50"/>
        <v>42312.757962962962</v>
      </c>
      <c r="K574">
        <v>1444065088</v>
      </c>
      <c r="L574" s="15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48"/>
        <v>0</v>
      </c>
      <c r="R574" s="11" t="e">
        <f t="shared" si="49"/>
        <v>#DIV/0!</v>
      </c>
      <c r="S574" t="str">
        <f t="shared" si="52"/>
        <v>technology</v>
      </c>
      <c r="T574" s="17" t="str">
        <f t="shared" si="53"/>
        <v>web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 s="15">
        <f t="shared" si="50"/>
        <v>42022.05</v>
      </c>
      <c r="K575">
        <v>1416445931</v>
      </c>
      <c r="L575" s="15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48"/>
        <v>0.38925389253892539</v>
      </c>
      <c r="R575" s="11">
        <f t="shared" si="49"/>
        <v>38.444444444444443</v>
      </c>
      <c r="S575" t="str">
        <f t="shared" si="52"/>
        <v>technology</v>
      </c>
      <c r="T575" s="17" t="str">
        <f t="shared" si="53"/>
        <v>web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s="9" t="s">
        <v>8221</v>
      </c>
      <c r="G576" t="s">
        <v>8225</v>
      </c>
      <c r="H576" t="s">
        <v>8247</v>
      </c>
      <c r="I576">
        <v>1476873507</v>
      </c>
      <c r="J576" s="15">
        <f t="shared" si="50"/>
        <v>42662.443368055552</v>
      </c>
      <c r="K576">
        <v>1474281507</v>
      </c>
      <c r="L576" s="15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48"/>
        <v>0.7155635062611807</v>
      </c>
      <c r="R576" s="11">
        <f t="shared" si="49"/>
        <v>20</v>
      </c>
      <c r="S576" t="str">
        <f t="shared" si="52"/>
        <v>technology</v>
      </c>
      <c r="T576" s="17" t="str">
        <f t="shared" si="53"/>
        <v>web</v>
      </c>
    </row>
    <row r="577" spans="1:20" ht="45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 s="15">
        <f t="shared" si="50"/>
        <v>42168.692627314813</v>
      </c>
      <c r="K577">
        <v>1431621443</v>
      </c>
      <c r="L577" s="15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48"/>
        <v>0.43166666666666664</v>
      </c>
      <c r="R577" s="11">
        <f t="shared" si="49"/>
        <v>64.75</v>
      </c>
      <c r="S577" t="str">
        <f t="shared" si="52"/>
        <v>technology</v>
      </c>
      <c r="T577" s="1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s="9" t="s">
        <v>8221</v>
      </c>
      <c r="G578" t="s">
        <v>8224</v>
      </c>
      <c r="H578" t="s">
        <v>8246</v>
      </c>
      <c r="I578">
        <v>1427537952</v>
      </c>
      <c r="J578" s="15">
        <f t="shared" si="50"/>
        <v>42091.43</v>
      </c>
      <c r="K578">
        <v>1422357552</v>
      </c>
      <c r="L578" s="15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ref="Q578:Q641" si="54">E578/D578*100</f>
        <v>1.25E-3</v>
      </c>
      <c r="R578" s="11">
        <f t="shared" ref="R578:R641" si="55">E578/N578</f>
        <v>1</v>
      </c>
      <c r="S578" t="str">
        <f t="shared" si="52"/>
        <v>technology</v>
      </c>
      <c r="T578" s="17" t="str">
        <f t="shared" si="53"/>
        <v>web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s="9" t="s">
        <v>8221</v>
      </c>
      <c r="G579" t="s">
        <v>8224</v>
      </c>
      <c r="H579" t="s">
        <v>8246</v>
      </c>
      <c r="I579">
        <v>1463753302</v>
      </c>
      <c r="J579" s="15">
        <f t="shared" ref="J579:J642" si="56">(((I579/60)/60)/24)+DATE(1970,1,1)</f>
        <v>42510.589143518519</v>
      </c>
      <c r="K579">
        <v>1458569302</v>
      </c>
      <c r="L579" s="15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si="54"/>
        <v>0.2</v>
      </c>
      <c r="R579" s="11">
        <f t="shared" si="55"/>
        <v>10</v>
      </c>
      <c r="S579" t="str">
        <f t="shared" ref="S579:S642" si="58">LEFT(P579,SEARCH("/",P579,1)-1)</f>
        <v>technology</v>
      </c>
      <c r="T579" s="17" t="str">
        <f t="shared" ref="T579:T642" si="59">RIGHT(P579,LEN(P579)-SEARCH("/",P579))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s="9" t="s">
        <v>8221</v>
      </c>
      <c r="G580" t="s">
        <v>8225</v>
      </c>
      <c r="H580" t="s">
        <v>8247</v>
      </c>
      <c r="I580">
        <v>1441633993</v>
      </c>
      <c r="J580" s="15">
        <f t="shared" si="56"/>
        <v>42254.578622685185</v>
      </c>
      <c r="K580">
        <v>1439560393</v>
      </c>
      <c r="L580" s="15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54"/>
        <v>1.12E-2</v>
      </c>
      <c r="R580" s="11">
        <f t="shared" si="55"/>
        <v>2</v>
      </c>
      <c r="S580" t="str">
        <f t="shared" si="58"/>
        <v>technology</v>
      </c>
      <c r="T580" s="17" t="str">
        <f t="shared" si="59"/>
        <v>web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 s="15">
        <f t="shared" si="56"/>
        <v>41998.852118055554</v>
      </c>
      <c r="K581">
        <v>1416947223</v>
      </c>
      <c r="L581" s="15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54"/>
        <v>1.4583333333333333</v>
      </c>
      <c r="R581" s="11">
        <f t="shared" si="55"/>
        <v>35</v>
      </c>
      <c r="S581" t="str">
        <f t="shared" si="58"/>
        <v>technology</v>
      </c>
      <c r="T581" s="17" t="str">
        <f t="shared" si="59"/>
        <v>web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s="9" t="s">
        <v>8221</v>
      </c>
      <c r="G582" t="s">
        <v>8224</v>
      </c>
      <c r="H582" t="s">
        <v>8246</v>
      </c>
      <c r="I582">
        <v>1474580867</v>
      </c>
      <c r="J582" s="15">
        <f t="shared" si="56"/>
        <v>42635.908182870371</v>
      </c>
      <c r="K582">
        <v>1471988867</v>
      </c>
      <c r="L582" s="15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54"/>
        <v>3.3333333333333333E-2</v>
      </c>
      <c r="R582" s="11">
        <f t="shared" si="55"/>
        <v>1</v>
      </c>
      <c r="S582" t="str">
        <f t="shared" si="58"/>
        <v>technology</v>
      </c>
      <c r="T582" s="17" t="str">
        <f t="shared" si="59"/>
        <v>web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s="9" t="s">
        <v>8221</v>
      </c>
      <c r="G583" t="s">
        <v>8224</v>
      </c>
      <c r="H583" t="s">
        <v>8246</v>
      </c>
      <c r="I583">
        <v>1438474704</v>
      </c>
      <c r="J583" s="15">
        <f t="shared" si="56"/>
        <v>42218.012777777782</v>
      </c>
      <c r="K583">
        <v>1435882704</v>
      </c>
      <c r="L583" s="15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54"/>
        <v>0</v>
      </c>
      <c r="R583" s="11" t="e">
        <f t="shared" si="55"/>
        <v>#DIV/0!</v>
      </c>
      <c r="S583" t="str">
        <f t="shared" si="58"/>
        <v>technology</v>
      </c>
      <c r="T583" s="17" t="str">
        <f t="shared" si="59"/>
        <v>web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s="9" t="s">
        <v>8221</v>
      </c>
      <c r="G584" t="s">
        <v>8224</v>
      </c>
      <c r="H584" t="s">
        <v>8246</v>
      </c>
      <c r="I584">
        <v>1426442400</v>
      </c>
      <c r="J584" s="15">
        <f t="shared" si="56"/>
        <v>42078.75</v>
      </c>
      <c r="K584">
        <v>1424454319</v>
      </c>
      <c r="L584" s="15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54"/>
        <v>0</v>
      </c>
      <c r="R584" s="11" t="e">
        <f t="shared" si="55"/>
        <v>#DIV/0!</v>
      </c>
      <c r="S584" t="str">
        <f t="shared" si="58"/>
        <v>technology</v>
      </c>
      <c r="T584" s="17" t="str">
        <f t="shared" si="59"/>
        <v>web</v>
      </c>
    </row>
    <row r="585" spans="1:20" ht="30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s="9" t="s">
        <v>8221</v>
      </c>
      <c r="G585" t="s">
        <v>8224</v>
      </c>
      <c r="H585" t="s">
        <v>8246</v>
      </c>
      <c r="I585">
        <v>1426800687</v>
      </c>
      <c r="J585" s="15">
        <f t="shared" si="56"/>
        <v>42082.896840277783</v>
      </c>
      <c r="K585">
        <v>1424212287</v>
      </c>
      <c r="L585" s="15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54"/>
        <v>1.1111111111111112E-2</v>
      </c>
      <c r="R585" s="11">
        <f t="shared" si="55"/>
        <v>1</v>
      </c>
      <c r="S585" t="str">
        <f t="shared" si="58"/>
        <v>technology</v>
      </c>
      <c r="T585" s="17" t="str">
        <f t="shared" si="59"/>
        <v>web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s="9" t="s">
        <v>8221</v>
      </c>
      <c r="G586" t="s">
        <v>8224</v>
      </c>
      <c r="H586" t="s">
        <v>8246</v>
      </c>
      <c r="I586">
        <v>1426522316</v>
      </c>
      <c r="J586" s="15">
        <f t="shared" si="56"/>
        <v>42079.674953703703</v>
      </c>
      <c r="K586">
        <v>1423933916</v>
      </c>
      <c r="L586" s="15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54"/>
        <v>1</v>
      </c>
      <c r="R586" s="11">
        <f t="shared" si="55"/>
        <v>5</v>
      </c>
      <c r="S586" t="str">
        <f t="shared" si="58"/>
        <v>technology</v>
      </c>
      <c r="T586" s="17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s="9" t="s">
        <v>8221</v>
      </c>
      <c r="G587" t="s">
        <v>8225</v>
      </c>
      <c r="H587" t="s">
        <v>8247</v>
      </c>
      <c r="I587">
        <v>1448928000</v>
      </c>
      <c r="J587" s="15">
        <f t="shared" si="56"/>
        <v>42339</v>
      </c>
      <c r="K587">
        <v>1444123377</v>
      </c>
      <c r="L587" s="15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54"/>
        <v>0</v>
      </c>
      <c r="R587" s="11" t="e">
        <f t="shared" si="55"/>
        <v>#DIV/0!</v>
      </c>
      <c r="S587" t="str">
        <f t="shared" si="58"/>
        <v>technology</v>
      </c>
      <c r="T587" s="17" t="str">
        <f t="shared" si="59"/>
        <v>web</v>
      </c>
    </row>
    <row r="588" spans="1:20" ht="30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s="9" t="s">
        <v>8221</v>
      </c>
      <c r="G588" t="s">
        <v>8224</v>
      </c>
      <c r="H588" t="s">
        <v>8246</v>
      </c>
      <c r="I588">
        <v>1424032207</v>
      </c>
      <c r="J588" s="15">
        <f t="shared" si="56"/>
        <v>42050.854247685187</v>
      </c>
      <c r="K588">
        <v>1421440207</v>
      </c>
      <c r="L588" s="15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54"/>
        <v>0.55999999999999994</v>
      </c>
      <c r="R588" s="11">
        <f t="shared" si="55"/>
        <v>14</v>
      </c>
      <c r="S588" t="str">
        <f t="shared" si="58"/>
        <v>technology</v>
      </c>
      <c r="T588" s="17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 s="15">
        <f t="shared" si="56"/>
        <v>42110.757326388892</v>
      </c>
      <c r="K589">
        <v>1426615833</v>
      </c>
      <c r="L589" s="15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54"/>
        <v>9.0833333333333339</v>
      </c>
      <c r="R589" s="11">
        <f t="shared" si="55"/>
        <v>389.28571428571428</v>
      </c>
      <c r="S589" t="str">
        <f t="shared" si="58"/>
        <v>technology</v>
      </c>
      <c r="T589" s="17" t="str">
        <f t="shared" si="59"/>
        <v>web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 s="15">
        <f t="shared" si="56"/>
        <v>42691.811180555553</v>
      </c>
      <c r="K590">
        <v>1474223286</v>
      </c>
      <c r="L590" s="15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54"/>
        <v>3.3444444444444441</v>
      </c>
      <c r="R590" s="11">
        <f t="shared" si="55"/>
        <v>150.5</v>
      </c>
      <c r="S590" t="str">
        <f t="shared" si="58"/>
        <v>technology</v>
      </c>
      <c r="T590" s="17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s="9" t="s">
        <v>8221</v>
      </c>
      <c r="G591" t="s">
        <v>8224</v>
      </c>
      <c r="H591" t="s">
        <v>8246</v>
      </c>
      <c r="I591">
        <v>1436366699</v>
      </c>
      <c r="J591" s="15">
        <f t="shared" si="56"/>
        <v>42193.614571759259</v>
      </c>
      <c r="K591">
        <v>1435070699</v>
      </c>
      <c r="L591" s="15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54"/>
        <v>1.3333333333333334E-2</v>
      </c>
      <c r="R591" s="11">
        <f t="shared" si="55"/>
        <v>1</v>
      </c>
      <c r="S591" t="str">
        <f t="shared" si="58"/>
        <v>technology</v>
      </c>
      <c r="T591" s="17" t="str">
        <f t="shared" si="59"/>
        <v>web</v>
      </c>
    </row>
    <row r="592" spans="1:20" ht="45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 s="15">
        <f t="shared" si="56"/>
        <v>42408.542361111111</v>
      </c>
      <c r="K592">
        <v>1452259131</v>
      </c>
      <c r="L592" s="15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54"/>
        <v>4.46</v>
      </c>
      <c r="R592" s="11">
        <f t="shared" si="55"/>
        <v>24.777777777777779</v>
      </c>
      <c r="S592" t="str">
        <f t="shared" si="58"/>
        <v>technology</v>
      </c>
      <c r="T592" s="17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s="9" t="s">
        <v>8221</v>
      </c>
      <c r="G593" t="s">
        <v>8224</v>
      </c>
      <c r="H593" t="s">
        <v>8246</v>
      </c>
      <c r="I593">
        <v>1437570130</v>
      </c>
      <c r="J593" s="15">
        <f t="shared" si="56"/>
        <v>42207.543171296296</v>
      </c>
      <c r="K593">
        <v>1434978130</v>
      </c>
      <c r="L593" s="15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54"/>
        <v>6.0999999999999999E-2</v>
      </c>
      <c r="R593" s="11">
        <f t="shared" si="55"/>
        <v>30.5</v>
      </c>
      <c r="S593" t="str">
        <f t="shared" si="58"/>
        <v>technology</v>
      </c>
      <c r="T593" s="17" t="str">
        <f t="shared" si="59"/>
        <v>web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 s="15">
        <f t="shared" si="56"/>
        <v>41976.232175925921</v>
      </c>
      <c r="K594">
        <v>1414992860</v>
      </c>
      <c r="L594" s="15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54"/>
        <v>3.3333333333333335</v>
      </c>
      <c r="R594" s="11">
        <f t="shared" si="55"/>
        <v>250</v>
      </c>
      <c r="S594" t="str">
        <f t="shared" si="58"/>
        <v>technology</v>
      </c>
      <c r="T594" s="17" t="str">
        <f t="shared" si="59"/>
        <v>web</v>
      </c>
    </row>
    <row r="595" spans="1:20" ht="45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 s="15">
        <f t="shared" si="56"/>
        <v>42100.635937500003</v>
      </c>
      <c r="K595">
        <v>1425744945</v>
      </c>
      <c r="L595" s="15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54"/>
        <v>23</v>
      </c>
      <c r="R595" s="11">
        <f t="shared" si="55"/>
        <v>16.428571428571427</v>
      </c>
      <c r="S595" t="str">
        <f t="shared" si="58"/>
        <v>technology</v>
      </c>
      <c r="T595" s="17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s="9" t="s">
        <v>8221</v>
      </c>
      <c r="G596" t="s">
        <v>8224</v>
      </c>
      <c r="H596" t="s">
        <v>8246</v>
      </c>
      <c r="I596">
        <v>1460832206</v>
      </c>
      <c r="J596" s="15">
        <f t="shared" si="56"/>
        <v>42476.780162037037</v>
      </c>
      <c r="K596">
        <v>1458240206</v>
      </c>
      <c r="L596" s="15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54"/>
        <v>0.104</v>
      </c>
      <c r="R596" s="11">
        <f t="shared" si="55"/>
        <v>13</v>
      </c>
      <c r="S596" t="str">
        <f t="shared" si="58"/>
        <v>technology</v>
      </c>
      <c r="T596" s="17" t="str">
        <f t="shared" si="59"/>
        <v>web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 s="15">
        <f t="shared" si="56"/>
        <v>42128.069884259254</v>
      </c>
      <c r="K597">
        <v>1426815638</v>
      </c>
      <c r="L597" s="15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54"/>
        <v>0.42599999999999999</v>
      </c>
      <c r="R597" s="11">
        <f t="shared" si="55"/>
        <v>53.25</v>
      </c>
      <c r="S597" t="str">
        <f t="shared" si="58"/>
        <v>technology</v>
      </c>
      <c r="T597" s="17" t="str">
        <f t="shared" si="59"/>
        <v>web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s="9" t="s">
        <v>8221</v>
      </c>
      <c r="G598" t="s">
        <v>8224</v>
      </c>
      <c r="H598" t="s">
        <v>8246</v>
      </c>
      <c r="I598">
        <v>1478122292</v>
      </c>
      <c r="J598" s="15">
        <f t="shared" si="56"/>
        <v>42676.896898148145</v>
      </c>
      <c r="K598">
        <v>1475530292</v>
      </c>
      <c r="L598" s="15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54"/>
        <v>0.03</v>
      </c>
      <c r="R598" s="11">
        <f t="shared" si="55"/>
        <v>3</v>
      </c>
      <c r="S598" t="str">
        <f t="shared" si="58"/>
        <v>technology</v>
      </c>
      <c r="T598" s="17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s="9" t="s">
        <v>8221</v>
      </c>
      <c r="G599" t="s">
        <v>8224</v>
      </c>
      <c r="H599" t="s">
        <v>8246</v>
      </c>
      <c r="I599">
        <v>1469980800</v>
      </c>
      <c r="J599" s="15">
        <f t="shared" si="56"/>
        <v>42582.666666666672</v>
      </c>
      <c r="K599">
        <v>1466787335</v>
      </c>
      <c r="L599" s="15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54"/>
        <v>0.26666666666666666</v>
      </c>
      <c r="R599" s="11">
        <f t="shared" si="55"/>
        <v>10</v>
      </c>
      <c r="S599" t="str">
        <f t="shared" si="58"/>
        <v>technology</v>
      </c>
      <c r="T599" s="17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 s="15">
        <f t="shared" si="56"/>
        <v>41978.00209490741</v>
      </c>
      <c r="K600">
        <v>1415145781</v>
      </c>
      <c r="L600" s="15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54"/>
        <v>34</v>
      </c>
      <c r="R600" s="11">
        <f t="shared" si="55"/>
        <v>121.42857142857143</v>
      </c>
      <c r="S600" t="str">
        <f t="shared" si="58"/>
        <v>technology</v>
      </c>
      <c r="T600" s="17" t="str">
        <f t="shared" si="59"/>
        <v>web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s="9" t="s">
        <v>8221</v>
      </c>
      <c r="G601" t="s">
        <v>8224</v>
      </c>
      <c r="H601" t="s">
        <v>8246</v>
      </c>
      <c r="I601">
        <v>1425827760</v>
      </c>
      <c r="J601" s="15">
        <f t="shared" si="56"/>
        <v>42071.636111111111</v>
      </c>
      <c r="K601">
        <v>1423769402</v>
      </c>
      <c r="L601" s="15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54"/>
        <v>6.2E-2</v>
      </c>
      <c r="R601" s="11">
        <f t="shared" si="55"/>
        <v>15.5</v>
      </c>
      <c r="S601" t="str">
        <f t="shared" si="58"/>
        <v>technology</v>
      </c>
      <c r="T601" s="17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 s="15">
        <f t="shared" si="56"/>
        <v>42133.798171296294</v>
      </c>
      <c r="K602">
        <v>1426014562</v>
      </c>
      <c r="L602" s="15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54"/>
        <v>2</v>
      </c>
      <c r="R602" s="11">
        <f t="shared" si="55"/>
        <v>100</v>
      </c>
      <c r="S602" t="str">
        <f t="shared" si="58"/>
        <v>technology</v>
      </c>
      <c r="T602" s="17" t="str">
        <f t="shared" si="59"/>
        <v>web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 s="15">
        <f t="shared" si="56"/>
        <v>41999.858090277776</v>
      </c>
      <c r="K603">
        <v>1417034139</v>
      </c>
      <c r="L603" s="15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54"/>
        <v>1.4000000000000001</v>
      </c>
      <c r="R603" s="11">
        <f t="shared" si="55"/>
        <v>23.333333333333332</v>
      </c>
      <c r="S603" t="str">
        <f t="shared" si="58"/>
        <v>technology</v>
      </c>
      <c r="T603" s="17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s="9" t="s">
        <v>8220</v>
      </c>
      <c r="G604" t="s">
        <v>8224</v>
      </c>
      <c r="H604" t="s">
        <v>8246</v>
      </c>
      <c r="I604">
        <v>1434654215</v>
      </c>
      <c r="J604" s="15">
        <f t="shared" si="56"/>
        <v>42173.79415509259</v>
      </c>
      <c r="K604">
        <v>1432062215</v>
      </c>
      <c r="L604" s="15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54"/>
        <v>0</v>
      </c>
      <c r="R604" s="11" t="e">
        <f t="shared" si="55"/>
        <v>#DIV/0!</v>
      </c>
      <c r="S604" t="str">
        <f t="shared" si="58"/>
        <v>technology</v>
      </c>
      <c r="T604" s="17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 s="15">
        <f t="shared" si="56"/>
        <v>41865.639155092591</v>
      </c>
      <c r="K605">
        <v>1405437623</v>
      </c>
      <c r="L605" s="15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54"/>
        <v>3.9334666666666664</v>
      </c>
      <c r="R605" s="11">
        <f t="shared" si="55"/>
        <v>45.386153846153846</v>
      </c>
      <c r="S605" t="str">
        <f t="shared" si="58"/>
        <v>technology</v>
      </c>
      <c r="T605" s="17" t="str">
        <f t="shared" si="59"/>
        <v>web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s="9" t="s">
        <v>8220</v>
      </c>
      <c r="G606" t="s">
        <v>8224</v>
      </c>
      <c r="H606" t="s">
        <v>8246</v>
      </c>
      <c r="I606">
        <v>1409187056</v>
      </c>
      <c r="J606" s="15">
        <f t="shared" si="56"/>
        <v>41879.035370370373</v>
      </c>
      <c r="K606">
        <v>1406595056</v>
      </c>
      <c r="L606" s="15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54"/>
        <v>0</v>
      </c>
      <c r="R606" s="11" t="e">
        <f t="shared" si="55"/>
        <v>#DIV/0!</v>
      </c>
      <c r="S606" t="str">
        <f t="shared" si="58"/>
        <v>technology</v>
      </c>
      <c r="T606" s="17" t="str">
        <f t="shared" si="59"/>
        <v>web</v>
      </c>
    </row>
    <row r="607" spans="1:2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 s="15">
        <f t="shared" si="56"/>
        <v>42239.357731481476</v>
      </c>
      <c r="K607">
        <v>1436430908</v>
      </c>
      <c r="L607" s="15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54"/>
        <v>2.62</v>
      </c>
      <c r="R607" s="11">
        <f t="shared" si="55"/>
        <v>16.375</v>
      </c>
      <c r="S607" t="str">
        <f t="shared" si="58"/>
        <v>technology</v>
      </c>
      <c r="T607" s="17" t="str">
        <f t="shared" si="59"/>
        <v>web</v>
      </c>
    </row>
    <row r="608" spans="1:20" ht="45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s="9" t="s">
        <v>8220</v>
      </c>
      <c r="G608" t="s">
        <v>8233</v>
      </c>
      <c r="H608" t="s">
        <v>8249</v>
      </c>
      <c r="I608">
        <v>1432479600</v>
      </c>
      <c r="J608" s="15">
        <f t="shared" si="56"/>
        <v>42148.625</v>
      </c>
      <c r="K608">
        <v>1428507409</v>
      </c>
      <c r="L608" s="15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54"/>
        <v>0.2</v>
      </c>
      <c r="R608" s="11">
        <f t="shared" si="55"/>
        <v>10</v>
      </c>
      <c r="S608" t="str">
        <f t="shared" si="58"/>
        <v>technology</v>
      </c>
      <c r="T608" s="17" t="str">
        <f t="shared" si="59"/>
        <v>web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s="9" t="s">
        <v>8220</v>
      </c>
      <c r="G609" t="s">
        <v>8224</v>
      </c>
      <c r="H609" t="s">
        <v>8246</v>
      </c>
      <c r="I609">
        <v>1448225336</v>
      </c>
      <c r="J609" s="15">
        <f t="shared" si="56"/>
        <v>42330.867314814815</v>
      </c>
      <c r="K609">
        <v>1445629736</v>
      </c>
      <c r="L609" s="15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54"/>
        <v>0</v>
      </c>
      <c r="R609" s="11" t="e">
        <f t="shared" si="55"/>
        <v>#DIV/0!</v>
      </c>
      <c r="S609" t="str">
        <f t="shared" si="58"/>
        <v>technology</v>
      </c>
      <c r="T609" s="17" t="str">
        <f t="shared" si="59"/>
        <v>web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 s="15">
        <f t="shared" si="56"/>
        <v>42170.921064814815</v>
      </c>
      <c r="K610">
        <v>1431813980</v>
      </c>
      <c r="L610" s="15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54"/>
        <v>0.97400000000000009</v>
      </c>
      <c r="R610" s="11">
        <f t="shared" si="55"/>
        <v>292.2</v>
      </c>
      <c r="S610" t="str">
        <f t="shared" si="58"/>
        <v>technology</v>
      </c>
      <c r="T610" s="17" t="str">
        <f t="shared" si="59"/>
        <v>web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s="9" t="s">
        <v>8220</v>
      </c>
      <c r="G611" t="s">
        <v>8225</v>
      </c>
      <c r="H611" t="s">
        <v>8247</v>
      </c>
      <c r="I611">
        <v>1448761744</v>
      </c>
      <c r="J611" s="15">
        <f t="shared" si="56"/>
        <v>42337.075740740736</v>
      </c>
      <c r="K611">
        <v>1446166144</v>
      </c>
      <c r="L611" s="15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54"/>
        <v>0.64102564102564097</v>
      </c>
      <c r="R611" s="11">
        <f t="shared" si="55"/>
        <v>5</v>
      </c>
      <c r="S611" t="str">
        <f t="shared" si="58"/>
        <v>technology</v>
      </c>
      <c r="T611" s="17" t="str">
        <f t="shared" si="59"/>
        <v>web</v>
      </c>
    </row>
    <row r="612" spans="1:20" ht="30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s="9" t="s">
        <v>8220</v>
      </c>
      <c r="G612" t="s">
        <v>8224</v>
      </c>
      <c r="H612" t="s">
        <v>8246</v>
      </c>
      <c r="I612">
        <v>1429732586</v>
      </c>
      <c r="J612" s="15">
        <f t="shared" si="56"/>
        <v>42116.83085648148</v>
      </c>
      <c r="K612">
        <v>1427140586</v>
      </c>
      <c r="L612" s="15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54"/>
        <v>0</v>
      </c>
      <c r="R612" s="11" t="e">
        <f t="shared" si="55"/>
        <v>#DIV/0!</v>
      </c>
      <c r="S612" t="str">
        <f t="shared" si="58"/>
        <v>technology</v>
      </c>
      <c r="T612" s="17" t="str">
        <f t="shared" si="59"/>
        <v>web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s="9" t="s">
        <v>8220</v>
      </c>
      <c r="G613" t="s">
        <v>8230</v>
      </c>
      <c r="H613" t="s">
        <v>8249</v>
      </c>
      <c r="I613">
        <v>1453210037</v>
      </c>
      <c r="J613" s="15">
        <f t="shared" si="56"/>
        <v>42388.560613425929</v>
      </c>
      <c r="K613">
        <v>1448026037</v>
      </c>
      <c r="L613" s="15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54"/>
        <v>0</v>
      </c>
      <c r="R613" s="11" t="e">
        <f t="shared" si="55"/>
        <v>#DIV/0!</v>
      </c>
      <c r="S613" t="str">
        <f t="shared" si="58"/>
        <v>technology</v>
      </c>
      <c r="T613" s="17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s="9" t="s">
        <v>8220</v>
      </c>
      <c r="G614" t="s">
        <v>8237</v>
      </c>
      <c r="H614" t="s">
        <v>8249</v>
      </c>
      <c r="I614">
        <v>1472777146</v>
      </c>
      <c r="J614" s="15">
        <f t="shared" si="56"/>
        <v>42615.031782407401</v>
      </c>
      <c r="K614">
        <v>1470185146</v>
      </c>
      <c r="L614" s="15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54"/>
        <v>0</v>
      </c>
      <c r="R614" s="11" t="e">
        <f t="shared" si="55"/>
        <v>#DIV/0!</v>
      </c>
      <c r="S614" t="str">
        <f t="shared" si="58"/>
        <v>technology</v>
      </c>
      <c r="T614" s="17" t="str">
        <f t="shared" si="59"/>
        <v>web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 s="15">
        <f t="shared" si="56"/>
        <v>42278.207638888889</v>
      </c>
      <c r="K615">
        <v>1441022120</v>
      </c>
      <c r="L615" s="15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54"/>
        <v>21.363333333333333</v>
      </c>
      <c r="R615" s="11">
        <f t="shared" si="55"/>
        <v>105.93388429752066</v>
      </c>
      <c r="S615" t="str">
        <f t="shared" si="58"/>
        <v>technology</v>
      </c>
      <c r="T615" s="17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s="9" t="s">
        <v>8220</v>
      </c>
      <c r="G616" t="s">
        <v>8224</v>
      </c>
      <c r="H616" t="s">
        <v>8246</v>
      </c>
      <c r="I616">
        <v>1466731740</v>
      </c>
      <c r="J616" s="15">
        <f t="shared" si="56"/>
        <v>42545.061805555553</v>
      </c>
      <c r="K616">
        <v>1464139740</v>
      </c>
      <c r="L616" s="15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54"/>
        <v>0</v>
      </c>
      <c r="R616" s="11" t="e">
        <f t="shared" si="55"/>
        <v>#DIV/0!</v>
      </c>
      <c r="S616" t="str">
        <f t="shared" si="58"/>
        <v>technology</v>
      </c>
      <c r="T616" s="17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s="9" t="s">
        <v>8220</v>
      </c>
      <c r="G617" t="s">
        <v>8228</v>
      </c>
      <c r="H617" t="s">
        <v>8250</v>
      </c>
      <c r="I617">
        <v>1443149759</v>
      </c>
      <c r="J617" s="15">
        <f t="shared" si="56"/>
        <v>42272.122210648144</v>
      </c>
      <c r="K617">
        <v>1440557759</v>
      </c>
      <c r="L617" s="15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54"/>
        <v>0</v>
      </c>
      <c r="R617" s="11" t="e">
        <f t="shared" si="55"/>
        <v>#DIV/0!</v>
      </c>
      <c r="S617" t="str">
        <f t="shared" si="58"/>
        <v>technology</v>
      </c>
      <c r="T617" s="17" t="str">
        <f t="shared" si="59"/>
        <v>web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s="9" t="s">
        <v>8220</v>
      </c>
      <c r="G618" t="s">
        <v>8230</v>
      </c>
      <c r="H618" t="s">
        <v>8249</v>
      </c>
      <c r="I618">
        <v>1488013307</v>
      </c>
      <c r="J618" s="15">
        <f t="shared" si="56"/>
        <v>42791.376238425932</v>
      </c>
      <c r="K618">
        <v>1485421307</v>
      </c>
      <c r="L618" s="15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54"/>
        <v>0</v>
      </c>
      <c r="R618" s="11" t="e">
        <f t="shared" si="55"/>
        <v>#DIV/0!</v>
      </c>
      <c r="S618" t="str">
        <f t="shared" si="58"/>
        <v>technology</v>
      </c>
      <c r="T618" s="17" t="str">
        <f t="shared" si="59"/>
        <v>web</v>
      </c>
    </row>
    <row r="619" spans="1:20" ht="45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s="9" t="s">
        <v>8220</v>
      </c>
      <c r="G619" t="s">
        <v>8225</v>
      </c>
      <c r="H619" t="s">
        <v>8247</v>
      </c>
      <c r="I619">
        <v>1431072843</v>
      </c>
      <c r="J619" s="15">
        <f t="shared" si="56"/>
        <v>42132.343090277776</v>
      </c>
      <c r="K619">
        <v>1427184843</v>
      </c>
      <c r="L619" s="15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54"/>
        <v>3</v>
      </c>
      <c r="R619" s="11">
        <f t="shared" si="55"/>
        <v>20</v>
      </c>
      <c r="S619" t="str">
        <f t="shared" si="58"/>
        <v>technology</v>
      </c>
      <c r="T619" s="17" t="str">
        <f t="shared" si="59"/>
        <v>web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s="9" t="s">
        <v>8220</v>
      </c>
      <c r="G620" t="s">
        <v>8224</v>
      </c>
      <c r="H620" t="s">
        <v>8246</v>
      </c>
      <c r="I620">
        <v>1449689203</v>
      </c>
      <c r="J620" s="15">
        <f t="shared" si="56"/>
        <v>42347.810219907406</v>
      </c>
      <c r="K620">
        <v>1447097203</v>
      </c>
      <c r="L620" s="15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54"/>
        <v>0</v>
      </c>
      <c r="R620" s="11" t="e">
        <f t="shared" si="55"/>
        <v>#DIV/0!</v>
      </c>
      <c r="S620" t="str">
        <f t="shared" si="58"/>
        <v>technology</v>
      </c>
      <c r="T620" s="17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s="9" t="s">
        <v>8220</v>
      </c>
      <c r="G621" t="s">
        <v>8224</v>
      </c>
      <c r="H621" t="s">
        <v>8246</v>
      </c>
      <c r="I621">
        <v>1416933390</v>
      </c>
      <c r="J621" s="15">
        <f t="shared" si="56"/>
        <v>41968.692013888889</v>
      </c>
      <c r="K621">
        <v>1411745790</v>
      </c>
      <c r="L621" s="15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54"/>
        <v>3.9999999999999996E-5</v>
      </c>
      <c r="R621" s="11">
        <f t="shared" si="55"/>
        <v>1</v>
      </c>
      <c r="S621" t="str">
        <f t="shared" si="58"/>
        <v>technology</v>
      </c>
      <c r="T621" s="17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 s="15">
        <f t="shared" si="56"/>
        <v>41876.716874999998</v>
      </c>
      <c r="K622">
        <v>1405098738</v>
      </c>
      <c r="L622" s="15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54"/>
        <v>1</v>
      </c>
      <c r="R622" s="11">
        <f t="shared" si="55"/>
        <v>300</v>
      </c>
      <c r="S622" t="str">
        <f t="shared" si="58"/>
        <v>technology</v>
      </c>
      <c r="T622" s="17" t="str">
        <f t="shared" si="59"/>
        <v>web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 s="15">
        <f t="shared" si="56"/>
        <v>42558.987696759257</v>
      </c>
      <c r="K623">
        <v>1465342937</v>
      </c>
      <c r="L623" s="15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54"/>
        <v>1.044</v>
      </c>
      <c r="R623" s="11">
        <f t="shared" si="55"/>
        <v>87</v>
      </c>
      <c r="S623" t="str">
        <f t="shared" si="58"/>
        <v>technology</v>
      </c>
      <c r="T623" s="17" t="str">
        <f t="shared" si="59"/>
        <v>web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 s="15">
        <f t="shared" si="56"/>
        <v>42552.774745370371</v>
      </c>
      <c r="K624">
        <v>1465670138</v>
      </c>
      <c r="L624" s="15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54"/>
        <v>5.6833333333333336</v>
      </c>
      <c r="R624" s="11">
        <f t="shared" si="55"/>
        <v>37.888888888888886</v>
      </c>
      <c r="S624" t="str">
        <f t="shared" si="58"/>
        <v>technology</v>
      </c>
      <c r="T624" s="17" t="str">
        <f t="shared" si="59"/>
        <v>web</v>
      </c>
    </row>
    <row r="625" spans="1:20" ht="45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s="9" t="s">
        <v>8220</v>
      </c>
      <c r="G625" t="s">
        <v>8226</v>
      </c>
      <c r="H625" t="s">
        <v>8248</v>
      </c>
      <c r="I625">
        <v>1432771997</v>
      </c>
      <c r="J625" s="15">
        <f t="shared" si="56"/>
        <v>42152.009224537032</v>
      </c>
      <c r="K625">
        <v>1430179997</v>
      </c>
      <c r="L625" s="15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54"/>
        <v>0</v>
      </c>
      <c r="R625" s="11" t="e">
        <f t="shared" si="55"/>
        <v>#DIV/0!</v>
      </c>
      <c r="S625" t="str">
        <f t="shared" si="58"/>
        <v>technology</v>
      </c>
      <c r="T625" s="17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s="9" t="s">
        <v>8220</v>
      </c>
      <c r="G626" t="s">
        <v>8224</v>
      </c>
      <c r="H626" t="s">
        <v>8246</v>
      </c>
      <c r="I626">
        <v>1431647041</v>
      </c>
      <c r="J626" s="15">
        <f t="shared" si="56"/>
        <v>42138.988900462966</v>
      </c>
      <c r="K626">
        <v>1429055041</v>
      </c>
      <c r="L626" s="15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54"/>
        <v>0</v>
      </c>
      <c r="R626" s="11" t="e">
        <f t="shared" si="55"/>
        <v>#DIV/0!</v>
      </c>
      <c r="S626" t="str">
        <f t="shared" si="58"/>
        <v>technology</v>
      </c>
      <c r="T626" s="17" t="str">
        <f t="shared" si="59"/>
        <v>web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s="9" t="s">
        <v>8220</v>
      </c>
      <c r="G627" t="s">
        <v>8229</v>
      </c>
      <c r="H627" t="s">
        <v>8251</v>
      </c>
      <c r="I627">
        <v>1490560177</v>
      </c>
      <c r="J627" s="15">
        <f t="shared" si="56"/>
        <v>42820.853900462964</v>
      </c>
      <c r="K627">
        <v>1487971777</v>
      </c>
      <c r="L627" s="15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54"/>
        <v>0</v>
      </c>
      <c r="R627" s="11" t="e">
        <f t="shared" si="55"/>
        <v>#DIV/0!</v>
      </c>
      <c r="S627" t="str">
        <f t="shared" si="58"/>
        <v>technology</v>
      </c>
      <c r="T627" s="17" t="str">
        <f t="shared" si="59"/>
        <v>web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 s="15">
        <f t="shared" si="56"/>
        <v>42231.556944444441</v>
      </c>
      <c r="K628">
        <v>1436793939</v>
      </c>
      <c r="L628" s="15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54"/>
        <v>17.380000000000003</v>
      </c>
      <c r="R628" s="11">
        <f t="shared" si="55"/>
        <v>111.41025641025641</v>
      </c>
      <c r="S628" t="str">
        <f t="shared" si="58"/>
        <v>technology</v>
      </c>
      <c r="T628" s="17" t="str">
        <f t="shared" si="59"/>
        <v>web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s="9" t="s">
        <v>8220</v>
      </c>
      <c r="G629" t="s">
        <v>8235</v>
      </c>
      <c r="H629" t="s">
        <v>8255</v>
      </c>
      <c r="I629">
        <v>1457996400</v>
      </c>
      <c r="J629" s="15">
        <f t="shared" si="56"/>
        <v>42443.958333333328</v>
      </c>
      <c r="K629">
        <v>1452842511</v>
      </c>
      <c r="L629" s="15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54"/>
        <v>0.02</v>
      </c>
      <c r="R629" s="11">
        <f t="shared" si="55"/>
        <v>90</v>
      </c>
      <c r="S629" t="str">
        <f t="shared" si="58"/>
        <v>technology</v>
      </c>
      <c r="T629" s="17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s="9" t="s">
        <v>8220</v>
      </c>
      <c r="G630" t="s">
        <v>8224</v>
      </c>
      <c r="H630" t="s">
        <v>8246</v>
      </c>
      <c r="I630">
        <v>1405269457</v>
      </c>
      <c r="J630" s="15">
        <f t="shared" si="56"/>
        <v>41833.692789351851</v>
      </c>
      <c r="K630">
        <v>1402677457</v>
      </c>
      <c r="L630" s="15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54"/>
        <v>0</v>
      </c>
      <c r="R630" s="11" t="e">
        <f t="shared" si="55"/>
        <v>#DIV/0!</v>
      </c>
      <c r="S630" t="str">
        <f t="shared" si="58"/>
        <v>technology</v>
      </c>
      <c r="T630" s="17" t="str">
        <f t="shared" si="59"/>
        <v>web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 s="15">
        <f t="shared" si="56"/>
        <v>42504.637824074074</v>
      </c>
      <c r="K631">
        <v>1460647108</v>
      </c>
      <c r="L631" s="15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54"/>
        <v>0.17500000000000002</v>
      </c>
      <c r="R631" s="11">
        <f t="shared" si="55"/>
        <v>116.66666666666667</v>
      </c>
      <c r="S631" t="str">
        <f t="shared" si="58"/>
        <v>technology</v>
      </c>
      <c r="T631" s="17" t="str">
        <f t="shared" si="59"/>
        <v>web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s="9" t="s">
        <v>8220</v>
      </c>
      <c r="G632" t="s">
        <v>8224</v>
      </c>
      <c r="H632" t="s">
        <v>8246</v>
      </c>
      <c r="I632">
        <v>1441516200</v>
      </c>
      <c r="J632" s="15">
        <f t="shared" si="56"/>
        <v>42253.215277777781</v>
      </c>
      <c r="K632">
        <v>1438959121</v>
      </c>
      <c r="L632" s="15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54"/>
        <v>8.3340278356529712E-2</v>
      </c>
      <c r="R632" s="11">
        <f t="shared" si="55"/>
        <v>10</v>
      </c>
      <c r="S632" t="str">
        <f t="shared" si="58"/>
        <v>technology</v>
      </c>
      <c r="T632" s="17" t="str">
        <f t="shared" si="59"/>
        <v>web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 s="15">
        <f t="shared" si="56"/>
        <v>42518.772326388891</v>
      </c>
      <c r="K633">
        <v>1461954729</v>
      </c>
      <c r="L633" s="15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54"/>
        <v>1.38</v>
      </c>
      <c r="R633" s="11">
        <f t="shared" si="55"/>
        <v>76.666666666666671</v>
      </c>
      <c r="S633" t="str">
        <f t="shared" si="58"/>
        <v>technology</v>
      </c>
      <c r="T633" s="17" t="str">
        <f t="shared" si="59"/>
        <v>web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s="9" t="s">
        <v>8220</v>
      </c>
      <c r="G634" t="s">
        <v>8233</v>
      </c>
      <c r="H634" t="s">
        <v>8249</v>
      </c>
      <c r="I634">
        <v>1448470165</v>
      </c>
      <c r="J634" s="15">
        <f t="shared" si="56"/>
        <v>42333.700983796298</v>
      </c>
      <c r="K634">
        <v>1445874565</v>
      </c>
      <c r="L634" s="15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54"/>
        <v>0</v>
      </c>
      <c r="R634" s="11" t="e">
        <f t="shared" si="55"/>
        <v>#DIV/0!</v>
      </c>
      <c r="S634" t="str">
        <f t="shared" si="58"/>
        <v>technology</v>
      </c>
      <c r="T634" s="17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 s="15">
        <f t="shared" si="56"/>
        <v>42538.958333333328</v>
      </c>
      <c r="K635">
        <v>1463469062</v>
      </c>
      <c r="L635" s="15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54"/>
        <v>12.45</v>
      </c>
      <c r="R635" s="11">
        <f t="shared" si="55"/>
        <v>49.8</v>
      </c>
      <c r="S635" t="str">
        <f t="shared" si="58"/>
        <v>technology</v>
      </c>
      <c r="T635" s="17" t="str">
        <f t="shared" si="59"/>
        <v>web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s="9" t="s">
        <v>8220</v>
      </c>
      <c r="G636" t="s">
        <v>8224</v>
      </c>
      <c r="H636" t="s">
        <v>8246</v>
      </c>
      <c r="I636">
        <v>1424989029</v>
      </c>
      <c r="J636" s="15">
        <f t="shared" si="56"/>
        <v>42061.928576388891</v>
      </c>
      <c r="K636">
        <v>1422397029</v>
      </c>
      <c r="L636" s="15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54"/>
        <v>0.02</v>
      </c>
      <c r="R636" s="11">
        <f t="shared" si="55"/>
        <v>1</v>
      </c>
      <c r="S636" t="str">
        <f t="shared" si="58"/>
        <v>technology</v>
      </c>
      <c r="T636" s="17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s="9" t="s">
        <v>8220</v>
      </c>
      <c r="G637" t="s">
        <v>8224</v>
      </c>
      <c r="H637" t="s">
        <v>8246</v>
      </c>
      <c r="I637">
        <v>1428804762</v>
      </c>
      <c r="J637" s="15">
        <f t="shared" si="56"/>
        <v>42106.092152777783</v>
      </c>
      <c r="K637">
        <v>1426212762</v>
      </c>
      <c r="L637" s="15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54"/>
        <v>8.0000000000000002E-3</v>
      </c>
      <c r="R637" s="11">
        <f t="shared" si="55"/>
        <v>2</v>
      </c>
      <c r="S637" t="str">
        <f t="shared" si="58"/>
        <v>technology</v>
      </c>
      <c r="T637" s="17" t="str">
        <f t="shared" si="59"/>
        <v>web</v>
      </c>
    </row>
    <row r="638" spans="1:20" ht="30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s="9" t="s">
        <v>8220</v>
      </c>
      <c r="G638" t="s">
        <v>8225</v>
      </c>
      <c r="H638" t="s">
        <v>8247</v>
      </c>
      <c r="I638">
        <v>1433587620</v>
      </c>
      <c r="J638" s="15">
        <f t="shared" si="56"/>
        <v>42161.44930555555</v>
      </c>
      <c r="K638">
        <v>1430996150</v>
      </c>
      <c r="L638" s="15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54"/>
        <v>0.2</v>
      </c>
      <c r="R638" s="11">
        <f t="shared" si="55"/>
        <v>4</v>
      </c>
      <c r="S638" t="str">
        <f t="shared" si="58"/>
        <v>technology</v>
      </c>
      <c r="T638" s="17" t="str">
        <f t="shared" si="59"/>
        <v>web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s="9" t="s">
        <v>8220</v>
      </c>
      <c r="G639" t="s">
        <v>8225</v>
      </c>
      <c r="H639" t="s">
        <v>8247</v>
      </c>
      <c r="I639">
        <v>1488063840</v>
      </c>
      <c r="J639" s="15">
        <f t="shared" si="56"/>
        <v>42791.961111111115</v>
      </c>
      <c r="K639">
        <v>1485558318</v>
      </c>
      <c r="L639" s="15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54"/>
        <v>0</v>
      </c>
      <c r="R639" s="11" t="e">
        <f t="shared" si="55"/>
        <v>#DIV/0!</v>
      </c>
      <c r="S639" t="str">
        <f t="shared" si="58"/>
        <v>technology</v>
      </c>
      <c r="T639" s="17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s="9" t="s">
        <v>8220</v>
      </c>
      <c r="G640" t="s">
        <v>8236</v>
      </c>
      <c r="H640" t="s">
        <v>8249</v>
      </c>
      <c r="I640">
        <v>1490447662</v>
      </c>
      <c r="J640" s="15">
        <f t="shared" si="56"/>
        <v>42819.55164351852</v>
      </c>
      <c r="K640">
        <v>1485267262</v>
      </c>
      <c r="L640" s="15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54"/>
        <v>9.0000000000000011E-3</v>
      </c>
      <c r="R640" s="11">
        <f t="shared" si="55"/>
        <v>3</v>
      </c>
      <c r="S640" t="str">
        <f t="shared" si="58"/>
        <v>technology</v>
      </c>
      <c r="T640" s="17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s="9" t="s">
        <v>8220</v>
      </c>
      <c r="G641" t="s">
        <v>8224</v>
      </c>
      <c r="H641" t="s">
        <v>8246</v>
      </c>
      <c r="I641">
        <v>1413208795</v>
      </c>
      <c r="J641" s="15">
        <f t="shared" si="56"/>
        <v>41925.583275462966</v>
      </c>
      <c r="K641">
        <v>1408024795</v>
      </c>
      <c r="L641" s="15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54"/>
        <v>9.9999999999999991E-5</v>
      </c>
      <c r="R641" s="11">
        <f t="shared" si="55"/>
        <v>1</v>
      </c>
      <c r="S641" t="str">
        <f t="shared" si="58"/>
        <v>technology</v>
      </c>
      <c r="T641" s="17" t="str">
        <f t="shared" si="59"/>
        <v>web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 s="15">
        <f t="shared" si="56"/>
        <v>42698.958333333328</v>
      </c>
      <c r="K642">
        <v>1478685915</v>
      </c>
      <c r="L642" s="15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 t="shared" ref="Q642:Q705" si="60">E642/D642*100</f>
        <v>144.28571428571428</v>
      </c>
      <c r="R642" s="11">
        <f t="shared" ref="R642:R705" si="61">E642/N642</f>
        <v>50.5</v>
      </c>
      <c r="S642" t="str">
        <f t="shared" si="58"/>
        <v>technology</v>
      </c>
      <c r="T642" s="17" t="str">
        <f t="shared" si="59"/>
        <v>wearables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 s="15">
        <f t="shared" ref="J643:J706" si="62">(((I643/60)/60)/24)+DATE(1970,1,1)</f>
        <v>42229.57</v>
      </c>
      <c r="K643">
        <v>1436881248</v>
      </c>
      <c r="L643" s="15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 t="shared" si="60"/>
        <v>119.16249999999999</v>
      </c>
      <c r="R643" s="11">
        <f t="shared" si="61"/>
        <v>151.31746031746033</v>
      </c>
      <c r="S643" t="str">
        <f t="shared" ref="S643:S706" si="64">LEFT(P643,SEARCH("/",P643,1)-1)</f>
        <v>technology</v>
      </c>
      <c r="T643" s="17" t="str">
        <f t="shared" ref="T643:T706" si="65">RIGHT(P643,LEN(P643)-SEARCH("/",P643))</f>
        <v>wearables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 s="15">
        <f t="shared" si="62"/>
        <v>42235.651319444441</v>
      </c>
      <c r="K644">
        <v>1436888274</v>
      </c>
      <c r="L644" s="15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 t="shared" si="60"/>
        <v>1460.4850000000001</v>
      </c>
      <c r="R644" s="11">
        <f t="shared" si="61"/>
        <v>134.3592456301748</v>
      </c>
      <c r="S644" t="str">
        <f t="shared" si="64"/>
        <v>technology</v>
      </c>
      <c r="T644" s="17" t="str">
        <f t="shared" si="65"/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 s="15">
        <f t="shared" si="62"/>
        <v>42155.642071759255</v>
      </c>
      <c r="K645">
        <v>1428333875</v>
      </c>
      <c r="L645" s="15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 t="shared" si="60"/>
        <v>105.80799999999999</v>
      </c>
      <c r="R645" s="11">
        <f t="shared" si="61"/>
        <v>174.02631578947367</v>
      </c>
      <c r="S645" t="str">
        <f t="shared" si="64"/>
        <v>technology</v>
      </c>
      <c r="T645" s="17" t="str">
        <f t="shared" si="65"/>
        <v>wearables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 s="15">
        <f t="shared" si="62"/>
        <v>41941.041666666664</v>
      </c>
      <c r="K646">
        <v>1410883139</v>
      </c>
      <c r="L646" s="15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 t="shared" si="60"/>
        <v>300.11791999999997</v>
      </c>
      <c r="R646" s="11">
        <f t="shared" si="61"/>
        <v>73.486268364348675</v>
      </c>
      <c r="S646" t="str">
        <f t="shared" si="64"/>
        <v>technology</v>
      </c>
      <c r="T646" s="17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 s="15">
        <f t="shared" si="62"/>
        <v>42594.026319444441</v>
      </c>
      <c r="K647">
        <v>1468370274</v>
      </c>
      <c r="L647" s="15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 t="shared" si="60"/>
        <v>278.7</v>
      </c>
      <c r="R647" s="11">
        <f t="shared" si="61"/>
        <v>23.518987341772153</v>
      </c>
      <c r="S647" t="str">
        <f t="shared" si="64"/>
        <v>technology</v>
      </c>
      <c r="T647" s="17" t="str">
        <f t="shared" si="65"/>
        <v>wearables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 s="15">
        <f t="shared" si="62"/>
        <v>41862.852627314816</v>
      </c>
      <c r="K648">
        <v>1405196867</v>
      </c>
      <c r="L648" s="15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 t="shared" si="60"/>
        <v>131.87625</v>
      </c>
      <c r="R648" s="11">
        <f t="shared" si="61"/>
        <v>39.074444444444445</v>
      </c>
      <c r="S648" t="str">
        <f t="shared" si="64"/>
        <v>technology</v>
      </c>
      <c r="T648" s="17" t="str">
        <f t="shared" si="65"/>
        <v>wearables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 s="15">
        <f t="shared" si="62"/>
        <v>42446.726261574076</v>
      </c>
      <c r="K649">
        <v>1455647149</v>
      </c>
      <c r="L649" s="15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 t="shared" si="60"/>
        <v>107.05</v>
      </c>
      <c r="R649" s="11">
        <f t="shared" si="61"/>
        <v>125.94117647058823</v>
      </c>
      <c r="S649" t="str">
        <f t="shared" si="64"/>
        <v>technology</v>
      </c>
      <c r="T649" s="17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 s="15">
        <f t="shared" si="62"/>
        <v>41926.693379629629</v>
      </c>
      <c r="K650">
        <v>1410280708</v>
      </c>
      <c r="L650" s="15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 t="shared" si="60"/>
        <v>126.82285714285715</v>
      </c>
      <c r="R650" s="11">
        <f t="shared" si="61"/>
        <v>1644</v>
      </c>
      <c r="S650" t="str">
        <f t="shared" si="64"/>
        <v>technology</v>
      </c>
      <c r="T650" s="17" t="str">
        <f t="shared" si="65"/>
        <v>wearables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 s="15">
        <f t="shared" si="62"/>
        <v>41898.912187499998</v>
      </c>
      <c r="K651">
        <v>1409090013</v>
      </c>
      <c r="L651" s="15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 t="shared" si="60"/>
        <v>139.96</v>
      </c>
      <c r="R651" s="11">
        <f t="shared" si="61"/>
        <v>42.670731707317074</v>
      </c>
      <c r="S651" t="str">
        <f t="shared" si="64"/>
        <v>technology</v>
      </c>
      <c r="T651" s="17" t="str">
        <f t="shared" si="65"/>
        <v>wearables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 s="15">
        <f t="shared" si="62"/>
        <v>41992.078518518523</v>
      </c>
      <c r="K652">
        <v>1413766384</v>
      </c>
      <c r="L652" s="15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 t="shared" si="60"/>
        <v>112.4</v>
      </c>
      <c r="R652" s="11">
        <f t="shared" si="61"/>
        <v>35.125</v>
      </c>
      <c r="S652" t="str">
        <f t="shared" si="64"/>
        <v>technology</v>
      </c>
      <c r="T652" s="17" t="str">
        <f t="shared" si="65"/>
        <v>wearables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 s="15">
        <f t="shared" si="62"/>
        <v>41986.017488425925</v>
      </c>
      <c r="K653">
        <v>1415838311</v>
      </c>
      <c r="L653" s="15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 t="shared" si="60"/>
        <v>100.52799999999999</v>
      </c>
      <c r="R653" s="11">
        <f t="shared" si="61"/>
        <v>239.35238095238094</v>
      </c>
      <c r="S653" t="str">
        <f t="shared" si="64"/>
        <v>technology</v>
      </c>
      <c r="T653" s="17" t="str">
        <f t="shared" si="65"/>
        <v>wearables</v>
      </c>
    </row>
    <row r="654" spans="1:20" ht="45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 s="15">
        <f t="shared" si="62"/>
        <v>42705.732060185182</v>
      </c>
      <c r="K654">
        <v>1478018050</v>
      </c>
      <c r="L654" s="15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 t="shared" si="60"/>
        <v>100.46666666666665</v>
      </c>
      <c r="R654" s="11">
        <f t="shared" si="61"/>
        <v>107.64285714285714</v>
      </c>
      <c r="S654" t="str">
        <f t="shared" si="64"/>
        <v>technology</v>
      </c>
      <c r="T654" s="17" t="str">
        <f t="shared" si="65"/>
        <v>wearables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 s="15">
        <f t="shared" si="62"/>
        <v>42236.618518518517</v>
      </c>
      <c r="K655">
        <v>1436885440</v>
      </c>
      <c r="L655" s="15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 t="shared" si="60"/>
        <v>141.446</v>
      </c>
      <c r="R655" s="11">
        <f t="shared" si="61"/>
        <v>95.830623306233065</v>
      </c>
      <c r="S655" t="str">
        <f t="shared" si="64"/>
        <v>technology</v>
      </c>
      <c r="T655" s="17" t="str">
        <f t="shared" si="65"/>
        <v>wearables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 s="15">
        <f t="shared" si="62"/>
        <v>42193.957326388889</v>
      </c>
      <c r="K656">
        <v>1433804313</v>
      </c>
      <c r="L656" s="15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 t="shared" si="60"/>
        <v>267.29166666666669</v>
      </c>
      <c r="R656" s="11">
        <f t="shared" si="61"/>
        <v>31.663376110562684</v>
      </c>
      <c r="S656" t="str">
        <f t="shared" si="64"/>
        <v>technology</v>
      </c>
      <c r="T656" s="17" t="str">
        <f t="shared" si="65"/>
        <v>wearables</v>
      </c>
    </row>
    <row r="657" spans="1:20" ht="30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 s="15">
        <f t="shared" si="62"/>
        <v>42075.915648148148</v>
      </c>
      <c r="K657">
        <v>1423609112</v>
      </c>
      <c r="L657" s="15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 t="shared" si="60"/>
        <v>146.88749999999999</v>
      </c>
      <c r="R657" s="11">
        <f t="shared" si="61"/>
        <v>42.886861313868614</v>
      </c>
      <c r="S657" t="str">
        <f t="shared" si="64"/>
        <v>technology</v>
      </c>
      <c r="T657" s="17" t="str">
        <f t="shared" si="65"/>
        <v>wearables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 s="15">
        <f t="shared" si="62"/>
        <v>42477.762951388882</v>
      </c>
      <c r="K658">
        <v>1455736719</v>
      </c>
      <c r="L658" s="15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 t="shared" si="60"/>
        <v>213.56</v>
      </c>
      <c r="R658" s="11">
        <f t="shared" si="61"/>
        <v>122.73563218390805</v>
      </c>
      <c r="S658" t="str">
        <f t="shared" si="64"/>
        <v>technology</v>
      </c>
      <c r="T658" s="17" t="str">
        <f t="shared" si="65"/>
        <v>wearables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 s="15">
        <f t="shared" si="62"/>
        <v>42361.84574074074</v>
      </c>
      <c r="K659">
        <v>1448309872</v>
      </c>
      <c r="L659" s="15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 t="shared" si="60"/>
        <v>125.69999999999999</v>
      </c>
      <c r="R659" s="11">
        <f t="shared" si="61"/>
        <v>190.45454545454547</v>
      </c>
      <c r="S659" t="str">
        <f t="shared" si="64"/>
        <v>technology</v>
      </c>
      <c r="T659" s="17" t="str">
        <f t="shared" si="65"/>
        <v>wearables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 s="15">
        <f t="shared" si="62"/>
        <v>42211.75</v>
      </c>
      <c r="K660">
        <v>1435117889</v>
      </c>
      <c r="L660" s="15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 t="shared" si="60"/>
        <v>104.46206037108834</v>
      </c>
      <c r="R660" s="11">
        <f t="shared" si="61"/>
        <v>109.33695652173913</v>
      </c>
      <c r="S660" t="str">
        <f t="shared" si="64"/>
        <v>technology</v>
      </c>
      <c r="T660" s="17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 s="15">
        <f t="shared" si="62"/>
        <v>42239.593692129631</v>
      </c>
      <c r="K661">
        <v>1437747295</v>
      </c>
      <c r="L661" s="15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 t="shared" si="60"/>
        <v>100.56666666666668</v>
      </c>
      <c r="R661" s="11">
        <f t="shared" si="61"/>
        <v>143.66666666666666</v>
      </c>
      <c r="S661" t="str">
        <f t="shared" si="64"/>
        <v>technology</v>
      </c>
      <c r="T661" s="17" t="str">
        <f t="shared" si="65"/>
        <v>wearables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 s="15">
        <f t="shared" si="62"/>
        <v>41952.783321759263</v>
      </c>
      <c r="K662">
        <v>1412963279</v>
      </c>
      <c r="L662" s="15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60"/>
        <v>3.0579999999999998</v>
      </c>
      <c r="R662" s="11">
        <f t="shared" si="61"/>
        <v>84.944444444444443</v>
      </c>
      <c r="S662" t="str">
        <f t="shared" si="64"/>
        <v>technology</v>
      </c>
      <c r="T662" s="17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s="9" t="s">
        <v>8221</v>
      </c>
      <c r="G663" t="s">
        <v>8224</v>
      </c>
      <c r="H663" t="s">
        <v>8246</v>
      </c>
      <c r="I663">
        <v>1477236559</v>
      </c>
      <c r="J663" s="15">
        <f t="shared" si="62"/>
        <v>42666.645358796297</v>
      </c>
      <c r="K663">
        <v>1474644559</v>
      </c>
      <c r="L663" s="15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60"/>
        <v>0.95</v>
      </c>
      <c r="R663" s="11">
        <f t="shared" si="61"/>
        <v>10.555555555555555</v>
      </c>
      <c r="S663" t="str">
        <f t="shared" si="64"/>
        <v>technology</v>
      </c>
      <c r="T663" s="17" t="str">
        <f t="shared" si="65"/>
        <v>wearables</v>
      </c>
    </row>
    <row r="664" spans="1:20" ht="30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 s="15">
        <f t="shared" si="62"/>
        <v>42020.438043981485</v>
      </c>
      <c r="K664">
        <v>1418812247</v>
      </c>
      <c r="L664" s="15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60"/>
        <v>0.4</v>
      </c>
      <c r="R664" s="11">
        <f t="shared" si="61"/>
        <v>39</v>
      </c>
      <c r="S664" t="str">
        <f t="shared" si="64"/>
        <v>technology</v>
      </c>
      <c r="T664" s="17" t="str">
        <f t="shared" si="65"/>
        <v>wearables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 s="15">
        <f t="shared" si="62"/>
        <v>42203.843240740738</v>
      </c>
      <c r="K665">
        <v>1434658456</v>
      </c>
      <c r="L665" s="15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60"/>
        <v>0.35000000000000003</v>
      </c>
      <c r="R665" s="11">
        <f t="shared" si="61"/>
        <v>100</v>
      </c>
      <c r="S665" t="str">
        <f t="shared" si="64"/>
        <v>technology</v>
      </c>
      <c r="T665" s="17" t="str">
        <f t="shared" si="65"/>
        <v>wearables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 s="15">
        <f t="shared" si="62"/>
        <v>42107.666377314818</v>
      </c>
      <c r="K666">
        <v>1426348775</v>
      </c>
      <c r="L666" s="15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60"/>
        <v>7.5333333333333332</v>
      </c>
      <c r="R666" s="11">
        <f t="shared" si="61"/>
        <v>31.172413793103448</v>
      </c>
      <c r="S666" t="str">
        <f t="shared" si="64"/>
        <v>technology</v>
      </c>
      <c r="T666" s="17" t="str">
        <f t="shared" si="65"/>
        <v>wearables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 s="15">
        <f t="shared" si="62"/>
        <v>42748.711354166662</v>
      </c>
      <c r="K667">
        <v>1479143061</v>
      </c>
      <c r="L667" s="15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60"/>
        <v>18.64</v>
      </c>
      <c r="R667" s="11">
        <f t="shared" si="61"/>
        <v>155.33333333333334</v>
      </c>
      <c r="S667" t="str">
        <f t="shared" si="64"/>
        <v>technology</v>
      </c>
      <c r="T667" s="17" t="str">
        <f t="shared" si="65"/>
        <v>wearables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s="9" t="s">
        <v>8221</v>
      </c>
      <c r="G668" t="s">
        <v>8224</v>
      </c>
      <c r="H668" t="s">
        <v>8246</v>
      </c>
      <c r="I668">
        <v>1408305498</v>
      </c>
      <c r="J668" s="15">
        <f t="shared" si="62"/>
        <v>41868.832152777781</v>
      </c>
      <c r="K668">
        <v>1405713498</v>
      </c>
      <c r="L668" s="15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60"/>
        <v>4.0000000000000001E-3</v>
      </c>
      <c r="R668" s="11">
        <f t="shared" si="61"/>
        <v>2</v>
      </c>
      <c r="S668" t="str">
        <f t="shared" si="64"/>
        <v>technology</v>
      </c>
      <c r="T668" s="17" t="str">
        <f t="shared" si="65"/>
        <v>wearables</v>
      </c>
    </row>
    <row r="669" spans="1:20" ht="45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 s="15">
        <f t="shared" si="62"/>
        <v>42672.373414351852</v>
      </c>
      <c r="K669">
        <v>1474275463</v>
      </c>
      <c r="L669" s="15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60"/>
        <v>10.02</v>
      </c>
      <c r="R669" s="11">
        <f t="shared" si="61"/>
        <v>178.92857142857142</v>
      </c>
      <c r="S669" t="str">
        <f t="shared" si="64"/>
        <v>technology</v>
      </c>
      <c r="T669" s="17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 s="15">
        <f t="shared" si="62"/>
        <v>42135.831273148149</v>
      </c>
      <c r="K670">
        <v>1427486222</v>
      </c>
      <c r="L670" s="15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60"/>
        <v>4.5600000000000005</v>
      </c>
      <c r="R670" s="11">
        <f t="shared" si="61"/>
        <v>27.36</v>
      </c>
      <c r="S670" t="str">
        <f t="shared" si="64"/>
        <v>technology</v>
      </c>
      <c r="T670" s="17" t="str">
        <f t="shared" si="65"/>
        <v>wearables</v>
      </c>
    </row>
    <row r="671" spans="1:20" ht="45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 s="15">
        <f t="shared" si="62"/>
        <v>42557.625671296293</v>
      </c>
      <c r="K671">
        <v>1465225258</v>
      </c>
      <c r="L671" s="15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60"/>
        <v>21.5075</v>
      </c>
      <c r="R671" s="11">
        <f t="shared" si="61"/>
        <v>1536.25</v>
      </c>
      <c r="S671" t="str">
        <f t="shared" si="64"/>
        <v>technology</v>
      </c>
      <c r="T671" s="17" t="str">
        <f t="shared" si="65"/>
        <v>wearables</v>
      </c>
    </row>
    <row r="672" spans="1:20" ht="45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 s="15">
        <f t="shared" si="62"/>
        <v>42540.340277777781</v>
      </c>
      <c r="K672">
        <v>1463418120</v>
      </c>
      <c r="L672" s="15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60"/>
        <v>29.276666666666667</v>
      </c>
      <c r="R672" s="11">
        <f t="shared" si="61"/>
        <v>84.99677419354839</v>
      </c>
      <c r="S672" t="str">
        <f t="shared" si="64"/>
        <v>technology</v>
      </c>
      <c r="T672" s="17" t="str">
        <f t="shared" si="65"/>
        <v>wearables</v>
      </c>
    </row>
    <row r="673" spans="1:20" ht="45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 s="15">
        <f t="shared" si="62"/>
        <v>42018.166666666672</v>
      </c>
      <c r="K673">
        <v>1418315852</v>
      </c>
      <c r="L673" s="15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60"/>
        <v>39.426666666666662</v>
      </c>
      <c r="R673" s="11">
        <f t="shared" si="61"/>
        <v>788.5333333333333</v>
      </c>
      <c r="S673" t="str">
        <f t="shared" si="64"/>
        <v>technology</v>
      </c>
      <c r="T673" s="17" t="str">
        <f t="shared" si="65"/>
        <v>wearables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 s="15">
        <f t="shared" si="62"/>
        <v>42005.207638888889</v>
      </c>
      <c r="K674">
        <v>1417410964</v>
      </c>
      <c r="L674" s="15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60"/>
        <v>21.628</v>
      </c>
      <c r="R674" s="11">
        <f t="shared" si="61"/>
        <v>50.29767441860465</v>
      </c>
      <c r="S674" t="str">
        <f t="shared" si="64"/>
        <v>technology</v>
      </c>
      <c r="T674" s="17" t="str">
        <f t="shared" si="65"/>
        <v>wearables</v>
      </c>
    </row>
    <row r="675" spans="1:20" ht="45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 s="15">
        <f t="shared" si="62"/>
        <v>41883.840474537035</v>
      </c>
      <c r="K675">
        <v>1405714217</v>
      </c>
      <c r="L675" s="15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60"/>
        <v>0.20500000000000002</v>
      </c>
      <c r="R675" s="11">
        <f t="shared" si="61"/>
        <v>68.333333333333329</v>
      </c>
      <c r="S675" t="str">
        <f t="shared" si="64"/>
        <v>technology</v>
      </c>
      <c r="T675" s="17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s="9" t="s">
        <v>8221</v>
      </c>
      <c r="G676" t="s">
        <v>8224</v>
      </c>
      <c r="H676" t="s">
        <v>8246</v>
      </c>
      <c r="I676">
        <v>1407811627</v>
      </c>
      <c r="J676" s="15">
        <f t="shared" si="62"/>
        <v>41863.116053240738</v>
      </c>
      <c r="K676">
        <v>1402627627</v>
      </c>
      <c r="L676" s="15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60"/>
        <v>0.03</v>
      </c>
      <c r="R676" s="11">
        <f t="shared" si="61"/>
        <v>7.5</v>
      </c>
      <c r="S676" t="str">
        <f t="shared" si="64"/>
        <v>technology</v>
      </c>
      <c r="T676" s="17" t="str">
        <f t="shared" si="65"/>
        <v>wearables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 s="15">
        <f t="shared" si="62"/>
        <v>42005.290972222225</v>
      </c>
      <c r="K677">
        <v>1417558804</v>
      </c>
      <c r="L677" s="15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60"/>
        <v>14.85</v>
      </c>
      <c r="R677" s="11">
        <f t="shared" si="61"/>
        <v>34.269230769230766</v>
      </c>
      <c r="S677" t="str">
        <f t="shared" si="64"/>
        <v>technology</v>
      </c>
      <c r="T677" s="1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 s="15">
        <f t="shared" si="62"/>
        <v>42042.768298611118</v>
      </c>
      <c r="K678">
        <v>1420741581</v>
      </c>
      <c r="L678" s="15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60"/>
        <v>1.4710000000000001</v>
      </c>
      <c r="R678" s="11">
        <f t="shared" si="61"/>
        <v>61.291666666666664</v>
      </c>
      <c r="S678" t="str">
        <f t="shared" si="64"/>
        <v>technology</v>
      </c>
      <c r="T678" s="17" t="str">
        <f t="shared" si="65"/>
        <v>wearables</v>
      </c>
    </row>
    <row r="679" spans="1:20" ht="4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 s="15">
        <f t="shared" si="62"/>
        <v>42549.403877314813</v>
      </c>
      <c r="K679">
        <v>1463218895</v>
      </c>
      <c r="L679" s="15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60"/>
        <v>25.584</v>
      </c>
      <c r="R679" s="11">
        <f t="shared" si="61"/>
        <v>133.25</v>
      </c>
      <c r="S679" t="str">
        <f t="shared" si="64"/>
        <v>technology</v>
      </c>
      <c r="T679" s="17" t="str">
        <f t="shared" si="65"/>
        <v>wearables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 s="15">
        <f t="shared" si="62"/>
        <v>42511.376597222217</v>
      </c>
      <c r="K680">
        <v>1461229338</v>
      </c>
      <c r="L680" s="15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60"/>
        <v>3.8206896551724134</v>
      </c>
      <c r="R680" s="11">
        <f t="shared" si="61"/>
        <v>65.17647058823529</v>
      </c>
      <c r="S680" t="str">
        <f t="shared" si="64"/>
        <v>technology</v>
      </c>
      <c r="T680" s="17" t="str">
        <f t="shared" si="65"/>
        <v>wearables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 s="15">
        <f t="shared" si="62"/>
        <v>42616.695706018523</v>
      </c>
      <c r="K681">
        <v>1467736909</v>
      </c>
      <c r="L681" s="15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60"/>
        <v>15.485964912280703</v>
      </c>
      <c r="R681" s="11">
        <f t="shared" si="61"/>
        <v>93.90425531914893</v>
      </c>
      <c r="S681" t="str">
        <f t="shared" si="64"/>
        <v>technology</v>
      </c>
      <c r="T681" s="17" t="str">
        <f t="shared" si="65"/>
        <v>wearables</v>
      </c>
    </row>
    <row r="682" spans="1:20" ht="45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 s="15">
        <f t="shared" si="62"/>
        <v>41899.501516203702</v>
      </c>
      <c r="K682">
        <v>1407931331</v>
      </c>
      <c r="L682" s="15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60"/>
        <v>25.912000000000003</v>
      </c>
      <c r="R682" s="11">
        <f t="shared" si="61"/>
        <v>150.65116279069767</v>
      </c>
      <c r="S682" t="str">
        <f t="shared" si="64"/>
        <v>technology</v>
      </c>
      <c r="T682" s="17" t="str">
        <f t="shared" si="65"/>
        <v>wearables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s="9" t="s">
        <v>8221</v>
      </c>
      <c r="G683" t="s">
        <v>8224</v>
      </c>
      <c r="H683" t="s">
        <v>8246</v>
      </c>
      <c r="I683">
        <v>1477509604</v>
      </c>
      <c r="J683" s="15">
        <f t="shared" si="62"/>
        <v>42669.805601851855</v>
      </c>
      <c r="K683">
        <v>1474917604</v>
      </c>
      <c r="L683" s="15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60"/>
        <v>0.04</v>
      </c>
      <c r="R683" s="11">
        <f t="shared" si="61"/>
        <v>1</v>
      </c>
      <c r="S683" t="str">
        <f t="shared" si="64"/>
        <v>technology</v>
      </c>
      <c r="T683" s="17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s="9" t="s">
        <v>8221</v>
      </c>
      <c r="G684" t="s">
        <v>8224</v>
      </c>
      <c r="H684" t="s">
        <v>8246</v>
      </c>
      <c r="I684">
        <v>1489512122</v>
      </c>
      <c r="J684" s="15">
        <f t="shared" si="62"/>
        <v>42808.723634259266</v>
      </c>
      <c r="K684">
        <v>1486923722</v>
      </c>
      <c r="L684" s="15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60"/>
        <v>0.106</v>
      </c>
      <c r="R684" s="11">
        <f t="shared" si="61"/>
        <v>13.25</v>
      </c>
      <c r="S684" t="str">
        <f t="shared" si="64"/>
        <v>technology</v>
      </c>
      <c r="T684" s="17" t="str">
        <f t="shared" si="65"/>
        <v>wearables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 s="15">
        <f t="shared" si="62"/>
        <v>42674.900046296301</v>
      </c>
      <c r="K685">
        <v>1474493764</v>
      </c>
      <c r="L685" s="15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60"/>
        <v>0.85142857142857142</v>
      </c>
      <c r="R685" s="11">
        <f t="shared" si="61"/>
        <v>99.333333333333329</v>
      </c>
      <c r="S685" t="str">
        <f t="shared" si="64"/>
        <v>technology</v>
      </c>
      <c r="T685" s="17" t="str">
        <f t="shared" si="65"/>
        <v>wearables</v>
      </c>
    </row>
    <row r="686" spans="1:2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 s="15">
        <f t="shared" si="62"/>
        <v>41845.125</v>
      </c>
      <c r="K686">
        <v>1403176891</v>
      </c>
      <c r="L686" s="15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60"/>
        <v>7.4837500000000006</v>
      </c>
      <c r="R686" s="11">
        <f t="shared" si="61"/>
        <v>177.39259259259259</v>
      </c>
      <c r="S686" t="str">
        <f t="shared" si="64"/>
        <v>technology</v>
      </c>
      <c r="T686" s="17" t="str">
        <f t="shared" si="65"/>
        <v>wearables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 s="15">
        <f t="shared" si="62"/>
        <v>42016.866574074069</v>
      </c>
      <c r="K687">
        <v>1417207672</v>
      </c>
      <c r="L687" s="15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60"/>
        <v>27.650000000000002</v>
      </c>
      <c r="R687" s="11">
        <f t="shared" si="61"/>
        <v>55.3</v>
      </c>
      <c r="S687" t="str">
        <f t="shared" si="64"/>
        <v>technology</v>
      </c>
      <c r="T687" s="17" t="str">
        <f t="shared" si="65"/>
        <v>wearables</v>
      </c>
    </row>
    <row r="688" spans="1:20" ht="45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s="9" t="s">
        <v>8221</v>
      </c>
      <c r="G688" t="s">
        <v>8237</v>
      </c>
      <c r="H688" t="s">
        <v>8249</v>
      </c>
      <c r="I688">
        <v>1438618170</v>
      </c>
      <c r="J688" s="15">
        <f t="shared" si="62"/>
        <v>42219.673263888893</v>
      </c>
      <c r="K688">
        <v>1436026170</v>
      </c>
      <c r="L688" s="15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60"/>
        <v>0</v>
      </c>
      <c r="R688" s="11" t="e">
        <f t="shared" si="61"/>
        <v>#DIV/0!</v>
      </c>
      <c r="S688" t="str">
        <f t="shared" si="64"/>
        <v>technology</v>
      </c>
      <c r="T688" s="17" t="str">
        <f t="shared" si="65"/>
        <v>wearables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 s="15">
        <f t="shared" si="62"/>
        <v>42771.750613425931</v>
      </c>
      <c r="K689">
        <v>1481133653</v>
      </c>
      <c r="L689" s="15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60"/>
        <v>3.55</v>
      </c>
      <c r="R689" s="11">
        <f t="shared" si="61"/>
        <v>591.66666666666663</v>
      </c>
      <c r="S689" t="str">
        <f t="shared" si="64"/>
        <v>technology</v>
      </c>
      <c r="T689" s="17" t="str">
        <f t="shared" si="65"/>
        <v>wearables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 s="15">
        <f t="shared" si="62"/>
        <v>42292.104780092588</v>
      </c>
      <c r="K690">
        <v>1442284253</v>
      </c>
      <c r="L690" s="15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60"/>
        <v>72.989999999999995</v>
      </c>
      <c r="R690" s="11">
        <f t="shared" si="61"/>
        <v>405.5</v>
      </c>
      <c r="S690" t="str">
        <f t="shared" si="64"/>
        <v>technology</v>
      </c>
      <c r="T690" s="17" t="str">
        <f t="shared" si="65"/>
        <v>wearables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 s="15">
        <f t="shared" si="62"/>
        <v>42712.207638888889</v>
      </c>
      <c r="K691">
        <v>1478016097</v>
      </c>
      <c r="L691" s="15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60"/>
        <v>57.648750000000007</v>
      </c>
      <c r="R691" s="11">
        <f t="shared" si="61"/>
        <v>343.14732142857144</v>
      </c>
      <c r="S691" t="str">
        <f t="shared" si="64"/>
        <v>technology</v>
      </c>
      <c r="T691" s="17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 s="15">
        <f t="shared" si="62"/>
        <v>42622.25</v>
      </c>
      <c r="K692">
        <v>1469718841</v>
      </c>
      <c r="L692" s="15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60"/>
        <v>12.34</v>
      </c>
      <c r="R692" s="11">
        <f t="shared" si="61"/>
        <v>72.588235294117652</v>
      </c>
      <c r="S692" t="str">
        <f t="shared" si="64"/>
        <v>technology</v>
      </c>
      <c r="T692" s="17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 s="15">
        <f t="shared" si="62"/>
        <v>42186.028310185182</v>
      </c>
      <c r="K693">
        <v>1433292046</v>
      </c>
      <c r="L693" s="15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60"/>
        <v>0.52</v>
      </c>
      <c r="R693" s="11">
        <f t="shared" si="61"/>
        <v>26</v>
      </c>
      <c r="S693" t="str">
        <f t="shared" si="64"/>
        <v>technology</v>
      </c>
      <c r="T693" s="17" t="str">
        <f t="shared" si="65"/>
        <v>wearables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 s="15">
        <f t="shared" si="62"/>
        <v>42726.37572916667</v>
      </c>
      <c r="K694">
        <v>1479805263</v>
      </c>
      <c r="L694" s="15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60"/>
        <v>6.5299999999999994</v>
      </c>
      <c r="R694" s="11">
        <f t="shared" si="61"/>
        <v>6.4975124378109452</v>
      </c>
      <c r="S694" t="str">
        <f t="shared" si="64"/>
        <v>technology</v>
      </c>
      <c r="T694" s="17" t="str">
        <f t="shared" si="65"/>
        <v>wearables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 s="15">
        <f t="shared" si="62"/>
        <v>42124.808182870373</v>
      </c>
      <c r="K695">
        <v>1427829827</v>
      </c>
      <c r="L695" s="15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60"/>
        <v>35.338000000000001</v>
      </c>
      <c r="R695" s="11">
        <f t="shared" si="61"/>
        <v>119.38513513513513</v>
      </c>
      <c r="S695" t="str">
        <f t="shared" si="64"/>
        <v>technology</v>
      </c>
      <c r="T695" s="17" t="str">
        <f t="shared" si="65"/>
        <v>wearables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 s="15">
        <f t="shared" si="62"/>
        <v>42767.663877314815</v>
      </c>
      <c r="K696">
        <v>1483372559</v>
      </c>
      <c r="L696" s="15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60"/>
        <v>0.39333333333333331</v>
      </c>
      <c r="R696" s="11">
        <f t="shared" si="61"/>
        <v>84.285714285714292</v>
      </c>
      <c r="S696" t="str">
        <f t="shared" si="64"/>
        <v>technology</v>
      </c>
      <c r="T696" s="17" t="str">
        <f t="shared" si="65"/>
        <v>wearables</v>
      </c>
    </row>
    <row r="697" spans="1:20" ht="45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 s="15">
        <f t="shared" si="62"/>
        <v>41943.521064814813</v>
      </c>
      <c r="K697">
        <v>1412166620</v>
      </c>
      <c r="L697" s="15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60"/>
        <v>1.06</v>
      </c>
      <c r="R697" s="11">
        <f t="shared" si="61"/>
        <v>90.857142857142861</v>
      </c>
      <c r="S697" t="str">
        <f t="shared" si="64"/>
        <v>technology</v>
      </c>
      <c r="T697" s="1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s="9" t="s">
        <v>8221</v>
      </c>
      <c r="G698" t="s">
        <v>8233</v>
      </c>
      <c r="H698" t="s">
        <v>8249</v>
      </c>
      <c r="I698">
        <v>1406326502</v>
      </c>
      <c r="J698" s="15">
        <f t="shared" si="62"/>
        <v>41845.927106481482</v>
      </c>
      <c r="K698">
        <v>1403734502</v>
      </c>
      <c r="L698" s="15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60"/>
        <v>5.7142857142857147E-4</v>
      </c>
      <c r="R698" s="11">
        <f t="shared" si="61"/>
        <v>1</v>
      </c>
      <c r="S698" t="str">
        <f t="shared" si="64"/>
        <v>technology</v>
      </c>
      <c r="T698" s="17" t="str">
        <f t="shared" si="65"/>
        <v>wearables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 s="15">
        <f t="shared" si="62"/>
        <v>42403.523020833338</v>
      </c>
      <c r="K699">
        <v>1453206789</v>
      </c>
      <c r="L699" s="15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60"/>
        <v>46.379999999999995</v>
      </c>
      <c r="R699" s="11">
        <f t="shared" si="61"/>
        <v>20.342105263157894</v>
      </c>
      <c r="S699" t="str">
        <f t="shared" si="64"/>
        <v>technology</v>
      </c>
      <c r="T699" s="17" t="str">
        <f t="shared" si="65"/>
        <v>wearables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 s="15">
        <f t="shared" si="62"/>
        <v>41900.083333333336</v>
      </c>
      <c r="K700">
        <v>1408141245</v>
      </c>
      <c r="L700" s="15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60"/>
        <v>15.39</v>
      </c>
      <c r="R700" s="11">
        <f t="shared" si="61"/>
        <v>530.68965517241384</v>
      </c>
      <c r="S700" t="str">
        <f t="shared" si="64"/>
        <v>technology</v>
      </c>
      <c r="T700" s="17" t="str">
        <f t="shared" si="65"/>
        <v>wearables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 s="15">
        <f t="shared" si="62"/>
        <v>41600.666666666664</v>
      </c>
      <c r="K701">
        <v>1381923548</v>
      </c>
      <c r="L701" s="15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60"/>
        <v>82.422107692307705</v>
      </c>
      <c r="R701" s="11">
        <f t="shared" si="61"/>
        <v>120.39184269662923</v>
      </c>
      <c r="S701" t="str">
        <f t="shared" si="64"/>
        <v>technology</v>
      </c>
      <c r="T701" s="17" t="str">
        <f t="shared" si="65"/>
        <v>wearables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 s="15">
        <f t="shared" si="62"/>
        <v>42745.688437500001</v>
      </c>
      <c r="K702">
        <v>1481473881</v>
      </c>
      <c r="L702" s="15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60"/>
        <v>2.6866666666666665</v>
      </c>
      <c r="R702" s="11">
        <f t="shared" si="61"/>
        <v>13</v>
      </c>
      <c r="S702" t="str">
        <f t="shared" si="64"/>
        <v>technology</v>
      </c>
      <c r="T702" s="17" t="str">
        <f t="shared" si="65"/>
        <v>wearables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 s="15">
        <f t="shared" si="62"/>
        <v>41843.662962962961</v>
      </c>
      <c r="K703">
        <v>1403538880</v>
      </c>
      <c r="L703" s="15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60"/>
        <v>26.6</v>
      </c>
      <c r="R703" s="11">
        <f t="shared" si="61"/>
        <v>291.33333333333331</v>
      </c>
      <c r="S703" t="str">
        <f t="shared" si="64"/>
        <v>technology</v>
      </c>
      <c r="T703" s="17" t="str">
        <f t="shared" si="65"/>
        <v>wearables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 s="15">
        <f t="shared" si="62"/>
        <v>42698.768368055549</v>
      </c>
      <c r="K704">
        <v>1477416387</v>
      </c>
      <c r="L704" s="15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60"/>
        <v>30.813400000000001</v>
      </c>
      <c r="R704" s="11">
        <f t="shared" si="61"/>
        <v>124.9191891891892</v>
      </c>
      <c r="S704" t="str">
        <f t="shared" si="64"/>
        <v>technology</v>
      </c>
      <c r="T704" s="17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 s="15">
        <f t="shared" si="62"/>
        <v>42766.98055555555</v>
      </c>
      <c r="K705">
        <v>1481150949</v>
      </c>
      <c r="L705" s="15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60"/>
        <v>5.58</v>
      </c>
      <c r="R705" s="11">
        <f t="shared" si="61"/>
        <v>119.57142857142857</v>
      </c>
      <c r="S705" t="str">
        <f t="shared" si="64"/>
        <v>technology</v>
      </c>
      <c r="T705" s="17" t="str">
        <f t="shared" si="65"/>
        <v>wearables</v>
      </c>
    </row>
    <row r="706" spans="1:20" ht="30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 s="15">
        <f t="shared" si="62"/>
        <v>42786.192916666667</v>
      </c>
      <c r="K706">
        <v>1482381468</v>
      </c>
      <c r="L706" s="15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ref="Q706:Q769" si="66">E706/D706*100</f>
        <v>0.87454545454545463</v>
      </c>
      <c r="R706" s="11">
        <f t="shared" ref="R706:R769" si="67">E706/N706</f>
        <v>120.25</v>
      </c>
      <c r="S706" t="str">
        <f t="shared" si="64"/>
        <v>technology</v>
      </c>
      <c r="T706" s="17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 s="15">
        <f t="shared" ref="J707:J770" si="68">(((I707/60)/60)/24)+DATE(1970,1,1)</f>
        <v>42756.491643518515</v>
      </c>
      <c r="K707">
        <v>1482407278</v>
      </c>
      <c r="L707" s="15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si="66"/>
        <v>0.97699999999999987</v>
      </c>
      <c r="R707" s="11">
        <f t="shared" si="67"/>
        <v>195.4</v>
      </c>
      <c r="S707" t="str">
        <f t="shared" ref="S707:S770" si="70">LEFT(P707,SEARCH("/",P707,1)-1)</f>
        <v>technology</v>
      </c>
      <c r="T707" s="17" t="str">
        <f t="shared" ref="T707:T770" si="71">RIGHT(P707,LEN(P707)-SEARCH("/",P707))</f>
        <v>wearables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s="9" t="s">
        <v>8221</v>
      </c>
      <c r="G708" t="s">
        <v>8227</v>
      </c>
      <c r="H708" t="s">
        <v>8249</v>
      </c>
      <c r="I708">
        <v>1481740740</v>
      </c>
      <c r="J708" s="15">
        <f t="shared" si="68"/>
        <v>42718.777083333334</v>
      </c>
      <c r="K708">
        <v>1478130783</v>
      </c>
      <c r="L708" s="15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66"/>
        <v>0</v>
      </c>
      <c r="R708" s="11" t="e">
        <f t="shared" si="67"/>
        <v>#DIV/0!</v>
      </c>
      <c r="S708" t="str">
        <f t="shared" si="70"/>
        <v>technology</v>
      </c>
      <c r="T708" s="17" t="str">
        <f t="shared" si="71"/>
        <v>wearables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 s="15">
        <f t="shared" si="68"/>
        <v>42736.663506944446</v>
      </c>
      <c r="K709">
        <v>1479830127</v>
      </c>
      <c r="L709" s="15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66"/>
        <v>78.927352941176466</v>
      </c>
      <c r="R709" s="11">
        <f t="shared" si="67"/>
        <v>117.69868421052631</v>
      </c>
      <c r="S709" t="str">
        <f t="shared" si="70"/>
        <v>technology</v>
      </c>
      <c r="T709" s="17" t="str">
        <f t="shared" si="71"/>
        <v>wearables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 s="15">
        <f t="shared" si="68"/>
        <v>41895.581018518518</v>
      </c>
      <c r="K710">
        <v>1405432600</v>
      </c>
      <c r="L710" s="15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66"/>
        <v>22.092500000000001</v>
      </c>
      <c r="R710" s="11">
        <f t="shared" si="67"/>
        <v>23.948509485094849</v>
      </c>
      <c r="S710" t="str">
        <f t="shared" si="70"/>
        <v>technology</v>
      </c>
      <c r="T710" s="17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s="9" t="s">
        <v>8221</v>
      </c>
      <c r="G711" t="s">
        <v>8224</v>
      </c>
      <c r="H711" t="s">
        <v>8246</v>
      </c>
      <c r="I711">
        <v>1417741159</v>
      </c>
      <c r="J711" s="15">
        <f t="shared" si="68"/>
        <v>41978.041192129633</v>
      </c>
      <c r="K711">
        <v>1415149159</v>
      </c>
      <c r="L711" s="15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66"/>
        <v>0.40666666666666662</v>
      </c>
      <c r="R711" s="11">
        <f t="shared" si="67"/>
        <v>30.5</v>
      </c>
      <c r="S711" t="str">
        <f t="shared" si="70"/>
        <v>technology</v>
      </c>
      <c r="T711" s="17" t="str">
        <f t="shared" si="71"/>
        <v>wearables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s="9" t="s">
        <v>8221</v>
      </c>
      <c r="G712" t="s">
        <v>8229</v>
      </c>
      <c r="H712" t="s">
        <v>8251</v>
      </c>
      <c r="I712">
        <v>1408495440</v>
      </c>
      <c r="J712" s="15">
        <f t="shared" si="68"/>
        <v>41871.030555555553</v>
      </c>
      <c r="K712">
        <v>1405640302</v>
      </c>
      <c r="L712" s="15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66"/>
        <v>0</v>
      </c>
      <c r="R712" s="11" t="e">
        <f t="shared" si="67"/>
        <v>#DIV/0!</v>
      </c>
      <c r="S712" t="str">
        <f t="shared" si="70"/>
        <v>technology</v>
      </c>
      <c r="T712" s="17" t="str">
        <f t="shared" si="71"/>
        <v>wearables</v>
      </c>
    </row>
    <row r="713" spans="1:20" ht="45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 s="15">
        <f t="shared" si="68"/>
        <v>42718.500787037032</v>
      </c>
      <c r="K713">
        <v>1478257268</v>
      </c>
      <c r="L713" s="15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66"/>
        <v>33.790999999999997</v>
      </c>
      <c r="R713" s="11">
        <f t="shared" si="67"/>
        <v>99.973372781065095</v>
      </c>
      <c r="S713" t="str">
        <f t="shared" si="70"/>
        <v>technology</v>
      </c>
      <c r="T713" s="17" t="str">
        <f t="shared" si="71"/>
        <v>wearables</v>
      </c>
    </row>
    <row r="714" spans="1:20" ht="45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 s="15">
        <f t="shared" si="68"/>
        <v>42414.680925925932</v>
      </c>
      <c r="K714">
        <v>1452874832</v>
      </c>
      <c r="L714" s="15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66"/>
        <v>0.21649484536082475</v>
      </c>
      <c r="R714" s="11">
        <f t="shared" si="67"/>
        <v>26.25</v>
      </c>
      <c r="S714" t="str">
        <f t="shared" si="70"/>
        <v>technology</v>
      </c>
      <c r="T714" s="17" t="str">
        <f t="shared" si="71"/>
        <v>wearables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 s="15">
        <f t="shared" si="68"/>
        <v>42526.529305555552</v>
      </c>
      <c r="K715">
        <v>1462538532</v>
      </c>
      <c r="L715" s="15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66"/>
        <v>0.79600000000000004</v>
      </c>
      <c r="R715" s="11">
        <f t="shared" si="67"/>
        <v>199</v>
      </c>
      <c r="S715" t="str">
        <f t="shared" si="70"/>
        <v>technology</v>
      </c>
      <c r="T715" s="17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 s="15">
        <f t="shared" si="68"/>
        <v>42794.787986111114</v>
      </c>
      <c r="K716">
        <v>1483124082</v>
      </c>
      <c r="L716" s="15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66"/>
        <v>14.993333333333334</v>
      </c>
      <c r="R716" s="11">
        <f t="shared" si="67"/>
        <v>80.321428571428569</v>
      </c>
      <c r="S716" t="str">
        <f t="shared" si="70"/>
        <v>technology</v>
      </c>
      <c r="T716" s="17" t="str">
        <f t="shared" si="71"/>
        <v>wearables</v>
      </c>
    </row>
    <row r="717" spans="1:20" ht="45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 s="15">
        <f t="shared" si="68"/>
        <v>42313.132407407407</v>
      </c>
      <c r="K717">
        <v>1443233440</v>
      </c>
      <c r="L717" s="15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66"/>
        <v>5.0509090909090908</v>
      </c>
      <c r="R717" s="11">
        <f t="shared" si="67"/>
        <v>115.75</v>
      </c>
      <c r="S717" t="str">
        <f t="shared" si="70"/>
        <v>technology</v>
      </c>
      <c r="T717" s="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 s="15">
        <f t="shared" si="68"/>
        <v>41974</v>
      </c>
      <c r="K718">
        <v>1414511307</v>
      </c>
      <c r="L718" s="15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66"/>
        <v>10.214285714285715</v>
      </c>
      <c r="R718" s="11">
        <f t="shared" si="67"/>
        <v>44.6875</v>
      </c>
      <c r="S718" t="str">
        <f t="shared" si="70"/>
        <v>technology</v>
      </c>
      <c r="T718" s="17" t="str">
        <f t="shared" si="71"/>
        <v>wearables</v>
      </c>
    </row>
    <row r="719" spans="1:2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 s="15">
        <f t="shared" si="68"/>
        <v>41887.854189814818</v>
      </c>
      <c r="K719">
        <v>1407357002</v>
      </c>
      <c r="L719" s="15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66"/>
        <v>0.30499999999999999</v>
      </c>
      <c r="R719" s="11">
        <f t="shared" si="67"/>
        <v>76.25</v>
      </c>
      <c r="S719" t="str">
        <f t="shared" si="70"/>
        <v>technology</v>
      </c>
      <c r="T719" s="17" t="str">
        <f t="shared" si="71"/>
        <v>wearables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s="9" t="s">
        <v>8221</v>
      </c>
      <c r="G720" t="s">
        <v>8224</v>
      </c>
      <c r="H720" t="s">
        <v>8246</v>
      </c>
      <c r="I720">
        <v>1487397540</v>
      </c>
      <c r="J720" s="15">
        <f t="shared" si="68"/>
        <v>42784.249305555553</v>
      </c>
      <c r="K720">
        <v>1484684247</v>
      </c>
      <c r="L720" s="15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66"/>
        <v>0.75</v>
      </c>
      <c r="R720" s="11">
        <f t="shared" si="67"/>
        <v>22.5</v>
      </c>
      <c r="S720" t="str">
        <f t="shared" si="70"/>
        <v>technology</v>
      </c>
      <c r="T720" s="17" t="str">
        <f t="shared" si="71"/>
        <v>wearables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 s="15">
        <f t="shared" si="68"/>
        <v>42423.040231481486</v>
      </c>
      <c r="K721">
        <v>1454979476</v>
      </c>
      <c r="L721" s="15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66"/>
        <v>1.2933333333333332</v>
      </c>
      <c r="R721" s="11">
        <f t="shared" si="67"/>
        <v>19.399999999999999</v>
      </c>
      <c r="S721" t="str">
        <f t="shared" si="70"/>
        <v>technology</v>
      </c>
      <c r="T721" s="17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 s="15">
        <f t="shared" si="68"/>
        <v>40937.649201388893</v>
      </c>
      <c r="K722">
        <v>1325432091</v>
      </c>
      <c r="L722" s="15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 t="shared" si="66"/>
        <v>143.94736842105263</v>
      </c>
      <c r="R722" s="11">
        <f t="shared" si="67"/>
        <v>66.707317073170728</v>
      </c>
      <c r="S722" t="str">
        <f t="shared" si="70"/>
        <v>publishing</v>
      </c>
      <c r="T722" s="17" t="str">
        <f t="shared" si="71"/>
        <v>nonfiction</v>
      </c>
    </row>
    <row r="723" spans="1:20" ht="45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 s="15">
        <f t="shared" si="68"/>
        <v>41852.571840277778</v>
      </c>
      <c r="K723">
        <v>1403012607</v>
      </c>
      <c r="L723" s="15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 t="shared" si="66"/>
        <v>122.10975609756099</v>
      </c>
      <c r="R723" s="11">
        <f t="shared" si="67"/>
        <v>84.142857142857139</v>
      </c>
      <c r="S723" t="str">
        <f t="shared" si="70"/>
        <v>publishing</v>
      </c>
      <c r="T723" s="17" t="str">
        <f t="shared" si="71"/>
        <v>nonfiction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 s="15">
        <f t="shared" si="68"/>
        <v>41007.76363425926</v>
      </c>
      <c r="K724">
        <v>1331320778</v>
      </c>
      <c r="L724" s="15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 t="shared" si="66"/>
        <v>132.024</v>
      </c>
      <c r="R724" s="11">
        <f t="shared" si="67"/>
        <v>215.72549019607843</v>
      </c>
      <c r="S724" t="str">
        <f t="shared" si="70"/>
        <v>publishing</v>
      </c>
      <c r="T724" s="17" t="str">
        <f t="shared" si="71"/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 s="15">
        <f t="shared" si="68"/>
        <v>42215.165972222225</v>
      </c>
      <c r="K725">
        <v>1435606549</v>
      </c>
      <c r="L725" s="15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 t="shared" si="66"/>
        <v>109.38000000000001</v>
      </c>
      <c r="R725" s="11">
        <f t="shared" si="67"/>
        <v>54.69</v>
      </c>
      <c r="S725" t="str">
        <f t="shared" si="70"/>
        <v>publishing</v>
      </c>
      <c r="T725" s="17" t="str">
        <f t="shared" si="71"/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 s="15">
        <f t="shared" si="68"/>
        <v>40724.638460648144</v>
      </c>
      <c r="K726">
        <v>1306855163</v>
      </c>
      <c r="L726" s="15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 t="shared" si="66"/>
        <v>105.47157142857144</v>
      </c>
      <c r="R726" s="11">
        <f t="shared" si="67"/>
        <v>51.62944055944056</v>
      </c>
      <c r="S726" t="str">
        <f t="shared" si="70"/>
        <v>publishing</v>
      </c>
      <c r="T726" s="17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 s="15">
        <f t="shared" si="68"/>
        <v>42351.626296296294</v>
      </c>
      <c r="K727">
        <v>1447426912</v>
      </c>
      <c r="L727" s="15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 t="shared" si="66"/>
        <v>100.35000000000001</v>
      </c>
      <c r="R727" s="11">
        <f t="shared" si="67"/>
        <v>143.35714285714286</v>
      </c>
      <c r="S727" t="str">
        <f t="shared" si="70"/>
        <v>publishing</v>
      </c>
      <c r="T727" s="17" t="str">
        <f t="shared" si="71"/>
        <v>nonfiction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 s="15">
        <f t="shared" si="68"/>
        <v>41376.042673611111</v>
      </c>
      <c r="K728">
        <v>1363136487</v>
      </c>
      <c r="L728" s="15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 t="shared" si="66"/>
        <v>101.4</v>
      </c>
      <c r="R728" s="11">
        <f t="shared" si="67"/>
        <v>72.428571428571431</v>
      </c>
      <c r="S728" t="str">
        <f t="shared" si="70"/>
        <v>publishing</v>
      </c>
      <c r="T728" s="17" t="str">
        <f t="shared" si="71"/>
        <v>nonfiction</v>
      </c>
    </row>
    <row r="729" spans="1:20" ht="45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 s="15">
        <f t="shared" si="68"/>
        <v>41288.888888888891</v>
      </c>
      <c r="K729">
        <v>1354580949</v>
      </c>
      <c r="L729" s="15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 t="shared" si="66"/>
        <v>155.51428571428571</v>
      </c>
      <c r="R729" s="11">
        <f t="shared" si="67"/>
        <v>36.530201342281877</v>
      </c>
      <c r="S729" t="str">
        <f t="shared" si="70"/>
        <v>publishing</v>
      </c>
      <c r="T729" s="17" t="str">
        <f t="shared" si="71"/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 s="15">
        <f t="shared" si="68"/>
        <v>40776.837465277778</v>
      </c>
      <c r="K730">
        <v>1310069157</v>
      </c>
      <c r="L730" s="15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 t="shared" si="66"/>
        <v>105.566</v>
      </c>
      <c r="R730" s="11">
        <f t="shared" si="67"/>
        <v>60.903461538461535</v>
      </c>
      <c r="S730" t="str">
        <f t="shared" si="70"/>
        <v>publishing</v>
      </c>
      <c r="T730" s="17" t="str">
        <f t="shared" si="71"/>
        <v>nonfiction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 s="15">
        <f t="shared" si="68"/>
        <v>41171.185891203706</v>
      </c>
      <c r="K731">
        <v>1342844861</v>
      </c>
      <c r="L731" s="15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 t="shared" si="66"/>
        <v>130.65</v>
      </c>
      <c r="R731" s="11">
        <f t="shared" si="67"/>
        <v>43.55</v>
      </c>
      <c r="S731" t="str">
        <f t="shared" si="70"/>
        <v>publishing</v>
      </c>
      <c r="T731" s="17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 s="15">
        <f t="shared" si="68"/>
        <v>40884.745266203703</v>
      </c>
      <c r="K732">
        <v>1320688391</v>
      </c>
      <c r="L732" s="15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 t="shared" si="66"/>
        <v>132.19</v>
      </c>
      <c r="R732" s="11">
        <f t="shared" si="67"/>
        <v>99.766037735849054</v>
      </c>
      <c r="S732" t="str">
        <f t="shared" si="70"/>
        <v>publishing</v>
      </c>
      <c r="T732" s="17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 s="15">
        <f t="shared" si="68"/>
        <v>40930.25</v>
      </c>
      <c r="K733">
        <v>1322852747</v>
      </c>
      <c r="L733" s="15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 t="shared" si="66"/>
        <v>126</v>
      </c>
      <c r="R733" s="11">
        <f t="shared" si="67"/>
        <v>88.732394366197184</v>
      </c>
      <c r="S733" t="str">
        <f t="shared" si="70"/>
        <v>publishing</v>
      </c>
      <c r="T733" s="17" t="str">
        <f t="shared" si="71"/>
        <v>nonfiction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s="9" t="s">
        <v>8219</v>
      </c>
      <c r="G734" t="s">
        <v>8225</v>
      </c>
      <c r="H734" t="s">
        <v>8247</v>
      </c>
      <c r="I734">
        <v>1380449461</v>
      </c>
      <c r="J734" s="15">
        <f t="shared" si="68"/>
        <v>41546.424317129626</v>
      </c>
      <c r="K734">
        <v>1375265461</v>
      </c>
      <c r="L734" s="15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 t="shared" si="66"/>
        <v>160</v>
      </c>
      <c r="R734" s="11">
        <f t="shared" si="67"/>
        <v>4.9230769230769234</v>
      </c>
      <c r="S734" t="str">
        <f t="shared" si="70"/>
        <v>publishing</v>
      </c>
      <c r="T734" s="17" t="str">
        <f t="shared" si="71"/>
        <v>nonfiction</v>
      </c>
    </row>
    <row r="735" spans="1:20" ht="45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 s="15">
        <f t="shared" si="68"/>
        <v>41628.420046296298</v>
      </c>
      <c r="K735">
        <v>1384941892</v>
      </c>
      <c r="L735" s="15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 t="shared" si="66"/>
        <v>120.48</v>
      </c>
      <c r="R735" s="11">
        <f t="shared" si="67"/>
        <v>17.822485207100591</v>
      </c>
      <c r="S735" t="str">
        <f t="shared" si="70"/>
        <v>publishing</v>
      </c>
      <c r="T735" s="17" t="str">
        <f t="shared" si="71"/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 s="15">
        <f t="shared" si="68"/>
        <v>42133.208333333328</v>
      </c>
      <c r="K736">
        <v>1428465420</v>
      </c>
      <c r="L736" s="15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 t="shared" si="66"/>
        <v>125.52941176470588</v>
      </c>
      <c r="R736" s="11">
        <f t="shared" si="67"/>
        <v>187.19298245614036</v>
      </c>
      <c r="S736" t="str">
        <f t="shared" si="70"/>
        <v>publishing</v>
      </c>
      <c r="T736" s="17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 s="15">
        <f t="shared" si="68"/>
        <v>41977.027083333334</v>
      </c>
      <c r="K737">
        <v>1414975346</v>
      </c>
      <c r="L737" s="15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 t="shared" si="66"/>
        <v>114.40638297872341</v>
      </c>
      <c r="R737" s="11">
        <f t="shared" si="67"/>
        <v>234.80786026200875</v>
      </c>
      <c r="S737" t="str">
        <f t="shared" si="70"/>
        <v>publishing</v>
      </c>
      <c r="T737" s="17" t="str">
        <f t="shared" si="71"/>
        <v>nonfiction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 s="15">
        <f t="shared" si="68"/>
        <v>41599.207638888889</v>
      </c>
      <c r="K738">
        <v>1383327440</v>
      </c>
      <c r="L738" s="15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 t="shared" si="66"/>
        <v>315.13888888888891</v>
      </c>
      <c r="R738" s="11">
        <f t="shared" si="67"/>
        <v>105.04629629629629</v>
      </c>
      <c r="S738" t="str">
        <f t="shared" si="70"/>
        <v>publishing</v>
      </c>
      <c r="T738" s="17" t="str">
        <f t="shared" si="71"/>
        <v>nonfiction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 s="15">
        <f t="shared" si="68"/>
        <v>41684.833333333336</v>
      </c>
      <c r="K739">
        <v>1390890987</v>
      </c>
      <c r="L739" s="15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 t="shared" si="66"/>
        <v>122.39999999999999</v>
      </c>
      <c r="R739" s="11">
        <f t="shared" si="67"/>
        <v>56.666666666666664</v>
      </c>
      <c r="S739" t="str">
        <f t="shared" si="70"/>
        <v>publishing</v>
      </c>
      <c r="T739" s="17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 s="15">
        <f t="shared" si="68"/>
        <v>41974.207638888889</v>
      </c>
      <c r="K740">
        <v>1414765794</v>
      </c>
      <c r="L740" s="15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 t="shared" si="66"/>
        <v>106.73333333333332</v>
      </c>
      <c r="R740" s="11">
        <f t="shared" si="67"/>
        <v>39.048780487804876</v>
      </c>
      <c r="S740" t="str">
        <f t="shared" si="70"/>
        <v>publishing</v>
      </c>
      <c r="T740" s="17" t="str">
        <f t="shared" si="71"/>
        <v>nonfiction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 s="15">
        <f t="shared" si="68"/>
        <v>41862.502650462964</v>
      </c>
      <c r="K741">
        <v>1404907429</v>
      </c>
      <c r="L741" s="15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 t="shared" si="66"/>
        <v>158.33333333333331</v>
      </c>
      <c r="R741" s="11">
        <f t="shared" si="67"/>
        <v>68.345323741007192</v>
      </c>
      <c r="S741" t="str">
        <f t="shared" si="70"/>
        <v>publishing</v>
      </c>
      <c r="T741" s="17" t="str">
        <f t="shared" si="71"/>
        <v>nonfiction</v>
      </c>
    </row>
    <row r="742" spans="1:20" ht="45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 s="15">
        <f t="shared" si="68"/>
        <v>42176.146782407406</v>
      </c>
      <c r="K742">
        <v>1433647882</v>
      </c>
      <c r="L742" s="15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 t="shared" si="66"/>
        <v>107.4</v>
      </c>
      <c r="R742" s="11">
        <f t="shared" si="67"/>
        <v>169.57894736842104</v>
      </c>
      <c r="S742" t="str">
        <f t="shared" si="70"/>
        <v>publishing</v>
      </c>
      <c r="T742" s="17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 s="15">
        <f t="shared" si="68"/>
        <v>41436.648217592592</v>
      </c>
      <c r="K743">
        <v>1367940806</v>
      </c>
      <c r="L743" s="15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 t="shared" si="66"/>
        <v>102.25999999999999</v>
      </c>
      <c r="R743" s="11">
        <f t="shared" si="67"/>
        <v>141.42340425531913</v>
      </c>
      <c r="S743" t="str">
        <f t="shared" si="70"/>
        <v>publishing</v>
      </c>
      <c r="T743" s="17" t="str">
        <f t="shared" si="71"/>
        <v>nonfiction</v>
      </c>
    </row>
    <row r="744" spans="1:20" ht="45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 s="15">
        <f t="shared" si="68"/>
        <v>41719.876296296294</v>
      </c>
      <c r="K744">
        <v>1392847312</v>
      </c>
      <c r="L744" s="15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 t="shared" si="66"/>
        <v>110.71428571428572</v>
      </c>
      <c r="R744" s="11">
        <f t="shared" si="67"/>
        <v>67.391304347826093</v>
      </c>
      <c r="S744" t="str">
        <f t="shared" si="70"/>
        <v>publishing</v>
      </c>
      <c r="T744" s="17" t="str">
        <f t="shared" si="71"/>
        <v>nonfiction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 s="15">
        <f t="shared" si="68"/>
        <v>41015.875</v>
      </c>
      <c r="K745">
        <v>1332435685</v>
      </c>
      <c r="L745" s="15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 t="shared" si="66"/>
        <v>148</v>
      </c>
      <c r="R745" s="11">
        <f t="shared" si="67"/>
        <v>54.266666666666666</v>
      </c>
      <c r="S745" t="str">
        <f t="shared" si="70"/>
        <v>publishing</v>
      </c>
      <c r="T745" s="17" t="str">
        <f t="shared" si="71"/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 s="15">
        <f t="shared" si="68"/>
        <v>41256.95721064815</v>
      </c>
      <c r="K746">
        <v>1352847503</v>
      </c>
      <c r="L746" s="15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 t="shared" si="66"/>
        <v>102.32000000000001</v>
      </c>
      <c r="R746" s="11">
        <f t="shared" si="67"/>
        <v>82.516129032258064</v>
      </c>
      <c r="S746" t="str">
        <f t="shared" si="70"/>
        <v>publishing</v>
      </c>
      <c r="T746" s="17" t="str">
        <f t="shared" si="71"/>
        <v>nonfiction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 s="15">
        <f t="shared" si="68"/>
        <v>41397.572280092594</v>
      </c>
      <c r="K747">
        <v>1364996645</v>
      </c>
      <c r="L747" s="15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 t="shared" si="66"/>
        <v>179.09909909909908</v>
      </c>
      <c r="R747" s="11">
        <f t="shared" si="67"/>
        <v>53.729729729729726</v>
      </c>
      <c r="S747" t="str">
        <f t="shared" si="70"/>
        <v>publishing</v>
      </c>
      <c r="T747" s="17" t="str">
        <f t="shared" si="71"/>
        <v>nonfiction</v>
      </c>
    </row>
    <row r="748" spans="1:2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 s="15">
        <f t="shared" si="68"/>
        <v>41175.165972222225</v>
      </c>
      <c r="K748">
        <v>1346806909</v>
      </c>
      <c r="L748" s="15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 t="shared" si="66"/>
        <v>111.08135252761969</v>
      </c>
      <c r="R748" s="11">
        <f t="shared" si="67"/>
        <v>34.206185567010309</v>
      </c>
      <c r="S748" t="str">
        <f t="shared" si="70"/>
        <v>publishing</v>
      </c>
      <c r="T748" s="17" t="str">
        <f t="shared" si="71"/>
        <v>nonfiction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 s="15">
        <f t="shared" si="68"/>
        <v>42019.454166666663</v>
      </c>
      <c r="K749">
        <v>1418649019</v>
      </c>
      <c r="L749" s="15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 t="shared" si="66"/>
        <v>100.04285714285714</v>
      </c>
      <c r="R749" s="11">
        <f t="shared" si="67"/>
        <v>127.32727272727273</v>
      </c>
      <c r="S749" t="str">
        <f t="shared" si="70"/>
        <v>publishing</v>
      </c>
      <c r="T749" s="17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 s="15">
        <f t="shared" si="68"/>
        <v>41861.846828703703</v>
      </c>
      <c r="K750">
        <v>1405109966</v>
      </c>
      <c r="L750" s="15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 t="shared" si="66"/>
        <v>100.25</v>
      </c>
      <c r="R750" s="11">
        <f t="shared" si="67"/>
        <v>45.56818181818182</v>
      </c>
      <c r="S750" t="str">
        <f t="shared" si="70"/>
        <v>publishing</v>
      </c>
      <c r="T750" s="17" t="str">
        <f t="shared" si="71"/>
        <v>nonfiction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 s="15">
        <f t="shared" si="68"/>
        <v>42763.94131944445</v>
      </c>
      <c r="K751">
        <v>1483050930</v>
      </c>
      <c r="L751" s="15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 t="shared" si="66"/>
        <v>105.56</v>
      </c>
      <c r="R751" s="11">
        <f t="shared" si="67"/>
        <v>95.963636363636368</v>
      </c>
      <c r="S751" t="str">
        <f t="shared" si="70"/>
        <v>publishing</v>
      </c>
      <c r="T751" s="17" t="str">
        <f t="shared" si="71"/>
        <v>nonfiction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 s="15">
        <f t="shared" si="68"/>
        <v>41329.878148148149</v>
      </c>
      <c r="K752">
        <v>1359147872</v>
      </c>
      <c r="L752" s="15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 t="shared" si="66"/>
        <v>102.58775877587757</v>
      </c>
      <c r="R752" s="11">
        <f t="shared" si="67"/>
        <v>77.271186440677965</v>
      </c>
      <c r="S752" t="str">
        <f t="shared" si="70"/>
        <v>publishing</v>
      </c>
      <c r="T752" s="17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 s="15">
        <f t="shared" si="68"/>
        <v>40759.630497685182</v>
      </c>
      <c r="K753">
        <v>1308496075</v>
      </c>
      <c r="L753" s="15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 t="shared" si="66"/>
        <v>118.5</v>
      </c>
      <c r="R753" s="11">
        <f t="shared" si="67"/>
        <v>57.338709677419352</v>
      </c>
      <c r="S753" t="str">
        <f t="shared" si="70"/>
        <v>publishing</v>
      </c>
      <c r="T753" s="17" t="str">
        <f t="shared" si="71"/>
        <v>nonfiction</v>
      </c>
    </row>
    <row r="754" spans="1:20" ht="45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 s="15">
        <f t="shared" si="68"/>
        <v>42659.458333333328</v>
      </c>
      <c r="K754">
        <v>1474884417</v>
      </c>
      <c r="L754" s="15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 t="shared" si="66"/>
        <v>111.7</v>
      </c>
      <c r="R754" s="11">
        <f t="shared" si="67"/>
        <v>53.19047619047619</v>
      </c>
      <c r="S754" t="str">
        <f t="shared" si="70"/>
        <v>publishing</v>
      </c>
      <c r="T754" s="17" t="str">
        <f t="shared" si="71"/>
        <v>nonfiction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 s="15">
        <f t="shared" si="68"/>
        <v>42049.590173611112</v>
      </c>
      <c r="K755">
        <v>1421330991</v>
      </c>
      <c r="L755" s="15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 t="shared" si="66"/>
        <v>128</v>
      </c>
      <c r="R755" s="11">
        <f t="shared" si="67"/>
        <v>492.30769230769232</v>
      </c>
      <c r="S755" t="str">
        <f t="shared" si="70"/>
        <v>publishing</v>
      </c>
      <c r="T755" s="17" t="str">
        <f t="shared" si="71"/>
        <v>nonfiction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 s="15">
        <f t="shared" si="68"/>
        <v>41279.749085648145</v>
      </c>
      <c r="K756">
        <v>1354816721</v>
      </c>
      <c r="L756" s="15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 t="shared" si="66"/>
        <v>103.75000000000001</v>
      </c>
      <c r="R756" s="11">
        <f t="shared" si="67"/>
        <v>42.346938775510203</v>
      </c>
      <c r="S756" t="str">
        <f t="shared" si="70"/>
        <v>publishing</v>
      </c>
      <c r="T756" s="17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 s="15">
        <f t="shared" si="68"/>
        <v>41414.02847222222</v>
      </c>
      <c r="K757">
        <v>1366381877</v>
      </c>
      <c r="L757" s="15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 t="shared" si="66"/>
        <v>101.9076</v>
      </c>
      <c r="R757" s="11">
        <f t="shared" si="67"/>
        <v>37.466029411764708</v>
      </c>
      <c r="S757" t="str">
        <f t="shared" si="70"/>
        <v>publishing</v>
      </c>
      <c r="T757" s="1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 s="15">
        <f t="shared" si="68"/>
        <v>40651.725219907406</v>
      </c>
      <c r="K758">
        <v>1297880659</v>
      </c>
      <c r="L758" s="15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 t="shared" si="66"/>
        <v>117.71428571428571</v>
      </c>
      <c r="R758" s="11">
        <f t="shared" si="67"/>
        <v>37.454545454545453</v>
      </c>
      <c r="S758" t="str">
        <f t="shared" si="70"/>
        <v>publishing</v>
      </c>
      <c r="T758" s="17" t="str">
        <f t="shared" si="71"/>
        <v>nonfiction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 s="15">
        <f t="shared" si="68"/>
        <v>41249.054560185185</v>
      </c>
      <c r="K759">
        <v>1353547114</v>
      </c>
      <c r="L759" s="15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 t="shared" si="66"/>
        <v>238</v>
      </c>
      <c r="R759" s="11">
        <f t="shared" si="67"/>
        <v>33.055555555555557</v>
      </c>
      <c r="S759" t="str">
        <f t="shared" si="70"/>
        <v>publishing</v>
      </c>
      <c r="T759" s="17" t="str">
        <f t="shared" si="71"/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 s="15">
        <f t="shared" si="68"/>
        <v>40459.836435185185</v>
      </c>
      <c r="K760">
        <v>1283976268</v>
      </c>
      <c r="L760" s="15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 t="shared" si="66"/>
        <v>102</v>
      </c>
      <c r="R760" s="11">
        <f t="shared" si="67"/>
        <v>134.21052631578948</v>
      </c>
      <c r="S760" t="str">
        <f t="shared" si="70"/>
        <v>publishing</v>
      </c>
      <c r="T760" s="17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 s="15">
        <f t="shared" si="68"/>
        <v>41829.330312500002</v>
      </c>
      <c r="K761">
        <v>1401436539</v>
      </c>
      <c r="L761" s="15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 t="shared" si="66"/>
        <v>101.92000000000002</v>
      </c>
      <c r="R761" s="11">
        <f t="shared" si="67"/>
        <v>51.474747474747474</v>
      </c>
      <c r="S761" t="str">
        <f t="shared" si="70"/>
        <v>publishing</v>
      </c>
      <c r="T761" s="17" t="str">
        <f t="shared" si="71"/>
        <v>nonfiction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s="9" t="s">
        <v>8221</v>
      </c>
      <c r="G762" t="s">
        <v>8224</v>
      </c>
      <c r="H762" t="s">
        <v>8246</v>
      </c>
      <c r="I762">
        <v>1480188013</v>
      </c>
      <c r="J762" s="15">
        <f t="shared" si="68"/>
        <v>42700.805706018517</v>
      </c>
      <c r="K762">
        <v>1477592413</v>
      </c>
      <c r="L762" s="15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66"/>
        <v>0</v>
      </c>
      <c r="R762" s="11" t="e">
        <f t="shared" si="67"/>
        <v>#DIV/0!</v>
      </c>
      <c r="S762" t="str">
        <f t="shared" si="70"/>
        <v>publishing</v>
      </c>
      <c r="T762" s="17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 s="15">
        <f t="shared" si="68"/>
        <v>41672.751458333332</v>
      </c>
      <c r="K763">
        <v>1388772126</v>
      </c>
      <c r="L763" s="15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66"/>
        <v>4.7</v>
      </c>
      <c r="R763" s="11">
        <f t="shared" si="67"/>
        <v>39.166666666666664</v>
      </c>
      <c r="S763" t="str">
        <f t="shared" si="70"/>
        <v>publishing</v>
      </c>
      <c r="T763" s="17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s="9" t="s">
        <v>8221</v>
      </c>
      <c r="G764" t="s">
        <v>8238</v>
      </c>
      <c r="H764" t="s">
        <v>8256</v>
      </c>
      <c r="I764">
        <v>1480831200</v>
      </c>
      <c r="J764" s="15">
        <f t="shared" si="68"/>
        <v>42708.25</v>
      </c>
      <c r="K764">
        <v>1479328570</v>
      </c>
      <c r="L764" s="15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66"/>
        <v>0</v>
      </c>
      <c r="R764" s="11" t="e">
        <f t="shared" si="67"/>
        <v>#DIV/0!</v>
      </c>
      <c r="S764" t="str">
        <f t="shared" si="70"/>
        <v>publishing</v>
      </c>
      <c r="T764" s="17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s="9" t="s">
        <v>8221</v>
      </c>
      <c r="G765" t="s">
        <v>8225</v>
      </c>
      <c r="H765" t="s">
        <v>8247</v>
      </c>
      <c r="I765">
        <v>1376563408</v>
      </c>
      <c r="J765" s="15">
        <f t="shared" si="68"/>
        <v>41501.446851851848</v>
      </c>
      <c r="K765">
        <v>1373971408</v>
      </c>
      <c r="L765" s="15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66"/>
        <v>0.11655011655011654</v>
      </c>
      <c r="R765" s="11">
        <f t="shared" si="67"/>
        <v>5</v>
      </c>
      <c r="S765" t="str">
        <f t="shared" si="70"/>
        <v>publishing</v>
      </c>
      <c r="T765" s="17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s="9" t="s">
        <v>8221</v>
      </c>
      <c r="G766" t="s">
        <v>8224</v>
      </c>
      <c r="H766" t="s">
        <v>8246</v>
      </c>
      <c r="I766">
        <v>1441858161</v>
      </c>
      <c r="J766" s="15">
        <f t="shared" si="68"/>
        <v>42257.173159722224</v>
      </c>
      <c r="K766">
        <v>1439266161</v>
      </c>
      <c r="L766" s="15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66"/>
        <v>0</v>
      </c>
      <c r="R766" s="11" t="e">
        <f t="shared" si="67"/>
        <v>#DIV/0!</v>
      </c>
      <c r="S766" t="str">
        <f t="shared" si="70"/>
        <v>publishing</v>
      </c>
      <c r="T766" s="17" t="str">
        <f t="shared" si="71"/>
        <v>fiction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 s="15">
        <f t="shared" si="68"/>
        <v>41931.542638888888</v>
      </c>
      <c r="K767">
        <v>1411131684</v>
      </c>
      <c r="L767" s="15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66"/>
        <v>36.014285714285712</v>
      </c>
      <c r="R767" s="11">
        <f t="shared" si="67"/>
        <v>57.295454545454547</v>
      </c>
      <c r="S767" t="str">
        <f t="shared" si="70"/>
        <v>publishing</v>
      </c>
      <c r="T767" s="17" t="str">
        <f t="shared" si="71"/>
        <v>fiction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s="9" t="s">
        <v>8221</v>
      </c>
      <c r="G768" t="s">
        <v>8229</v>
      </c>
      <c r="H768" t="s">
        <v>8251</v>
      </c>
      <c r="I768">
        <v>1424112483</v>
      </c>
      <c r="J768" s="15">
        <f t="shared" si="68"/>
        <v>42051.783368055556</v>
      </c>
      <c r="K768">
        <v>1421520483</v>
      </c>
      <c r="L768" s="15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66"/>
        <v>0</v>
      </c>
      <c r="R768" s="11" t="e">
        <f t="shared" si="67"/>
        <v>#DIV/0!</v>
      </c>
      <c r="S768" t="str">
        <f t="shared" si="70"/>
        <v>publishing</v>
      </c>
      <c r="T768" s="17" t="str">
        <f t="shared" si="71"/>
        <v>fiction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 s="15">
        <f t="shared" si="68"/>
        <v>42145.143634259264</v>
      </c>
      <c r="K769">
        <v>1429586810</v>
      </c>
      <c r="L769" s="15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66"/>
        <v>3.54</v>
      </c>
      <c r="R769" s="11">
        <f t="shared" si="67"/>
        <v>59</v>
      </c>
      <c r="S769" t="str">
        <f t="shared" si="70"/>
        <v>publishing</v>
      </c>
      <c r="T769" s="17" t="str">
        <f t="shared" si="71"/>
        <v>fiction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s="9" t="s">
        <v>8221</v>
      </c>
      <c r="G770" t="s">
        <v>8224</v>
      </c>
      <c r="H770" t="s">
        <v>8246</v>
      </c>
      <c r="I770">
        <v>1387169890</v>
      </c>
      <c r="J770" s="15">
        <f t="shared" si="68"/>
        <v>41624.207060185188</v>
      </c>
      <c r="K770">
        <v>1384577890</v>
      </c>
      <c r="L770" s="15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ref="Q770:Q833" si="72">E770/D770*100</f>
        <v>0</v>
      </c>
      <c r="R770" s="11" t="e">
        <f t="shared" ref="R770:R833" si="73">E770/N770</f>
        <v>#DIV/0!</v>
      </c>
      <c r="S770" t="str">
        <f t="shared" si="70"/>
        <v>publishing</v>
      </c>
      <c r="T770" s="17" t="str">
        <f t="shared" si="71"/>
        <v>fiction</v>
      </c>
    </row>
    <row r="771" spans="1:20" ht="45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 s="15">
        <f t="shared" ref="J771:J834" si="74">(((I771/60)/60)/24)+DATE(1970,1,1)</f>
        <v>41634.996458333335</v>
      </c>
      <c r="K771">
        <v>1385510094</v>
      </c>
      <c r="L771" s="15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si="72"/>
        <v>41.4</v>
      </c>
      <c r="R771" s="11">
        <f t="shared" si="73"/>
        <v>31.846153846153847</v>
      </c>
      <c r="S771" t="str">
        <f t="shared" ref="S771:S834" si="76">LEFT(P771,SEARCH("/",P771,1)-1)</f>
        <v>publishing</v>
      </c>
      <c r="T771" s="17" t="str">
        <f t="shared" ref="T771:T834" si="77">RIGHT(P771,LEN(P771)-SEARCH("/",P771))</f>
        <v>fiction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s="9" t="s">
        <v>8221</v>
      </c>
      <c r="G772" t="s">
        <v>8224</v>
      </c>
      <c r="H772" t="s">
        <v>8246</v>
      </c>
      <c r="I772">
        <v>1361750369</v>
      </c>
      <c r="J772" s="15">
        <f t="shared" si="74"/>
        <v>41329.999641203707</v>
      </c>
      <c r="K772">
        <v>1358294369</v>
      </c>
      <c r="L772" s="15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72"/>
        <v>0</v>
      </c>
      <c r="R772" s="11" t="e">
        <f t="shared" si="73"/>
        <v>#DIV/0!</v>
      </c>
      <c r="S772" t="str">
        <f t="shared" si="76"/>
        <v>publishing</v>
      </c>
      <c r="T772" s="17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s="9" t="s">
        <v>8221</v>
      </c>
      <c r="G773" t="s">
        <v>8224</v>
      </c>
      <c r="H773" t="s">
        <v>8246</v>
      </c>
      <c r="I773">
        <v>1454183202</v>
      </c>
      <c r="J773" s="15">
        <f t="shared" si="74"/>
        <v>42399.824097222227</v>
      </c>
      <c r="K773">
        <v>1449863202</v>
      </c>
      <c r="L773" s="15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72"/>
        <v>2.6315789473684209E-2</v>
      </c>
      <c r="R773" s="11">
        <f t="shared" si="73"/>
        <v>10</v>
      </c>
      <c r="S773" t="str">
        <f t="shared" si="76"/>
        <v>publishing</v>
      </c>
      <c r="T773" s="17" t="str">
        <f t="shared" si="77"/>
        <v>fiction</v>
      </c>
    </row>
    <row r="774" spans="1:20" ht="45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s="9" t="s">
        <v>8221</v>
      </c>
      <c r="G774" t="s">
        <v>8224</v>
      </c>
      <c r="H774" t="s">
        <v>8246</v>
      </c>
      <c r="I774">
        <v>1257047940</v>
      </c>
      <c r="J774" s="15">
        <f t="shared" si="74"/>
        <v>40118.165972222225</v>
      </c>
      <c r="K774">
        <v>1252718519</v>
      </c>
      <c r="L774" s="15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72"/>
        <v>3.3333333333333335</v>
      </c>
      <c r="R774" s="11">
        <f t="shared" si="73"/>
        <v>50</v>
      </c>
      <c r="S774" t="str">
        <f t="shared" si="76"/>
        <v>publishing</v>
      </c>
      <c r="T774" s="17" t="str">
        <f t="shared" si="77"/>
        <v>fiction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s="9" t="s">
        <v>8221</v>
      </c>
      <c r="G775" t="s">
        <v>8225</v>
      </c>
      <c r="H775" t="s">
        <v>8247</v>
      </c>
      <c r="I775">
        <v>1431298860</v>
      </c>
      <c r="J775" s="15">
        <f t="shared" si="74"/>
        <v>42134.959027777775</v>
      </c>
      <c r="K775">
        <v>1428341985</v>
      </c>
      <c r="L775" s="15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72"/>
        <v>0.85129023676509719</v>
      </c>
      <c r="R775" s="11">
        <f t="shared" si="73"/>
        <v>16</v>
      </c>
      <c r="S775" t="str">
        <f t="shared" si="76"/>
        <v>publishing</v>
      </c>
      <c r="T775" s="17" t="str">
        <f t="shared" si="77"/>
        <v>fiction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 s="15">
        <f t="shared" si="74"/>
        <v>41693.780300925922</v>
      </c>
      <c r="K776">
        <v>1390589018</v>
      </c>
      <c r="L776" s="15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72"/>
        <v>70.199999999999989</v>
      </c>
      <c r="R776" s="11">
        <f t="shared" si="73"/>
        <v>39</v>
      </c>
      <c r="S776" t="str">
        <f t="shared" si="76"/>
        <v>publishing</v>
      </c>
      <c r="T776" s="17" t="str">
        <f t="shared" si="77"/>
        <v>fiction</v>
      </c>
    </row>
    <row r="777" spans="1:20" ht="30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 s="15">
        <f t="shared" si="74"/>
        <v>40893.060127314813</v>
      </c>
      <c r="K777">
        <v>1321406795</v>
      </c>
      <c r="L777" s="15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72"/>
        <v>1.7000000000000002</v>
      </c>
      <c r="R777" s="11">
        <f t="shared" si="73"/>
        <v>34</v>
      </c>
      <c r="S777" t="str">
        <f t="shared" si="76"/>
        <v>publishing</v>
      </c>
      <c r="T777" s="17" t="str">
        <f t="shared" si="77"/>
        <v>fiction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 s="15">
        <f t="shared" si="74"/>
        <v>42288.208333333328</v>
      </c>
      <c r="K778">
        <v>1441297645</v>
      </c>
      <c r="L778" s="15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72"/>
        <v>51.4</v>
      </c>
      <c r="R778" s="11">
        <f t="shared" si="73"/>
        <v>63.122807017543863</v>
      </c>
      <c r="S778" t="str">
        <f t="shared" si="76"/>
        <v>publishing</v>
      </c>
      <c r="T778" s="17" t="str">
        <f t="shared" si="77"/>
        <v>fiction</v>
      </c>
    </row>
    <row r="779" spans="1:20" ht="45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s="9" t="s">
        <v>8221</v>
      </c>
      <c r="G779" t="s">
        <v>8224</v>
      </c>
      <c r="H779" t="s">
        <v>8246</v>
      </c>
      <c r="I779">
        <v>1375313577</v>
      </c>
      <c r="J779" s="15">
        <f t="shared" si="74"/>
        <v>41486.981215277774</v>
      </c>
      <c r="K779">
        <v>1372721577</v>
      </c>
      <c r="L779" s="15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72"/>
        <v>0.70000000000000007</v>
      </c>
      <c r="R779" s="11">
        <f t="shared" si="73"/>
        <v>7</v>
      </c>
      <c r="S779" t="str">
        <f t="shared" si="76"/>
        <v>publishing</v>
      </c>
      <c r="T779" s="17" t="str">
        <f t="shared" si="77"/>
        <v>fiction</v>
      </c>
    </row>
    <row r="780" spans="1:20" ht="30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s="9" t="s">
        <v>8221</v>
      </c>
      <c r="G780" t="s">
        <v>8224</v>
      </c>
      <c r="H780" t="s">
        <v>8246</v>
      </c>
      <c r="I780">
        <v>1398876680</v>
      </c>
      <c r="J780" s="15">
        <f t="shared" si="74"/>
        <v>41759.702314814815</v>
      </c>
      <c r="K780">
        <v>1396284680</v>
      </c>
      <c r="L780" s="15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72"/>
        <v>0.4</v>
      </c>
      <c r="R780" s="11">
        <f t="shared" si="73"/>
        <v>2</v>
      </c>
      <c r="S780" t="str">
        <f t="shared" si="76"/>
        <v>publishing</v>
      </c>
      <c r="T780" s="17" t="str">
        <f t="shared" si="77"/>
        <v>fiction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 s="15">
        <f t="shared" si="74"/>
        <v>40466.166666666664</v>
      </c>
      <c r="K781">
        <v>1284567905</v>
      </c>
      <c r="L781" s="15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72"/>
        <v>2.666666666666667</v>
      </c>
      <c r="R781" s="11">
        <f t="shared" si="73"/>
        <v>66.666666666666671</v>
      </c>
      <c r="S781" t="str">
        <f t="shared" si="76"/>
        <v>publishing</v>
      </c>
      <c r="T781" s="17" t="str">
        <f t="shared" si="77"/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 s="15">
        <f t="shared" si="74"/>
        <v>40666.673900462964</v>
      </c>
      <c r="K782">
        <v>1301847025</v>
      </c>
      <c r="L782" s="15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 t="shared" si="72"/>
        <v>104</v>
      </c>
      <c r="R782" s="11">
        <f t="shared" si="73"/>
        <v>38.518518518518519</v>
      </c>
      <c r="S782" t="str">
        <f t="shared" si="76"/>
        <v>music</v>
      </c>
      <c r="T782" s="17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 s="15">
        <f t="shared" si="74"/>
        <v>41433.000856481485</v>
      </c>
      <c r="K783">
        <v>1368057674</v>
      </c>
      <c r="L783" s="15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 t="shared" si="72"/>
        <v>133.15375</v>
      </c>
      <c r="R783" s="11">
        <f t="shared" si="73"/>
        <v>42.609200000000001</v>
      </c>
      <c r="S783" t="str">
        <f t="shared" si="76"/>
        <v>music</v>
      </c>
      <c r="T783" s="17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 s="15">
        <f t="shared" si="74"/>
        <v>41146.758125</v>
      </c>
      <c r="K784">
        <v>1343326302</v>
      </c>
      <c r="L784" s="15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 t="shared" si="72"/>
        <v>100</v>
      </c>
      <c r="R784" s="11">
        <f t="shared" si="73"/>
        <v>50</v>
      </c>
      <c r="S784" t="str">
        <f t="shared" si="76"/>
        <v>music</v>
      </c>
      <c r="T784" s="17" t="str">
        <f t="shared" si="77"/>
        <v>rock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 s="15">
        <f t="shared" si="74"/>
        <v>41026.916666666664</v>
      </c>
      <c r="K785">
        <v>1332182049</v>
      </c>
      <c r="L785" s="15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 t="shared" si="72"/>
        <v>148.13333333333333</v>
      </c>
      <c r="R785" s="11">
        <f t="shared" si="73"/>
        <v>63.485714285714288</v>
      </c>
      <c r="S785" t="str">
        <f t="shared" si="76"/>
        <v>music</v>
      </c>
      <c r="T785" s="17" t="str">
        <f t="shared" si="77"/>
        <v>rock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 s="15">
        <f t="shared" si="74"/>
        <v>41715.107858796298</v>
      </c>
      <c r="K786">
        <v>1391571319</v>
      </c>
      <c r="L786" s="15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 t="shared" si="72"/>
        <v>102.49999999999999</v>
      </c>
      <c r="R786" s="11">
        <f t="shared" si="73"/>
        <v>102.5</v>
      </c>
      <c r="S786" t="str">
        <f t="shared" si="76"/>
        <v>music</v>
      </c>
      <c r="T786" s="17" t="str">
        <f t="shared" si="77"/>
        <v>rock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 s="15">
        <f t="shared" si="74"/>
        <v>41333.593923611108</v>
      </c>
      <c r="K787">
        <v>1359468915</v>
      </c>
      <c r="L787" s="15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 t="shared" si="72"/>
        <v>180.62799999999999</v>
      </c>
      <c r="R787" s="11">
        <f t="shared" si="73"/>
        <v>31.142758620689655</v>
      </c>
      <c r="S787" t="str">
        <f t="shared" si="76"/>
        <v>music</v>
      </c>
      <c r="T787" s="1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 s="15">
        <f t="shared" si="74"/>
        <v>41040.657638888886</v>
      </c>
      <c r="K788">
        <v>1331774434</v>
      </c>
      <c r="L788" s="15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 t="shared" si="72"/>
        <v>142.79999999999998</v>
      </c>
      <c r="R788" s="11">
        <f t="shared" si="73"/>
        <v>162.27272727272728</v>
      </c>
      <c r="S788" t="str">
        <f t="shared" si="76"/>
        <v>music</v>
      </c>
      <c r="T788" s="17" t="str">
        <f t="shared" si="77"/>
        <v>rock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 s="15">
        <f t="shared" si="74"/>
        <v>41579.627615740741</v>
      </c>
      <c r="K789">
        <v>1380726226</v>
      </c>
      <c r="L789" s="15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 t="shared" si="72"/>
        <v>114.16666666666666</v>
      </c>
      <c r="R789" s="11">
        <f t="shared" si="73"/>
        <v>80.588235294117652</v>
      </c>
      <c r="S789" t="str">
        <f t="shared" si="76"/>
        <v>music</v>
      </c>
      <c r="T789" s="17" t="str">
        <f t="shared" si="77"/>
        <v>rock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 s="15">
        <f t="shared" si="74"/>
        <v>41097.165972222225</v>
      </c>
      <c r="K790">
        <v>1338336588</v>
      </c>
      <c r="L790" s="15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 t="shared" si="72"/>
        <v>203.505</v>
      </c>
      <c r="R790" s="11">
        <f t="shared" si="73"/>
        <v>59.85441176470588</v>
      </c>
      <c r="S790" t="str">
        <f t="shared" si="76"/>
        <v>music</v>
      </c>
      <c r="T790" s="17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 s="15">
        <f t="shared" si="74"/>
        <v>41295.332638888889</v>
      </c>
      <c r="K791">
        <v>1357187280</v>
      </c>
      <c r="L791" s="15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 t="shared" si="72"/>
        <v>109.41176470588236</v>
      </c>
      <c r="R791" s="11">
        <f t="shared" si="73"/>
        <v>132.85714285714286</v>
      </c>
      <c r="S791" t="str">
        <f t="shared" si="76"/>
        <v>music</v>
      </c>
      <c r="T791" s="17" t="str">
        <f t="shared" si="77"/>
        <v>rock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 s="15">
        <f t="shared" si="74"/>
        <v>41306.047905092593</v>
      </c>
      <c r="K792">
        <v>1357088939</v>
      </c>
      <c r="L792" s="15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 t="shared" si="72"/>
        <v>144.37459999999999</v>
      </c>
      <c r="R792" s="11">
        <f t="shared" si="73"/>
        <v>92.547820512820508</v>
      </c>
      <c r="S792" t="str">
        <f t="shared" si="76"/>
        <v>music</v>
      </c>
      <c r="T792" s="17" t="str">
        <f t="shared" si="77"/>
        <v>rock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 s="15">
        <f t="shared" si="74"/>
        <v>41591.249305555553</v>
      </c>
      <c r="K793">
        <v>1381430646</v>
      </c>
      <c r="L793" s="15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 t="shared" si="72"/>
        <v>103.86666666666666</v>
      </c>
      <c r="R793" s="11">
        <f t="shared" si="73"/>
        <v>60.859375</v>
      </c>
      <c r="S793" t="str">
        <f t="shared" si="76"/>
        <v>music</v>
      </c>
      <c r="T793" s="17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 s="15">
        <f t="shared" si="74"/>
        <v>41585.915312500001</v>
      </c>
      <c r="K794">
        <v>1381265883</v>
      </c>
      <c r="L794" s="15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 t="shared" si="72"/>
        <v>100.44440000000002</v>
      </c>
      <c r="R794" s="11">
        <f t="shared" si="73"/>
        <v>41.851833333333339</v>
      </c>
      <c r="S794" t="str">
        <f t="shared" si="76"/>
        <v>music</v>
      </c>
      <c r="T794" s="17" t="str">
        <f t="shared" si="77"/>
        <v>rock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 s="15">
        <f t="shared" si="74"/>
        <v>41458.207638888889</v>
      </c>
      <c r="K795">
        <v>1371491244</v>
      </c>
      <c r="L795" s="15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 t="shared" si="72"/>
        <v>102.77927272727271</v>
      </c>
      <c r="R795" s="11">
        <f t="shared" si="73"/>
        <v>88.325937499999995</v>
      </c>
      <c r="S795" t="str">
        <f t="shared" si="76"/>
        <v>music</v>
      </c>
      <c r="T795" s="17" t="str">
        <f t="shared" si="77"/>
        <v>rock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 s="15">
        <f t="shared" si="74"/>
        <v>40791.712500000001</v>
      </c>
      <c r="K796">
        <v>1310438737</v>
      </c>
      <c r="L796" s="15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 t="shared" si="72"/>
        <v>105.31250000000001</v>
      </c>
      <c r="R796" s="11">
        <f t="shared" si="73"/>
        <v>158.96226415094338</v>
      </c>
      <c r="S796" t="str">
        <f t="shared" si="76"/>
        <v>music</v>
      </c>
      <c r="T796" s="17" t="str">
        <f t="shared" si="77"/>
        <v>rock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 s="15">
        <f t="shared" si="74"/>
        <v>41006.207638888889</v>
      </c>
      <c r="K797">
        <v>1330094566</v>
      </c>
      <c r="L797" s="15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 t="shared" si="72"/>
        <v>111.78571428571429</v>
      </c>
      <c r="R797" s="11">
        <f t="shared" si="73"/>
        <v>85.054347826086953</v>
      </c>
      <c r="S797" t="str">
        <f t="shared" si="76"/>
        <v>music</v>
      </c>
      <c r="T797" s="1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 s="15">
        <f t="shared" si="74"/>
        <v>41532.881944444445</v>
      </c>
      <c r="K798">
        <v>1376687485</v>
      </c>
      <c r="L798" s="15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 t="shared" si="72"/>
        <v>101.35000000000001</v>
      </c>
      <c r="R798" s="11">
        <f t="shared" si="73"/>
        <v>112.61111111111111</v>
      </c>
      <c r="S798" t="str">
        <f t="shared" si="76"/>
        <v>music</v>
      </c>
      <c r="T798" s="17" t="str">
        <f t="shared" si="77"/>
        <v>rock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 s="15">
        <f t="shared" si="74"/>
        <v>41028.166666666664</v>
      </c>
      <c r="K799">
        <v>1332978688</v>
      </c>
      <c r="L799" s="15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 t="shared" si="72"/>
        <v>107.53333333333333</v>
      </c>
      <c r="R799" s="11">
        <f t="shared" si="73"/>
        <v>45.436619718309856</v>
      </c>
      <c r="S799" t="str">
        <f t="shared" si="76"/>
        <v>music</v>
      </c>
      <c r="T799" s="17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 s="15">
        <f t="shared" si="74"/>
        <v>41912.590127314819</v>
      </c>
      <c r="K800">
        <v>1409494187</v>
      </c>
      <c r="L800" s="15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 t="shared" si="72"/>
        <v>114.88571428571429</v>
      </c>
      <c r="R800" s="11">
        <f t="shared" si="73"/>
        <v>46.218390804597703</v>
      </c>
      <c r="S800" t="str">
        <f t="shared" si="76"/>
        <v>music</v>
      </c>
      <c r="T800" s="17" t="str">
        <f t="shared" si="77"/>
        <v>rock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 s="15">
        <f t="shared" si="74"/>
        <v>41026.667199074072</v>
      </c>
      <c r="K801">
        <v>1332950446</v>
      </c>
      <c r="L801" s="15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 t="shared" si="72"/>
        <v>100.02</v>
      </c>
      <c r="R801" s="11">
        <f t="shared" si="73"/>
        <v>178.60714285714286</v>
      </c>
      <c r="S801" t="str">
        <f t="shared" si="76"/>
        <v>music</v>
      </c>
      <c r="T801" s="17" t="str">
        <f t="shared" si="77"/>
        <v>rock</v>
      </c>
    </row>
    <row r="802" spans="1:20" ht="30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 s="15">
        <f t="shared" si="74"/>
        <v>41893.433495370373</v>
      </c>
      <c r="K802">
        <v>1407839054</v>
      </c>
      <c r="L802" s="15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 t="shared" si="72"/>
        <v>152.13333333333335</v>
      </c>
      <c r="R802" s="11">
        <f t="shared" si="73"/>
        <v>40.75</v>
      </c>
      <c r="S802" t="str">
        <f t="shared" si="76"/>
        <v>music</v>
      </c>
      <c r="T802" s="17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 s="15">
        <f t="shared" si="74"/>
        <v>40725.795370370368</v>
      </c>
      <c r="K803">
        <v>1306955120</v>
      </c>
      <c r="L803" s="15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 t="shared" si="72"/>
        <v>111.52149999999999</v>
      </c>
      <c r="R803" s="11">
        <f t="shared" si="73"/>
        <v>43.733921568627444</v>
      </c>
      <c r="S803" t="str">
        <f t="shared" si="76"/>
        <v>music</v>
      </c>
      <c r="T803" s="17" t="str">
        <f t="shared" si="77"/>
        <v>rock</v>
      </c>
    </row>
    <row r="804" spans="1:20" ht="45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 s="15">
        <f t="shared" si="74"/>
        <v>41169.170138888891</v>
      </c>
      <c r="K804">
        <v>1343867524</v>
      </c>
      <c r="L804" s="15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 t="shared" si="72"/>
        <v>101.33333333333334</v>
      </c>
      <c r="R804" s="11">
        <f t="shared" si="73"/>
        <v>81.066666666666663</v>
      </c>
      <c r="S804" t="str">
        <f t="shared" si="76"/>
        <v>music</v>
      </c>
      <c r="T804" s="17" t="str">
        <f t="shared" si="77"/>
        <v>rock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 s="15">
        <f t="shared" si="74"/>
        <v>40692.041666666664</v>
      </c>
      <c r="K805">
        <v>1304376478</v>
      </c>
      <c r="L805" s="15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 t="shared" si="72"/>
        <v>123.2608695652174</v>
      </c>
      <c r="R805" s="11">
        <f t="shared" si="73"/>
        <v>74.60526315789474</v>
      </c>
      <c r="S805" t="str">
        <f t="shared" si="76"/>
        <v>music</v>
      </c>
      <c r="T805" s="17" t="str">
        <f t="shared" si="77"/>
        <v>rock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 s="15">
        <f t="shared" si="74"/>
        <v>40747.165972222225</v>
      </c>
      <c r="K806">
        <v>1309919526</v>
      </c>
      <c r="L806" s="15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 t="shared" si="72"/>
        <v>100</v>
      </c>
      <c r="R806" s="11">
        <f t="shared" si="73"/>
        <v>305.55555555555554</v>
      </c>
      <c r="S806" t="str">
        <f t="shared" si="76"/>
        <v>music</v>
      </c>
      <c r="T806" s="17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 s="15">
        <f t="shared" si="74"/>
        <v>40740.958333333336</v>
      </c>
      <c r="K807">
        <v>1306525512</v>
      </c>
      <c r="L807" s="15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 t="shared" si="72"/>
        <v>105</v>
      </c>
      <c r="R807" s="11">
        <f t="shared" si="73"/>
        <v>58.333333333333336</v>
      </c>
      <c r="S807" t="str">
        <f t="shared" si="76"/>
        <v>music</v>
      </c>
      <c r="T807" s="17" t="str">
        <f t="shared" si="77"/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 s="15">
        <f t="shared" si="74"/>
        <v>40793.691423611112</v>
      </c>
      <c r="K808">
        <v>1312821339</v>
      </c>
      <c r="L808" s="15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 t="shared" si="72"/>
        <v>104.4375</v>
      </c>
      <c r="R808" s="11">
        <f t="shared" si="73"/>
        <v>117.67605633802818</v>
      </c>
      <c r="S808" t="str">
        <f t="shared" si="76"/>
        <v>music</v>
      </c>
      <c r="T808" s="17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 s="15">
        <f t="shared" si="74"/>
        <v>42795.083333333328</v>
      </c>
      <c r="K809">
        <v>1485270311</v>
      </c>
      <c r="L809" s="15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 t="shared" si="72"/>
        <v>105.125</v>
      </c>
      <c r="R809" s="11">
        <f t="shared" si="73"/>
        <v>73.771929824561397</v>
      </c>
      <c r="S809" t="str">
        <f t="shared" si="76"/>
        <v>music</v>
      </c>
      <c r="T809" s="17" t="str">
        <f t="shared" si="77"/>
        <v>rock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 s="15">
        <f t="shared" si="74"/>
        <v>41995.207638888889</v>
      </c>
      <c r="K810">
        <v>1416363886</v>
      </c>
      <c r="L810" s="15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 t="shared" si="72"/>
        <v>100</v>
      </c>
      <c r="R810" s="11">
        <f t="shared" si="73"/>
        <v>104.65116279069767</v>
      </c>
      <c r="S810" t="str">
        <f t="shared" si="76"/>
        <v>music</v>
      </c>
      <c r="T810" s="17" t="str">
        <f t="shared" si="77"/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 s="15">
        <f t="shared" si="74"/>
        <v>41658.833680555559</v>
      </c>
      <c r="K811">
        <v>1387569630</v>
      </c>
      <c r="L811" s="15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 t="shared" si="72"/>
        <v>103.77499999999999</v>
      </c>
      <c r="R811" s="11">
        <f t="shared" si="73"/>
        <v>79.82692307692308</v>
      </c>
      <c r="S811" t="str">
        <f t="shared" si="76"/>
        <v>music</v>
      </c>
      <c r="T811" s="17" t="str">
        <f t="shared" si="77"/>
        <v>rock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 s="15">
        <f t="shared" si="74"/>
        <v>41153.056273148148</v>
      </c>
      <c r="K812">
        <v>1343870462</v>
      </c>
      <c r="L812" s="15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 t="shared" si="72"/>
        <v>105</v>
      </c>
      <c r="R812" s="11">
        <f t="shared" si="73"/>
        <v>58.333333333333336</v>
      </c>
      <c r="S812" t="str">
        <f t="shared" si="76"/>
        <v>music</v>
      </c>
      <c r="T812" s="17" t="str">
        <f t="shared" si="77"/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 s="15">
        <f t="shared" si="74"/>
        <v>41465.702777777777</v>
      </c>
      <c r="K813">
        <v>1371569202</v>
      </c>
      <c r="L813" s="15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 t="shared" si="72"/>
        <v>104</v>
      </c>
      <c r="R813" s="11">
        <f t="shared" si="73"/>
        <v>86.666666666666671</v>
      </c>
      <c r="S813" t="str">
        <f t="shared" si="76"/>
        <v>music</v>
      </c>
      <c r="T813" s="17" t="str">
        <f t="shared" si="77"/>
        <v>rock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 s="15">
        <f t="shared" si="74"/>
        <v>41334.581944444442</v>
      </c>
      <c r="K814">
        <v>1357604752</v>
      </c>
      <c r="L814" s="15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 t="shared" si="72"/>
        <v>151.83333333333334</v>
      </c>
      <c r="R814" s="11">
        <f t="shared" si="73"/>
        <v>27.606060606060606</v>
      </c>
      <c r="S814" t="str">
        <f t="shared" si="76"/>
        <v>music</v>
      </c>
      <c r="T814" s="17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 s="15">
        <f t="shared" si="74"/>
        <v>41110.960243055553</v>
      </c>
      <c r="K815">
        <v>1340233365</v>
      </c>
      <c r="L815" s="15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 t="shared" si="72"/>
        <v>159.99600000000001</v>
      </c>
      <c r="R815" s="11">
        <f t="shared" si="73"/>
        <v>24.999375000000001</v>
      </c>
      <c r="S815" t="str">
        <f t="shared" si="76"/>
        <v>music</v>
      </c>
      <c r="T815" s="17" t="str">
        <f t="shared" si="77"/>
        <v>rock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 s="15">
        <f t="shared" si="74"/>
        <v>40694.75277777778</v>
      </c>
      <c r="K816">
        <v>1305568201</v>
      </c>
      <c r="L816" s="15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 t="shared" si="72"/>
        <v>127.3</v>
      </c>
      <c r="R816" s="11">
        <f t="shared" si="73"/>
        <v>45.464285714285715</v>
      </c>
      <c r="S816" t="str">
        <f t="shared" si="76"/>
        <v>music</v>
      </c>
      <c r="T816" s="17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 s="15">
        <f t="shared" si="74"/>
        <v>41944.917858796296</v>
      </c>
      <c r="K817">
        <v>1412287303</v>
      </c>
      <c r="L817" s="15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 t="shared" si="72"/>
        <v>107</v>
      </c>
      <c r="R817" s="11">
        <f t="shared" si="73"/>
        <v>99.534883720930239</v>
      </c>
      <c r="S817" t="str">
        <f t="shared" si="76"/>
        <v>music</v>
      </c>
      <c r="T817" s="17" t="str">
        <f t="shared" si="77"/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 s="15">
        <f t="shared" si="74"/>
        <v>41373.270833333336</v>
      </c>
      <c r="K818">
        <v>1362776043</v>
      </c>
      <c r="L818" s="15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 t="shared" si="72"/>
        <v>115.12214285714286</v>
      </c>
      <c r="R818" s="11">
        <f t="shared" si="73"/>
        <v>39.31</v>
      </c>
      <c r="S818" t="str">
        <f t="shared" si="76"/>
        <v>music</v>
      </c>
      <c r="T818" s="17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 s="15">
        <f t="shared" si="74"/>
        <v>40979.207638888889</v>
      </c>
      <c r="K819">
        <v>1326810211</v>
      </c>
      <c r="L819" s="15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 t="shared" si="72"/>
        <v>137.11066666666665</v>
      </c>
      <c r="R819" s="11">
        <f t="shared" si="73"/>
        <v>89.419999999999987</v>
      </c>
      <c r="S819" t="str">
        <f t="shared" si="76"/>
        <v>music</v>
      </c>
      <c r="T819" s="17" t="str">
        <f t="shared" si="77"/>
        <v>rock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 s="15">
        <f t="shared" si="74"/>
        <v>41128.709027777775</v>
      </c>
      <c r="K820">
        <v>1343682681</v>
      </c>
      <c r="L820" s="15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 t="shared" si="72"/>
        <v>155.71428571428572</v>
      </c>
      <c r="R820" s="11">
        <f t="shared" si="73"/>
        <v>28.684210526315791</v>
      </c>
      <c r="S820" t="str">
        <f t="shared" si="76"/>
        <v>music</v>
      </c>
      <c r="T820" s="17" t="str">
        <f t="shared" si="77"/>
        <v>rock</v>
      </c>
    </row>
    <row r="821" spans="1:2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 s="15">
        <f t="shared" si="74"/>
        <v>41629.197222222225</v>
      </c>
      <c r="K821">
        <v>1386806254</v>
      </c>
      <c r="L821" s="15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 t="shared" si="72"/>
        <v>108.74999999999999</v>
      </c>
      <c r="R821" s="11">
        <f t="shared" si="73"/>
        <v>31.071428571428573</v>
      </c>
      <c r="S821" t="str">
        <f t="shared" si="76"/>
        <v>music</v>
      </c>
      <c r="T821" s="17" t="str">
        <f t="shared" si="77"/>
        <v>rock</v>
      </c>
    </row>
    <row r="822" spans="1:20" ht="30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 s="15">
        <f t="shared" si="74"/>
        <v>41799.208333333336</v>
      </c>
      <c r="K822">
        <v>1399666342</v>
      </c>
      <c r="L822" s="15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 t="shared" si="72"/>
        <v>134.05000000000001</v>
      </c>
      <c r="R822" s="11">
        <f t="shared" si="73"/>
        <v>70.55263157894737</v>
      </c>
      <c r="S822" t="str">
        <f t="shared" si="76"/>
        <v>music</v>
      </c>
      <c r="T822" s="17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 s="15">
        <f t="shared" si="74"/>
        <v>42128.167361111111</v>
      </c>
      <c r="K823">
        <v>1427753265</v>
      </c>
      <c r="L823" s="15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 t="shared" si="72"/>
        <v>100</v>
      </c>
      <c r="R823" s="11">
        <f t="shared" si="73"/>
        <v>224.12820512820514</v>
      </c>
      <c r="S823" t="str">
        <f t="shared" si="76"/>
        <v>music</v>
      </c>
      <c r="T823" s="17" t="str">
        <f t="shared" si="77"/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 s="15">
        <f t="shared" si="74"/>
        <v>41187.947337962964</v>
      </c>
      <c r="K824">
        <v>1346885050</v>
      </c>
      <c r="L824" s="15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 t="shared" si="72"/>
        <v>119.16666666666667</v>
      </c>
      <c r="R824" s="11">
        <f t="shared" si="73"/>
        <v>51.811594202898547</v>
      </c>
      <c r="S824" t="str">
        <f t="shared" si="76"/>
        <v>music</v>
      </c>
      <c r="T824" s="17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 s="15">
        <f t="shared" si="74"/>
        <v>42085.931157407409</v>
      </c>
      <c r="K825">
        <v>1424474452</v>
      </c>
      <c r="L825" s="15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 t="shared" si="72"/>
        <v>179.5</v>
      </c>
      <c r="R825" s="11">
        <f t="shared" si="73"/>
        <v>43.515151515151516</v>
      </c>
      <c r="S825" t="str">
        <f t="shared" si="76"/>
        <v>music</v>
      </c>
      <c r="T825" s="17" t="str">
        <f t="shared" si="77"/>
        <v>rock</v>
      </c>
    </row>
    <row r="826" spans="1:20" ht="45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 s="15">
        <f t="shared" si="74"/>
        <v>40286.290972222225</v>
      </c>
      <c r="K826">
        <v>1268459318</v>
      </c>
      <c r="L826" s="15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 t="shared" si="72"/>
        <v>134.38124999999999</v>
      </c>
      <c r="R826" s="11">
        <f t="shared" si="73"/>
        <v>39.816666666666663</v>
      </c>
      <c r="S826" t="str">
        <f t="shared" si="76"/>
        <v>music</v>
      </c>
      <c r="T826" s="17" t="str">
        <f t="shared" si="77"/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 s="15">
        <f t="shared" si="74"/>
        <v>41211.306527777779</v>
      </c>
      <c r="K827">
        <v>1349335284</v>
      </c>
      <c r="L827" s="15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 t="shared" si="72"/>
        <v>100.43200000000002</v>
      </c>
      <c r="R827" s="11">
        <f t="shared" si="73"/>
        <v>126.8080808080808</v>
      </c>
      <c r="S827" t="str">
        <f t="shared" si="76"/>
        <v>music</v>
      </c>
      <c r="T827" s="1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 s="15">
        <f t="shared" si="74"/>
        <v>40993.996874999997</v>
      </c>
      <c r="K828">
        <v>1330908930</v>
      </c>
      <c r="L828" s="15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 t="shared" si="72"/>
        <v>101.45454545454547</v>
      </c>
      <c r="R828" s="11">
        <f t="shared" si="73"/>
        <v>113.87755102040816</v>
      </c>
      <c r="S828" t="str">
        <f t="shared" si="76"/>
        <v>music</v>
      </c>
      <c r="T828" s="17" t="str">
        <f t="shared" si="77"/>
        <v>rock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 s="15">
        <f t="shared" si="74"/>
        <v>40953.825694444444</v>
      </c>
      <c r="K829">
        <v>1326972107</v>
      </c>
      <c r="L829" s="15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 t="shared" si="72"/>
        <v>103.33333333333334</v>
      </c>
      <c r="R829" s="11">
        <f t="shared" si="73"/>
        <v>28.181818181818183</v>
      </c>
      <c r="S829" t="str">
        <f t="shared" si="76"/>
        <v>music</v>
      </c>
      <c r="T829" s="17" t="str">
        <f t="shared" si="77"/>
        <v>rock</v>
      </c>
    </row>
    <row r="830" spans="1:20" ht="45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 s="15">
        <f t="shared" si="74"/>
        <v>41085.683333333334</v>
      </c>
      <c r="K830">
        <v>1339549982</v>
      </c>
      <c r="L830" s="15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 t="shared" si="72"/>
        <v>107</v>
      </c>
      <c r="R830" s="11">
        <f t="shared" si="73"/>
        <v>36.60526315789474</v>
      </c>
      <c r="S830" t="str">
        <f t="shared" si="76"/>
        <v>music</v>
      </c>
      <c r="T830" s="17" t="str">
        <f t="shared" si="77"/>
        <v>rock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 s="15">
        <f t="shared" si="74"/>
        <v>42564.801388888889</v>
      </c>
      <c r="K831">
        <v>1463253240</v>
      </c>
      <c r="L831" s="15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 t="shared" si="72"/>
        <v>104</v>
      </c>
      <c r="R831" s="11">
        <f t="shared" si="73"/>
        <v>32.5</v>
      </c>
      <c r="S831" t="str">
        <f t="shared" si="76"/>
        <v>music</v>
      </c>
      <c r="T831" s="17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 s="15">
        <f t="shared" si="74"/>
        <v>41355.484085648146</v>
      </c>
      <c r="K832">
        <v>1361363825</v>
      </c>
      <c r="L832" s="15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 t="shared" si="72"/>
        <v>107.83333333333334</v>
      </c>
      <c r="R832" s="11">
        <f t="shared" si="73"/>
        <v>60.65625</v>
      </c>
      <c r="S832" t="str">
        <f t="shared" si="76"/>
        <v>music</v>
      </c>
      <c r="T832" s="17" t="str">
        <f t="shared" si="77"/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 s="15">
        <f t="shared" si="74"/>
        <v>41026.646921296298</v>
      </c>
      <c r="K833">
        <v>1332948694</v>
      </c>
      <c r="L833" s="15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 t="shared" si="72"/>
        <v>233.33333333333334</v>
      </c>
      <c r="R833" s="11">
        <f t="shared" si="73"/>
        <v>175</v>
      </c>
      <c r="S833" t="str">
        <f t="shared" si="76"/>
        <v>music</v>
      </c>
      <c r="T833" s="17" t="str">
        <f t="shared" si="77"/>
        <v>rock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 s="15">
        <f t="shared" si="74"/>
        <v>40929.342361111114</v>
      </c>
      <c r="K834">
        <v>1321978335</v>
      </c>
      <c r="L834" s="15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 t="shared" ref="Q834:Q897" si="78">E834/D834*100</f>
        <v>100.60706666666665</v>
      </c>
      <c r="R834" s="11">
        <f t="shared" ref="R834:R897" si="79">E834/N834</f>
        <v>97.993896103896105</v>
      </c>
      <c r="S834" t="str">
        <f t="shared" si="76"/>
        <v>music</v>
      </c>
      <c r="T834" s="17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 s="15">
        <f t="shared" ref="J835:J898" si="80">(((I835/60)/60)/24)+DATE(1970,1,1)</f>
        <v>41748.878182870372</v>
      </c>
      <c r="K835">
        <v>1395349475</v>
      </c>
      <c r="L835" s="15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 t="shared" si="78"/>
        <v>101.66666666666666</v>
      </c>
      <c r="R835" s="11">
        <f t="shared" si="79"/>
        <v>148.78048780487805</v>
      </c>
      <c r="S835" t="str">
        <f t="shared" ref="S835:S898" si="82">LEFT(P835,SEARCH("/",P835,1)-1)</f>
        <v>music</v>
      </c>
      <c r="T835" s="17" t="str">
        <f t="shared" ref="T835:T898" si="83">RIGHT(P835,LEN(P835)-SEARCH("/",P835))</f>
        <v>rock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 s="15">
        <f t="shared" si="80"/>
        <v>41456.165972222225</v>
      </c>
      <c r="K836">
        <v>1369770292</v>
      </c>
      <c r="L836" s="15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 t="shared" si="78"/>
        <v>131.0181818181818</v>
      </c>
      <c r="R836" s="11">
        <f t="shared" si="79"/>
        <v>96.08</v>
      </c>
      <c r="S836" t="str">
        <f t="shared" si="82"/>
        <v>music</v>
      </c>
      <c r="T836" s="17" t="str">
        <f t="shared" si="83"/>
        <v>rock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 s="15">
        <f t="shared" si="80"/>
        <v>41048.125</v>
      </c>
      <c r="K837">
        <v>1333709958</v>
      </c>
      <c r="L837" s="15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 t="shared" si="78"/>
        <v>117.25000000000001</v>
      </c>
      <c r="R837" s="11">
        <f t="shared" si="79"/>
        <v>58.625</v>
      </c>
      <c r="S837" t="str">
        <f t="shared" si="82"/>
        <v>music</v>
      </c>
      <c r="T837" s="1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 s="15">
        <f t="shared" si="80"/>
        <v>41554.056921296295</v>
      </c>
      <c r="K838">
        <v>1378516918</v>
      </c>
      <c r="L838" s="15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 t="shared" si="78"/>
        <v>100.93039999999999</v>
      </c>
      <c r="R838" s="11">
        <f t="shared" si="79"/>
        <v>109.70695652173914</v>
      </c>
      <c r="S838" t="str">
        <f t="shared" si="82"/>
        <v>music</v>
      </c>
      <c r="T838" s="17" t="str">
        <f t="shared" si="83"/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 s="15">
        <f t="shared" si="80"/>
        <v>41760.998402777775</v>
      </c>
      <c r="K839">
        <v>1396396662</v>
      </c>
      <c r="L839" s="15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 t="shared" si="78"/>
        <v>121.8</v>
      </c>
      <c r="R839" s="11">
        <f t="shared" si="79"/>
        <v>49.112903225806448</v>
      </c>
      <c r="S839" t="str">
        <f t="shared" si="82"/>
        <v>music</v>
      </c>
      <c r="T839" s="17" t="str">
        <f t="shared" si="83"/>
        <v>rock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 s="15">
        <f t="shared" si="80"/>
        <v>40925.897974537038</v>
      </c>
      <c r="K840">
        <v>1324243985</v>
      </c>
      <c r="L840" s="15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 t="shared" si="78"/>
        <v>145.4</v>
      </c>
      <c r="R840" s="11">
        <f t="shared" si="79"/>
        <v>47.672131147540981</v>
      </c>
      <c r="S840" t="str">
        <f t="shared" si="82"/>
        <v>music</v>
      </c>
      <c r="T840" s="17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 s="15">
        <f t="shared" si="80"/>
        <v>41174.763379629629</v>
      </c>
      <c r="K841">
        <v>1345745956</v>
      </c>
      <c r="L841" s="15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 t="shared" si="78"/>
        <v>116.61660000000001</v>
      </c>
      <c r="R841" s="11">
        <f t="shared" si="79"/>
        <v>60.737812499999997</v>
      </c>
      <c r="S841" t="str">
        <f t="shared" si="82"/>
        <v>music</v>
      </c>
      <c r="T841" s="17" t="str">
        <f t="shared" si="83"/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 s="15">
        <f t="shared" si="80"/>
        <v>42637.226701388892</v>
      </c>
      <c r="K842">
        <v>1472102787</v>
      </c>
      <c r="L842" s="15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 t="shared" si="78"/>
        <v>120.4166</v>
      </c>
      <c r="R842" s="11">
        <f t="shared" si="79"/>
        <v>63.37715789473684</v>
      </c>
      <c r="S842" t="str">
        <f t="shared" si="82"/>
        <v>music</v>
      </c>
      <c r="T842" s="17" t="str">
        <f t="shared" si="83"/>
        <v>metal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 s="15">
        <f t="shared" si="80"/>
        <v>41953.88035879629</v>
      </c>
      <c r="K843">
        <v>1413058063</v>
      </c>
      <c r="L843" s="15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 t="shared" si="78"/>
        <v>101.32000000000001</v>
      </c>
      <c r="R843" s="11">
        <f t="shared" si="79"/>
        <v>53.893617021276597</v>
      </c>
      <c r="S843" t="str">
        <f t="shared" si="82"/>
        <v>music</v>
      </c>
      <c r="T843" s="17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 s="15">
        <f t="shared" si="80"/>
        <v>41561.165972222225</v>
      </c>
      <c r="K844">
        <v>1378735983</v>
      </c>
      <c r="L844" s="15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 t="shared" si="78"/>
        <v>104.32</v>
      </c>
      <c r="R844" s="11">
        <f t="shared" si="79"/>
        <v>66.871794871794876</v>
      </c>
      <c r="S844" t="str">
        <f t="shared" si="82"/>
        <v>music</v>
      </c>
      <c r="T844" s="17" t="str">
        <f t="shared" si="83"/>
        <v>metal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 s="15">
        <f t="shared" si="80"/>
        <v>42712.333333333328</v>
      </c>
      <c r="K845">
        <v>1479708680</v>
      </c>
      <c r="L845" s="15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 t="shared" si="78"/>
        <v>267.13333333333333</v>
      </c>
      <c r="R845" s="11">
        <f t="shared" si="79"/>
        <v>63.102362204724407</v>
      </c>
      <c r="S845" t="str">
        <f t="shared" si="82"/>
        <v>music</v>
      </c>
      <c r="T845" s="17" t="str">
        <f t="shared" si="83"/>
        <v>metal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 s="15">
        <f t="shared" si="80"/>
        <v>41944.207638888889</v>
      </c>
      <c r="K846">
        <v>1411489552</v>
      </c>
      <c r="L846" s="15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 t="shared" si="78"/>
        <v>194.13333333333333</v>
      </c>
      <c r="R846" s="11">
        <f t="shared" si="79"/>
        <v>36.628930817610062</v>
      </c>
      <c r="S846" t="str">
        <f t="shared" si="82"/>
        <v>music</v>
      </c>
      <c r="T846" s="17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 s="15">
        <f t="shared" si="80"/>
        <v>42618.165972222225</v>
      </c>
      <c r="K847">
        <v>1469595396</v>
      </c>
      <c r="L847" s="15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 t="shared" si="78"/>
        <v>120.3802</v>
      </c>
      <c r="R847" s="11">
        <f t="shared" si="79"/>
        <v>34.005706214689269</v>
      </c>
      <c r="S847" t="str">
        <f t="shared" si="82"/>
        <v>music</v>
      </c>
      <c r="T847" s="17" t="str">
        <f t="shared" si="83"/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 s="15">
        <f t="shared" si="80"/>
        <v>41708.583333333336</v>
      </c>
      <c r="K848">
        <v>1393233855</v>
      </c>
      <c r="L848" s="15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 t="shared" si="78"/>
        <v>122.00090909090908</v>
      </c>
      <c r="R848" s="11">
        <f t="shared" si="79"/>
        <v>28.553404255319148</v>
      </c>
      <c r="S848" t="str">
        <f t="shared" si="82"/>
        <v>music</v>
      </c>
      <c r="T848" s="17" t="str">
        <f t="shared" si="83"/>
        <v>metal</v>
      </c>
    </row>
    <row r="849" spans="1:2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s="9" t="s">
        <v>8219</v>
      </c>
      <c r="G849" t="s">
        <v>8224</v>
      </c>
      <c r="H849" t="s">
        <v>8246</v>
      </c>
      <c r="I849">
        <v>1436555376</v>
      </c>
      <c r="J849" s="15">
        <f t="shared" si="80"/>
        <v>42195.79833333334</v>
      </c>
      <c r="K849">
        <v>1433963376</v>
      </c>
      <c r="L849" s="15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 t="shared" si="78"/>
        <v>100</v>
      </c>
      <c r="R849" s="11">
        <f t="shared" si="79"/>
        <v>10</v>
      </c>
      <c r="S849" t="str">
        <f t="shared" si="82"/>
        <v>music</v>
      </c>
      <c r="T849" s="17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 s="15">
        <f t="shared" si="80"/>
        <v>42108.792048611111</v>
      </c>
      <c r="K850">
        <v>1426446033</v>
      </c>
      <c r="L850" s="15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 t="shared" si="78"/>
        <v>100</v>
      </c>
      <c r="R850" s="11">
        <f t="shared" si="79"/>
        <v>18.75</v>
      </c>
      <c r="S850" t="str">
        <f t="shared" si="82"/>
        <v>music</v>
      </c>
      <c r="T850" s="17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 s="15">
        <f t="shared" si="80"/>
        <v>42079.107222222221</v>
      </c>
      <c r="K851">
        <v>1424057664</v>
      </c>
      <c r="L851" s="15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 t="shared" si="78"/>
        <v>119.9</v>
      </c>
      <c r="R851" s="11">
        <f t="shared" si="79"/>
        <v>41.704347826086959</v>
      </c>
      <c r="S851" t="str">
        <f t="shared" si="82"/>
        <v>music</v>
      </c>
      <c r="T851" s="17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 s="15">
        <f t="shared" si="80"/>
        <v>42485.207638888889</v>
      </c>
      <c r="K852">
        <v>1458762717</v>
      </c>
      <c r="L852" s="15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 t="shared" si="78"/>
        <v>155.17499999999998</v>
      </c>
      <c r="R852" s="11">
        <f t="shared" si="79"/>
        <v>46.669172932330824</v>
      </c>
      <c r="S852" t="str">
        <f t="shared" si="82"/>
        <v>music</v>
      </c>
      <c r="T852" s="17" t="str">
        <f t="shared" si="83"/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 s="15">
        <f t="shared" si="80"/>
        <v>42582.822916666672</v>
      </c>
      <c r="K853">
        <v>1464815253</v>
      </c>
      <c r="L853" s="15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 t="shared" si="78"/>
        <v>130.44999999999999</v>
      </c>
      <c r="R853" s="11">
        <f t="shared" si="79"/>
        <v>37.271428571428572</v>
      </c>
      <c r="S853" t="str">
        <f t="shared" si="82"/>
        <v>music</v>
      </c>
      <c r="T853" s="17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 s="15">
        <f t="shared" si="80"/>
        <v>42667.875</v>
      </c>
      <c r="K854">
        <v>1476386395</v>
      </c>
      <c r="L854" s="15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 t="shared" si="78"/>
        <v>104.97142857142859</v>
      </c>
      <c r="R854" s="11">
        <f t="shared" si="79"/>
        <v>59.258064516129032</v>
      </c>
      <c r="S854" t="str">
        <f t="shared" si="82"/>
        <v>music</v>
      </c>
      <c r="T854" s="17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 s="15">
        <f t="shared" si="80"/>
        <v>42051.832280092596</v>
      </c>
      <c r="K855">
        <v>1421524709</v>
      </c>
      <c r="L855" s="15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 t="shared" si="78"/>
        <v>100</v>
      </c>
      <c r="R855" s="11">
        <f t="shared" si="79"/>
        <v>30</v>
      </c>
      <c r="S855" t="str">
        <f t="shared" si="82"/>
        <v>music</v>
      </c>
      <c r="T855" s="17" t="str">
        <f t="shared" si="83"/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 s="15">
        <f t="shared" si="80"/>
        <v>42732.212337962963</v>
      </c>
      <c r="K856">
        <v>1480309546</v>
      </c>
      <c r="L856" s="15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 t="shared" si="78"/>
        <v>118.2205035971223</v>
      </c>
      <c r="R856" s="11">
        <f t="shared" si="79"/>
        <v>65.8623246492986</v>
      </c>
      <c r="S856" t="str">
        <f t="shared" si="82"/>
        <v>music</v>
      </c>
      <c r="T856" s="17" t="str">
        <f t="shared" si="83"/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 s="15">
        <f t="shared" si="80"/>
        <v>42575.125196759262</v>
      </c>
      <c r="K857">
        <v>1466737217</v>
      </c>
      <c r="L857" s="15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 t="shared" si="78"/>
        <v>103.44827586206897</v>
      </c>
      <c r="R857" s="11">
        <f t="shared" si="79"/>
        <v>31.914893617021278</v>
      </c>
      <c r="S857" t="str">
        <f t="shared" si="82"/>
        <v>music</v>
      </c>
      <c r="T857" s="17" t="str">
        <f t="shared" si="83"/>
        <v>metal</v>
      </c>
    </row>
    <row r="858" spans="1:20" ht="45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 s="15">
        <f t="shared" si="80"/>
        <v>42668.791666666672</v>
      </c>
      <c r="K858">
        <v>1472282956</v>
      </c>
      <c r="L858" s="15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 t="shared" si="78"/>
        <v>218.00000000000003</v>
      </c>
      <c r="R858" s="11">
        <f t="shared" si="79"/>
        <v>19.464285714285715</v>
      </c>
      <c r="S858" t="str">
        <f t="shared" si="82"/>
        <v>music</v>
      </c>
      <c r="T858" s="17" t="str">
        <f t="shared" si="83"/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 s="15">
        <f t="shared" si="80"/>
        <v>42333.623043981483</v>
      </c>
      <c r="K859">
        <v>1444831031</v>
      </c>
      <c r="L859" s="15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 t="shared" si="78"/>
        <v>100</v>
      </c>
      <c r="R859" s="11">
        <f t="shared" si="79"/>
        <v>50</v>
      </c>
      <c r="S859" t="str">
        <f t="shared" si="82"/>
        <v>music</v>
      </c>
      <c r="T859" s="17" t="str">
        <f t="shared" si="83"/>
        <v>metal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 s="15">
        <f t="shared" si="80"/>
        <v>42109.957638888889</v>
      </c>
      <c r="K860">
        <v>1426528418</v>
      </c>
      <c r="L860" s="15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 t="shared" si="78"/>
        <v>144.00583333333333</v>
      </c>
      <c r="R860" s="11">
        <f t="shared" si="79"/>
        <v>22.737763157894737</v>
      </c>
      <c r="S860" t="str">
        <f t="shared" si="82"/>
        <v>music</v>
      </c>
      <c r="T860" s="17" t="str">
        <f t="shared" si="83"/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 s="15">
        <f t="shared" si="80"/>
        <v>42159</v>
      </c>
      <c r="K861">
        <v>1430768468</v>
      </c>
      <c r="L861" s="15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 t="shared" si="78"/>
        <v>104.67500000000001</v>
      </c>
      <c r="R861" s="11">
        <f t="shared" si="79"/>
        <v>42.724489795918366</v>
      </c>
      <c r="S861" t="str">
        <f t="shared" si="82"/>
        <v>music</v>
      </c>
      <c r="T861" s="17" t="str">
        <f t="shared" si="83"/>
        <v>metal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 s="15">
        <f t="shared" si="80"/>
        <v>41600.524456018517</v>
      </c>
      <c r="K862">
        <v>1382528113</v>
      </c>
      <c r="L862" s="15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78"/>
        <v>18.142857142857142</v>
      </c>
      <c r="R862" s="11">
        <f t="shared" si="79"/>
        <v>52.916666666666664</v>
      </c>
      <c r="S862" t="str">
        <f t="shared" si="82"/>
        <v>music</v>
      </c>
      <c r="T862" s="17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 s="15">
        <f t="shared" si="80"/>
        <v>42629.965324074074</v>
      </c>
      <c r="K863">
        <v>1471475404</v>
      </c>
      <c r="L863" s="15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78"/>
        <v>2.2444444444444445</v>
      </c>
      <c r="R863" s="11">
        <f t="shared" si="79"/>
        <v>50.5</v>
      </c>
      <c r="S863" t="str">
        <f t="shared" si="82"/>
        <v>music</v>
      </c>
      <c r="T863" s="17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 s="15">
        <f t="shared" si="80"/>
        <v>41589.596620370372</v>
      </c>
      <c r="K864">
        <v>1381583948</v>
      </c>
      <c r="L864" s="15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78"/>
        <v>0.33999999999999997</v>
      </c>
      <c r="R864" s="11">
        <f t="shared" si="79"/>
        <v>42.5</v>
      </c>
      <c r="S864" t="str">
        <f t="shared" si="82"/>
        <v>music</v>
      </c>
      <c r="T864" s="17" t="str">
        <f t="shared" si="83"/>
        <v>jazz</v>
      </c>
    </row>
    <row r="865" spans="1:20" ht="30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s="9" t="s">
        <v>8221</v>
      </c>
      <c r="G865" t="s">
        <v>8224</v>
      </c>
      <c r="H865" t="s">
        <v>8246</v>
      </c>
      <c r="I865">
        <v>1329014966</v>
      </c>
      <c r="J865" s="15">
        <f t="shared" si="80"/>
        <v>40951.117662037039</v>
      </c>
      <c r="K865">
        <v>1326422966</v>
      </c>
      <c r="L865" s="15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78"/>
        <v>4.5</v>
      </c>
      <c r="R865" s="11">
        <f t="shared" si="79"/>
        <v>18</v>
      </c>
      <c r="S865" t="str">
        <f t="shared" si="82"/>
        <v>music</v>
      </c>
      <c r="T865" s="17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 s="15">
        <f t="shared" si="80"/>
        <v>41563.415972222225</v>
      </c>
      <c r="K866">
        <v>1379990038</v>
      </c>
      <c r="L866" s="15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78"/>
        <v>41.53846153846154</v>
      </c>
      <c r="R866" s="11">
        <f t="shared" si="79"/>
        <v>34.177215189873415</v>
      </c>
      <c r="S866" t="str">
        <f t="shared" si="82"/>
        <v>music</v>
      </c>
      <c r="T866" s="17" t="str">
        <f t="shared" si="83"/>
        <v>jazz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 s="15">
        <f t="shared" si="80"/>
        <v>41290.77311342593</v>
      </c>
      <c r="K867">
        <v>1353177197</v>
      </c>
      <c r="L867" s="15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78"/>
        <v>2.0454545454545454</v>
      </c>
      <c r="R867" s="11">
        <f t="shared" si="79"/>
        <v>22.5</v>
      </c>
      <c r="S867" t="str">
        <f t="shared" si="82"/>
        <v>music</v>
      </c>
      <c r="T867" s="1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 s="15">
        <f t="shared" si="80"/>
        <v>42063.631944444445</v>
      </c>
      <c r="K868">
        <v>1421853518</v>
      </c>
      <c r="L868" s="15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78"/>
        <v>18.285714285714285</v>
      </c>
      <c r="R868" s="11">
        <f t="shared" si="79"/>
        <v>58.18181818181818</v>
      </c>
      <c r="S868" t="str">
        <f t="shared" si="82"/>
        <v>music</v>
      </c>
      <c r="T868" s="17" t="str">
        <f t="shared" si="83"/>
        <v>jazz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 s="15">
        <f t="shared" si="80"/>
        <v>40148.207638888889</v>
      </c>
      <c r="K869">
        <v>1254450706</v>
      </c>
      <c r="L869" s="15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78"/>
        <v>24.02</v>
      </c>
      <c r="R869" s="11">
        <f t="shared" si="79"/>
        <v>109.18181818181819</v>
      </c>
      <c r="S869" t="str">
        <f t="shared" si="82"/>
        <v>music</v>
      </c>
      <c r="T869" s="17" t="str">
        <f t="shared" si="83"/>
        <v>jazz</v>
      </c>
    </row>
    <row r="870" spans="1:20" ht="45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s="9" t="s">
        <v>8221</v>
      </c>
      <c r="G870" t="s">
        <v>8224</v>
      </c>
      <c r="H870" t="s">
        <v>8246</v>
      </c>
      <c r="I870">
        <v>1389055198</v>
      </c>
      <c r="J870" s="15">
        <f t="shared" si="80"/>
        <v>41646.027754629627</v>
      </c>
      <c r="K870">
        <v>1386463198</v>
      </c>
      <c r="L870" s="15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78"/>
        <v>0.1111111111111111</v>
      </c>
      <c r="R870" s="11">
        <f t="shared" si="79"/>
        <v>50</v>
      </c>
      <c r="S870" t="str">
        <f t="shared" si="82"/>
        <v>music</v>
      </c>
      <c r="T870" s="17" t="str">
        <f t="shared" si="83"/>
        <v>jazz</v>
      </c>
    </row>
    <row r="871" spans="1:20" ht="45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 s="15">
        <f t="shared" si="80"/>
        <v>41372.803900462961</v>
      </c>
      <c r="K871">
        <v>1362860257</v>
      </c>
      <c r="L871" s="15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78"/>
        <v>11.818181818181818</v>
      </c>
      <c r="R871" s="11">
        <f t="shared" si="79"/>
        <v>346.66666666666669</v>
      </c>
      <c r="S871" t="str">
        <f t="shared" si="82"/>
        <v>music</v>
      </c>
      <c r="T871" s="17" t="str">
        <f t="shared" si="83"/>
        <v>jazz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s="9" t="s">
        <v>8221</v>
      </c>
      <c r="G872" t="s">
        <v>8225</v>
      </c>
      <c r="H872" t="s">
        <v>8247</v>
      </c>
      <c r="I872">
        <v>1377995523</v>
      </c>
      <c r="J872" s="15">
        <f t="shared" si="80"/>
        <v>41518.022256944445</v>
      </c>
      <c r="K872">
        <v>1375403523</v>
      </c>
      <c r="L872" s="15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78"/>
        <v>0.31</v>
      </c>
      <c r="R872" s="11">
        <f t="shared" si="79"/>
        <v>12.4</v>
      </c>
      <c r="S872" t="str">
        <f t="shared" si="82"/>
        <v>music</v>
      </c>
      <c r="T872" s="17" t="str">
        <f t="shared" si="83"/>
        <v>jazz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 s="15">
        <f t="shared" si="80"/>
        <v>41607.602951388886</v>
      </c>
      <c r="K873">
        <v>1383139695</v>
      </c>
      <c r="L873" s="15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78"/>
        <v>5.416666666666667</v>
      </c>
      <c r="R873" s="11">
        <f t="shared" si="79"/>
        <v>27.083333333333332</v>
      </c>
      <c r="S873" t="str">
        <f t="shared" si="82"/>
        <v>music</v>
      </c>
      <c r="T873" s="17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s="9" t="s">
        <v>8221</v>
      </c>
      <c r="G874" t="s">
        <v>8224</v>
      </c>
      <c r="H874" t="s">
        <v>8246</v>
      </c>
      <c r="I874">
        <v>1299786527</v>
      </c>
      <c r="J874" s="15">
        <f t="shared" si="80"/>
        <v>40612.825543981482</v>
      </c>
      <c r="K874">
        <v>1295898527</v>
      </c>
      <c r="L874" s="15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78"/>
        <v>0.8125</v>
      </c>
      <c r="R874" s="11">
        <f t="shared" si="79"/>
        <v>32.5</v>
      </c>
      <c r="S874" t="str">
        <f t="shared" si="82"/>
        <v>music</v>
      </c>
      <c r="T874" s="17" t="str">
        <f t="shared" si="83"/>
        <v>jazz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s="9" t="s">
        <v>8221</v>
      </c>
      <c r="G875" t="s">
        <v>8224</v>
      </c>
      <c r="H875" t="s">
        <v>8246</v>
      </c>
      <c r="I875">
        <v>1352610040</v>
      </c>
      <c r="J875" s="15">
        <f t="shared" si="80"/>
        <v>41224.208796296298</v>
      </c>
      <c r="K875">
        <v>1349150440</v>
      </c>
      <c r="L875" s="15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78"/>
        <v>1.2857142857142856</v>
      </c>
      <c r="R875" s="11">
        <f t="shared" si="79"/>
        <v>9</v>
      </c>
      <c r="S875" t="str">
        <f t="shared" si="82"/>
        <v>music</v>
      </c>
      <c r="T875" s="17" t="str">
        <f t="shared" si="83"/>
        <v>jazz</v>
      </c>
    </row>
    <row r="876" spans="1:20" ht="45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 s="15">
        <f t="shared" si="80"/>
        <v>41398.583726851852</v>
      </c>
      <c r="K876">
        <v>1365084034</v>
      </c>
      <c r="L876" s="15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78"/>
        <v>24.333333333333336</v>
      </c>
      <c r="R876" s="11">
        <f t="shared" si="79"/>
        <v>34.761904761904759</v>
      </c>
      <c r="S876" t="str">
        <f t="shared" si="82"/>
        <v>music</v>
      </c>
      <c r="T876" s="17" t="str">
        <f t="shared" si="83"/>
        <v>jazz</v>
      </c>
    </row>
    <row r="877" spans="1:20" ht="45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s="9" t="s">
        <v>8221</v>
      </c>
      <c r="G877" t="s">
        <v>8224</v>
      </c>
      <c r="H877" t="s">
        <v>8246</v>
      </c>
      <c r="I877">
        <v>1442856131</v>
      </c>
      <c r="J877" s="15">
        <f t="shared" si="80"/>
        <v>42268.723738425921</v>
      </c>
      <c r="K877">
        <v>1441128131</v>
      </c>
      <c r="L877" s="15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78"/>
        <v>0</v>
      </c>
      <c r="R877" s="11" t="e">
        <f t="shared" si="79"/>
        <v>#DIV/0!</v>
      </c>
      <c r="S877" t="str">
        <f t="shared" si="82"/>
        <v>music</v>
      </c>
      <c r="T877" s="17" t="str">
        <f t="shared" si="83"/>
        <v>jazz</v>
      </c>
    </row>
    <row r="878" spans="1:2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 s="15">
        <f t="shared" si="80"/>
        <v>41309.496840277774</v>
      </c>
      <c r="K878">
        <v>1357127727</v>
      </c>
      <c r="L878" s="15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78"/>
        <v>40.799492385786799</v>
      </c>
      <c r="R878" s="11">
        <f t="shared" si="79"/>
        <v>28.577777777777779</v>
      </c>
      <c r="S878" t="str">
        <f t="shared" si="82"/>
        <v>music</v>
      </c>
      <c r="T878" s="17" t="str">
        <f t="shared" si="83"/>
        <v>jazz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 s="15">
        <f t="shared" si="80"/>
        <v>41627.788888888892</v>
      </c>
      <c r="K879">
        <v>1384887360</v>
      </c>
      <c r="L879" s="15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78"/>
        <v>67.55</v>
      </c>
      <c r="R879" s="11">
        <f t="shared" si="79"/>
        <v>46.586206896551722</v>
      </c>
      <c r="S879" t="str">
        <f t="shared" si="82"/>
        <v>music</v>
      </c>
      <c r="T879" s="17" t="str">
        <f t="shared" si="83"/>
        <v>jazz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s="9" t="s">
        <v>8221</v>
      </c>
      <c r="G880" t="s">
        <v>8224</v>
      </c>
      <c r="H880" t="s">
        <v>8246</v>
      </c>
      <c r="I880">
        <v>1293082524</v>
      </c>
      <c r="J880" s="15">
        <f t="shared" si="80"/>
        <v>40535.232916666668</v>
      </c>
      <c r="K880">
        <v>1290490524</v>
      </c>
      <c r="L880" s="15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78"/>
        <v>1.3</v>
      </c>
      <c r="R880" s="11">
        <f t="shared" si="79"/>
        <v>32.5</v>
      </c>
      <c r="S880" t="str">
        <f t="shared" si="82"/>
        <v>music</v>
      </c>
      <c r="T880" s="17" t="str">
        <f t="shared" si="83"/>
        <v>jazz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 s="15">
        <f t="shared" si="80"/>
        <v>41058.829918981479</v>
      </c>
      <c r="K881">
        <v>1336506905</v>
      </c>
      <c r="L881" s="15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78"/>
        <v>30.666666666666664</v>
      </c>
      <c r="R881" s="11">
        <f t="shared" si="79"/>
        <v>21.466666666666665</v>
      </c>
      <c r="S881" t="str">
        <f t="shared" si="82"/>
        <v>music</v>
      </c>
      <c r="T881" s="17" t="str">
        <f t="shared" si="83"/>
        <v>jazz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 s="15">
        <f t="shared" si="80"/>
        <v>41212.32104166667</v>
      </c>
      <c r="K882">
        <v>1348731738</v>
      </c>
      <c r="L882" s="15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78"/>
        <v>2.9894179894179893</v>
      </c>
      <c r="R882" s="11">
        <f t="shared" si="79"/>
        <v>14.125</v>
      </c>
      <c r="S882" t="str">
        <f t="shared" si="82"/>
        <v>music</v>
      </c>
      <c r="T882" s="17" t="str">
        <f t="shared" si="83"/>
        <v>indie rock</v>
      </c>
    </row>
    <row r="883" spans="1:20" ht="30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s="9" t="s">
        <v>8221</v>
      </c>
      <c r="G883" t="s">
        <v>8224</v>
      </c>
      <c r="H883" t="s">
        <v>8246</v>
      </c>
      <c r="I883">
        <v>1326520886</v>
      </c>
      <c r="J883" s="15">
        <f t="shared" si="80"/>
        <v>40922.25099537037</v>
      </c>
      <c r="K883">
        <v>1322632886</v>
      </c>
      <c r="L883" s="15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78"/>
        <v>0.8</v>
      </c>
      <c r="R883" s="11">
        <f t="shared" si="79"/>
        <v>30</v>
      </c>
      <c r="S883" t="str">
        <f t="shared" si="82"/>
        <v>music</v>
      </c>
      <c r="T883" s="17" t="str">
        <f t="shared" si="83"/>
        <v>indie rock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 s="15">
        <f t="shared" si="80"/>
        <v>40792.860532407409</v>
      </c>
      <c r="K884">
        <v>1312490350</v>
      </c>
      <c r="L884" s="15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78"/>
        <v>20.133333333333333</v>
      </c>
      <c r="R884" s="11">
        <f t="shared" si="79"/>
        <v>21.571428571428573</v>
      </c>
      <c r="S884" t="str">
        <f t="shared" si="82"/>
        <v>music</v>
      </c>
      <c r="T884" s="17" t="str">
        <f t="shared" si="83"/>
        <v>indie rock</v>
      </c>
    </row>
    <row r="885" spans="1:20" ht="45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 s="15">
        <f t="shared" si="80"/>
        <v>42431.935590277775</v>
      </c>
      <c r="K885">
        <v>1451773635</v>
      </c>
      <c r="L885" s="15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78"/>
        <v>40.020000000000003</v>
      </c>
      <c r="R885" s="11">
        <f t="shared" si="79"/>
        <v>83.375</v>
      </c>
      <c r="S885" t="str">
        <f t="shared" si="82"/>
        <v>music</v>
      </c>
      <c r="T885" s="17" t="str">
        <f t="shared" si="83"/>
        <v>indie rock</v>
      </c>
    </row>
    <row r="886" spans="1:20" ht="30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s="9" t="s">
        <v>8221</v>
      </c>
      <c r="G886" t="s">
        <v>8224</v>
      </c>
      <c r="H886" t="s">
        <v>8246</v>
      </c>
      <c r="I886">
        <v>1336789860</v>
      </c>
      <c r="J886" s="15">
        <f t="shared" si="80"/>
        <v>41041.104861111111</v>
      </c>
      <c r="K886">
        <v>1331666146</v>
      </c>
      <c r="L886" s="15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78"/>
        <v>1</v>
      </c>
      <c r="R886" s="11">
        <f t="shared" si="79"/>
        <v>10</v>
      </c>
      <c r="S886" t="str">
        <f t="shared" si="82"/>
        <v>music</v>
      </c>
      <c r="T886" s="17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 s="15">
        <f t="shared" si="80"/>
        <v>42734.941099537042</v>
      </c>
      <c r="K887">
        <v>1481322911</v>
      </c>
      <c r="L887" s="15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78"/>
        <v>75</v>
      </c>
      <c r="R887" s="11">
        <f t="shared" si="79"/>
        <v>35.714285714285715</v>
      </c>
      <c r="S887" t="str">
        <f t="shared" si="82"/>
        <v>music</v>
      </c>
      <c r="T887" s="17" t="str">
        <f t="shared" si="83"/>
        <v>indie rock</v>
      </c>
    </row>
    <row r="888" spans="1:20" ht="45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 s="15">
        <f t="shared" si="80"/>
        <v>42628.870520833334</v>
      </c>
      <c r="K888">
        <v>1471812813</v>
      </c>
      <c r="L888" s="15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78"/>
        <v>41</v>
      </c>
      <c r="R888" s="11">
        <f t="shared" si="79"/>
        <v>29.285714285714285</v>
      </c>
      <c r="S888" t="str">
        <f t="shared" si="82"/>
        <v>music</v>
      </c>
      <c r="T888" s="17" t="str">
        <f t="shared" si="83"/>
        <v>indie rock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s="9" t="s">
        <v>8221</v>
      </c>
      <c r="G889" t="s">
        <v>8224</v>
      </c>
      <c r="H889" t="s">
        <v>8246</v>
      </c>
      <c r="I889">
        <v>1338159655</v>
      </c>
      <c r="J889" s="15">
        <f t="shared" si="80"/>
        <v>41056.958969907406</v>
      </c>
      <c r="K889">
        <v>1335567655</v>
      </c>
      <c r="L889" s="15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78"/>
        <v>0</v>
      </c>
      <c r="R889" s="11" t="e">
        <f t="shared" si="79"/>
        <v>#DIV/0!</v>
      </c>
      <c r="S889" t="str">
        <f t="shared" si="82"/>
        <v>music</v>
      </c>
      <c r="T889" s="17" t="str">
        <f t="shared" si="83"/>
        <v>indie rock</v>
      </c>
    </row>
    <row r="890" spans="1:20" ht="45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s="9" t="s">
        <v>8221</v>
      </c>
      <c r="G890" t="s">
        <v>8224</v>
      </c>
      <c r="H890" t="s">
        <v>8246</v>
      </c>
      <c r="I890">
        <v>1314856800</v>
      </c>
      <c r="J890" s="15">
        <f t="shared" si="80"/>
        <v>40787.25</v>
      </c>
      <c r="K890">
        <v>1311789885</v>
      </c>
      <c r="L890" s="15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78"/>
        <v>7.1999999999999993</v>
      </c>
      <c r="R890" s="11">
        <f t="shared" si="79"/>
        <v>18</v>
      </c>
      <c r="S890" t="str">
        <f t="shared" si="82"/>
        <v>music</v>
      </c>
      <c r="T890" s="17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 s="15">
        <f t="shared" si="80"/>
        <v>41917.784062500003</v>
      </c>
      <c r="K891">
        <v>1409942943</v>
      </c>
      <c r="L891" s="15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78"/>
        <v>9.4412800000000008</v>
      </c>
      <c r="R891" s="11">
        <f t="shared" si="79"/>
        <v>73.760000000000005</v>
      </c>
      <c r="S891" t="str">
        <f t="shared" si="82"/>
        <v>music</v>
      </c>
      <c r="T891" s="17" t="str">
        <f t="shared" si="83"/>
        <v>indie rock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 s="15">
        <f t="shared" si="80"/>
        <v>41599.740497685183</v>
      </c>
      <c r="K892">
        <v>1382460379</v>
      </c>
      <c r="L892" s="15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78"/>
        <v>4.1666666666666661</v>
      </c>
      <c r="R892" s="11">
        <f t="shared" si="79"/>
        <v>31.25</v>
      </c>
      <c r="S892" t="str">
        <f t="shared" si="82"/>
        <v>music</v>
      </c>
      <c r="T892" s="17" t="str">
        <f t="shared" si="83"/>
        <v>indie rock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 s="15">
        <f t="shared" si="80"/>
        <v>41872.031597222223</v>
      </c>
      <c r="K893">
        <v>1405989930</v>
      </c>
      <c r="L893" s="15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78"/>
        <v>3.25</v>
      </c>
      <c r="R893" s="11">
        <f t="shared" si="79"/>
        <v>28.888888888888889</v>
      </c>
      <c r="S893" t="str">
        <f t="shared" si="82"/>
        <v>music</v>
      </c>
      <c r="T893" s="17" t="str">
        <f t="shared" si="83"/>
        <v>indie rock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 s="15">
        <f t="shared" si="80"/>
        <v>40391.166666666664</v>
      </c>
      <c r="K894">
        <v>1273121283</v>
      </c>
      <c r="L894" s="15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78"/>
        <v>40.75</v>
      </c>
      <c r="R894" s="11">
        <f t="shared" si="79"/>
        <v>143.8235294117647</v>
      </c>
      <c r="S894" t="str">
        <f t="shared" si="82"/>
        <v>music</v>
      </c>
      <c r="T894" s="17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 s="15">
        <f t="shared" si="80"/>
        <v>42095.856053240743</v>
      </c>
      <c r="K895">
        <v>1425331963</v>
      </c>
      <c r="L895" s="15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78"/>
        <v>10</v>
      </c>
      <c r="R895" s="11">
        <f t="shared" si="79"/>
        <v>40</v>
      </c>
      <c r="S895" t="str">
        <f t="shared" si="82"/>
        <v>music</v>
      </c>
      <c r="T895" s="17" t="str">
        <f t="shared" si="83"/>
        <v>indie rock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 s="15">
        <f t="shared" si="80"/>
        <v>42526.981597222228</v>
      </c>
      <c r="K896">
        <v>1462577610</v>
      </c>
      <c r="L896" s="15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78"/>
        <v>39.17</v>
      </c>
      <c r="R896" s="11">
        <f t="shared" si="79"/>
        <v>147.81132075471697</v>
      </c>
      <c r="S896" t="str">
        <f t="shared" si="82"/>
        <v>music</v>
      </c>
      <c r="T896" s="17" t="str">
        <f t="shared" si="83"/>
        <v>indie rock</v>
      </c>
    </row>
    <row r="897" spans="1:20" ht="45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 s="15">
        <f t="shared" si="80"/>
        <v>40476.127650462964</v>
      </c>
      <c r="K897">
        <v>1284087829</v>
      </c>
      <c r="L897" s="15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78"/>
        <v>2.4375</v>
      </c>
      <c r="R897" s="11">
        <f t="shared" si="79"/>
        <v>27.857142857142858</v>
      </c>
      <c r="S897" t="str">
        <f t="shared" si="82"/>
        <v>music</v>
      </c>
      <c r="T897" s="17" t="str">
        <f t="shared" si="83"/>
        <v>indie rock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 s="15">
        <f t="shared" si="80"/>
        <v>42244.166666666672</v>
      </c>
      <c r="K898">
        <v>1438549026</v>
      </c>
      <c r="L898" s="15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ref="Q898:Q961" si="84">E898/D898*100</f>
        <v>40</v>
      </c>
      <c r="R898" s="11">
        <f t="shared" ref="R898:R961" si="85">E898/N898</f>
        <v>44.444444444444443</v>
      </c>
      <c r="S898" t="str">
        <f t="shared" si="82"/>
        <v>music</v>
      </c>
      <c r="T898" s="17" t="str">
        <f t="shared" si="83"/>
        <v>indie rock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s="9" t="s">
        <v>8221</v>
      </c>
      <c r="G899" t="s">
        <v>8224</v>
      </c>
      <c r="H899" t="s">
        <v>8246</v>
      </c>
      <c r="I899">
        <v>1354123908</v>
      </c>
      <c r="J899" s="15">
        <f t="shared" ref="J899:J962" si="86">(((I899/60)/60)/24)+DATE(1970,1,1)</f>
        <v>41241.730416666665</v>
      </c>
      <c r="K899">
        <v>1351528308</v>
      </c>
      <c r="L899" s="15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si="84"/>
        <v>0</v>
      </c>
      <c r="R899" s="11" t="e">
        <f t="shared" si="85"/>
        <v>#DIV/0!</v>
      </c>
      <c r="S899" t="str">
        <f t="shared" ref="S899:S962" si="88">LEFT(P899,SEARCH("/",P899,1)-1)</f>
        <v>music</v>
      </c>
      <c r="T899" s="17" t="str">
        <f t="shared" ref="T899:T962" si="89">RIGHT(P899,LEN(P899)-SEARCH("/",P899))</f>
        <v>indie rock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s="9" t="s">
        <v>8221</v>
      </c>
      <c r="G900" t="s">
        <v>8224</v>
      </c>
      <c r="H900" t="s">
        <v>8246</v>
      </c>
      <c r="I900">
        <v>1326651110</v>
      </c>
      <c r="J900" s="15">
        <f t="shared" si="86"/>
        <v>40923.758217592593</v>
      </c>
      <c r="K900">
        <v>1322763110</v>
      </c>
      <c r="L900" s="15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84"/>
        <v>2.8000000000000003</v>
      </c>
      <c r="R900" s="11">
        <f t="shared" si="85"/>
        <v>35</v>
      </c>
      <c r="S900" t="str">
        <f t="shared" si="88"/>
        <v>music</v>
      </c>
      <c r="T900" s="17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 s="15">
        <f t="shared" si="86"/>
        <v>40691.099097222221</v>
      </c>
      <c r="K901">
        <v>1302661362</v>
      </c>
      <c r="L901" s="15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84"/>
        <v>37.333333333333336</v>
      </c>
      <c r="R901" s="11">
        <f t="shared" si="85"/>
        <v>35</v>
      </c>
      <c r="S901" t="str">
        <f t="shared" si="88"/>
        <v>music</v>
      </c>
      <c r="T901" s="17" t="str">
        <f t="shared" si="89"/>
        <v>indie rock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s="9" t="s">
        <v>8221</v>
      </c>
      <c r="G902" t="s">
        <v>8224</v>
      </c>
      <c r="H902" t="s">
        <v>8246</v>
      </c>
      <c r="I902">
        <v>1459365802</v>
      </c>
      <c r="J902" s="15">
        <f t="shared" si="86"/>
        <v>42459.807893518519</v>
      </c>
      <c r="K902">
        <v>1456777402</v>
      </c>
      <c r="L902" s="15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84"/>
        <v>0.42</v>
      </c>
      <c r="R902" s="11">
        <f t="shared" si="85"/>
        <v>10.5</v>
      </c>
      <c r="S902" t="str">
        <f t="shared" si="88"/>
        <v>music</v>
      </c>
      <c r="T902" s="17" t="str">
        <f t="shared" si="89"/>
        <v>jazz</v>
      </c>
    </row>
    <row r="903" spans="1:20" ht="45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s="9" t="s">
        <v>8221</v>
      </c>
      <c r="G903" t="s">
        <v>8224</v>
      </c>
      <c r="H903" t="s">
        <v>8246</v>
      </c>
      <c r="I903">
        <v>1276024260</v>
      </c>
      <c r="J903" s="15">
        <f t="shared" si="86"/>
        <v>40337.799305555556</v>
      </c>
      <c r="K903">
        <v>1272050914</v>
      </c>
      <c r="L903" s="15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84"/>
        <v>0</v>
      </c>
      <c r="R903" s="11" t="e">
        <f t="shared" si="85"/>
        <v>#DIV/0!</v>
      </c>
      <c r="S903" t="str">
        <f t="shared" si="88"/>
        <v>music</v>
      </c>
      <c r="T903" s="17" t="str">
        <f t="shared" si="89"/>
        <v>jazz</v>
      </c>
    </row>
    <row r="904" spans="1:20" ht="45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s="9" t="s">
        <v>8221</v>
      </c>
      <c r="G904" t="s">
        <v>8224</v>
      </c>
      <c r="H904" t="s">
        <v>8246</v>
      </c>
      <c r="I904">
        <v>1409412600</v>
      </c>
      <c r="J904" s="15">
        <f t="shared" si="86"/>
        <v>41881.645833333336</v>
      </c>
      <c r="K904">
        <v>1404947422</v>
      </c>
      <c r="L904" s="15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84"/>
        <v>0.3</v>
      </c>
      <c r="R904" s="11">
        <f t="shared" si="85"/>
        <v>30</v>
      </c>
      <c r="S904" t="str">
        <f t="shared" si="88"/>
        <v>music</v>
      </c>
      <c r="T904" s="17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 s="15">
        <f t="shared" si="86"/>
        <v>41175.100694444445</v>
      </c>
      <c r="K905">
        <v>1346180780</v>
      </c>
      <c r="L905" s="15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84"/>
        <v>3.2</v>
      </c>
      <c r="R905" s="11">
        <f t="shared" si="85"/>
        <v>40</v>
      </c>
      <c r="S905" t="str">
        <f t="shared" si="88"/>
        <v>music</v>
      </c>
      <c r="T905" s="17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 s="15">
        <f t="shared" si="86"/>
        <v>42372.080289351856</v>
      </c>
      <c r="K906">
        <v>1449194137</v>
      </c>
      <c r="L906" s="15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84"/>
        <v>0.30199999999999999</v>
      </c>
      <c r="R906" s="11">
        <f t="shared" si="85"/>
        <v>50.333333333333336</v>
      </c>
      <c r="S906" t="str">
        <f t="shared" si="88"/>
        <v>music</v>
      </c>
      <c r="T906" s="17" t="str">
        <f t="shared" si="89"/>
        <v>jazz</v>
      </c>
    </row>
    <row r="907" spans="1:20" ht="30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 s="15">
        <f t="shared" si="86"/>
        <v>40567.239884259259</v>
      </c>
      <c r="K907">
        <v>1290663926</v>
      </c>
      <c r="L907" s="15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84"/>
        <v>3.0153846153846153</v>
      </c>
      <c r="R907" s="11">
        <f t="shared" si="85"/>
        <v>32.666666666666664</v>
      </c>
      <c r="S907" t="str">
        <f t="shared" si="88"/>
        <v>music</v>
      </c>
      <c r="T907" s="1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s="9" t="s">
        <v>8221</v>
      </c>
      <c r="G908" t="s">
        <v>8224</v>
      </c>
      <c r="H908" t="s">
        <v>8246</v>
      </c>
      <c r="I908">
        <v>1394681590</v>
      </c>
      <c r="J908" s="15">
        <f t="shared" si="86"/>
        <v>41711.148032407407</v>
      </c>
      <c r="K908">
        <v>1392093190</v>
      </c>
      <c r="L908" s="15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84"/>
        <v>0</v>
      </c>
      <c r="R908" s="11" t="e">
        <f t="shared" si="85"/>
        <v>#DIV/0!</v>
      </c>
      <c r="S908" t="str">
        <f t="shared" si="88"/>
        <v>music</v>
      </c>
      <c r="T908" s="17" t="str">
        <f t="shared" si="89"/>
        <v>jazz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s="9" t="s">
        <v>8221</v>
      </c>
      <c r="G909" t="s">
        <v>8224</v>
      </c>
      <c r="H909" t="s">
        <v>8246</v>
      </c>
      <c r="I909">
        <v>1315715823</v>
      </c>
      <c r="J909" s="15">
        <f t="shared" si="86"/>
        <v>40797.192395833335</v>
      </c>
      <c r="K909">
        <v>1313123823</v>
      </c>
      <c r="L909" s="15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84"/>
        <v>0</v>
      </c>
      <c r="R909" s="11" t="e">
        <f t="shared" si="85"/>
        <v>#DIV/0!</v>
      </c>
      <c r="S909" t="str">
        <f t="shared" si="88"/>
        <v>music</v>
      </c>
      <c r="T909" s="17" t="str">
        <f t="shared" si="89"/>
        <v>jazz</v>
      </c>
    </row>
    <row r="910" spans="1:20" ht="30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s="9" t="s">
        <v>8221</v>
      </c>
      <c r="G910" t="s">
        <v>8224</v>
      </c>
      <c r="H910" t="s">
        <v>8246</v>
      </c>
      <c r="I910">
        <v>1280206740</v>
      </c>
      <c r="J910" s="15">
        <f t="shared" si="86"/>
        <v>40386.207638888889</v>
      </c>
      <c r="K910">
        <v>1276283655</v>
      </c>
      <c r="L910" s="15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84"/>
        <v>0</v>
      </c>
      <c r="R910" s="11" t="e">
        <f t="shared" si="85"/>
        <v>#DIV/0!</v>
      </c>
      <c r="S910" t="str">
        <f t="shared" si="88"/>
        <v>music</v>
      </c>
      <c r="T910" s="17" t="str">
        <f t="shared" si="89"/>
        <v>jazz</v>
      </c>
    </row>
    <row r="911" spans="1:20" ht="45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 s="15">
        <f t="shared" si="86"/>
        <v>41113.166666666664</v>
      </c>
      <c r="K911">
        <v>1340296440</v>
      </c>
      <c r="L911" s="15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84"/>
        <v>3.25</v>
      </c>
      <c r="R911" s="11">
        <f t="shared" si="85"/>
        <v>65</v>
      </c>
      <c r="S911" t="str">
        <f t="shared" si="88"/>
        <v>music</v>
      </c>
      <c r="T911" s="17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 s="15">
        <f t="shared" si="86"/>
        <v>42797.545358796298</v>
      </c>
      <c r="K912">
        <v>1483362319</v>
      </c>
      <c r="L912" s="15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84"/>
        <v>22.363636363636363</v>
      </c>
      <c r="R912" s="11">
        <f t="shared" si="85"/>
        <v>24.6</v>
      </c>
      <c r="S912" t="str">
        <f t="shared" si="88"/>
        <v>music</v>
      </c>
      <c r="T912" s="17" t="str">
        <f t="shared" si="89"/>
        <v>jazz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s="9" t="s">
        <v>8221</v>
      </c>
      <c r="G913" t="s">
        <v>8224</v>
      </c>
      <c r="H913" t="s">
        <v>8246</v>
      </c>
      <c r="I913">
        <v>1390522045</v>
      </c>
      <c r="J913" s="15">
        <f t="shared" si="86"/>
        <v>41663.005150462966</v>
      </c>
      <c r="K913">
        <v>1388707645</v>
      </c>
      <c r="L913" s="15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84"/>
        <v>0</v>
      </c>
      <c r="R913" s="11" t="e">
        <f t="shared" si="85"/>
        <v>#DIV/0!</v>
      </c>
      <c r="S913" t="str">
        <f t="shared" si="88"/>
        <v>music</v>
      </c>
      <c r="T913" s="17" t="str">
        <f t="shared" si="89"/>
        <v>jazz</v>
      </c>
    </row>
    <row r="914" spans="1:20" ht="30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s="9" t="s">
        <v>8221</v>
      </c>
      <c r="G914" t="s">
        <v>8224</v>
      </c>
      <c r="H914" t="s">
        <v>8246</v>
      </c>
      <c r="I914">
        <v>1355197047</v>
      </c>
      <c r="J914" s="15">
        <f t="shared" si="86"/>
        <v>41254.151006944441</v>
      </c>
      <c r="K914">
        <v>1350009447</v>
      </c>
      <c r="L914" s="15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84"/>
        <v>0.85714285714285721</v>
      </c>
      <c r="R914" s="11">
        <f t="shared" si="85"/>
        <v>15</v>
      </c>
      <c r="S914" t="str">
        <f t="shared" si="88"/>
        <v>music</v>
      </c>
      <c r="T914" s="17" t="str">
        <f t="shared" si="89"/>
        <v>jazz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 s="15">
        <f t="shared" si="86"/>
        <v>41034.139108796298</v>
      </c>
      <c r="K915">
        <v>1333596019</v>
      </c>
      <c r="L915" s="15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84"/>
        <v>6.6066666666666665</v>
      </c>
      <c r="R915" s="11">
        <f t="shared" si="85"/>
        <v>82.583333333333329</v>
      </c>
      <c r="S915" t="str">
        <f t="shared" si="88"/>
        <v>music</v>
      </c>
      <c r="T915" s="17" t="str">
        <f t="shared" si="89"/>
        <v>jazz</v>
      </c>
    </row>
    <row r="916" spans="1:20" ht="30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s="9" t="s">
        <v>8221</v>
      </c>
      <c r="G916" t="s">
        <v>8224</v>
      </c>
      <c r="H916" t="s">
        <v>8246</v>
      </c>
      <c r="I916">
        <v>1345918747</v>
      </c>
      <c r="J916" s="15">
        <f t="shared" si="86"/>
        <v>41146.763275462967</v>
      </c>
      <c r="K916">
        <v>1343326747</v>
      </c>
      <c r="L916" s="15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84"/>
        <v>0</v>
      </c>
      <c r="R916" s="11" t="e">
        <f t="shared" si="85"/>
        <v>#DIV/0!</v>
      </c>
      <c r="S916" t="str">
        <f t="shared" si="88"/>
        <v>music</v>
      </c>
      <c r="T916" s="17" t="str">
        <f t="shared" si="89"/>
        <v>jazz</v>
      </c>
    </row>
    <row r="917" spans="1:20" ht="30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 s="15">
        <f t="shared" si="86"/>
        <v>40969.207638888889</v>
      </c>
      <c r="K917">
        <v>1327853914</v>
      </c>
      <c r="L917" s="15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84"/>
        <v>5.7692307692307692</v>
      </c>
      <c r="R917" s="11">
        <f t="shared" si="85"/>
        <v>41.666666666666664</v>
      </c>
      <c r="S917" t="str">
        <f t="shared" si="88"/>
        <v>music</v>
      </c>
      <c r="T917" s="17" t="str">
        <f t="shared" si="89"/>
        <v>jazz</v>
      </c>
    </row>
    <row r="918" spans="1:20" ht="30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s="9" t="s">
        <v>8221</v>
      </c>
      <c r="G918" t="s">
        <v>8224</v>
      </c>
      <c r="H918" t="s">
        <v>8246</v>
      </c>
      <c r="I918">
        <v>1287723600</v>
      </c>
      <c r="J918" s="15">
        <f t="shared" si="86"/>
        <v>40473.208333333336</v>
      </c>
      <c r="K918">
        <v>1284409734</v>
      </c>
      <c r="L918" s="15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84"/>
        <v>0</v>
      </c>
      <c r="R918" s="11" t="e">
        <f t="shared" si="85"/>
        <v>#DIV/0!</v>
      </c>
      <c r="S918" t="str">
        <f t="shared" si="88"/>
        <v>music</v>
      </c>
      <c r="T918" s="17" t="str">
        <f t="shared" si="89"/>
        <v>jazz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s="9" t="s">
        <v>8221</v>
      </c>
      <c r="G919" t="s">
        <v>8224</v>
      </c>
      <c r="H919" t="s">
        <v>8246</v>
      </c>
      <c r="I919">
        <v>1405305000</v>
      </c>
      <c r="J919" s="15">
        <f t="shared" si="86"/>
        <v>41834.104166666664</v>
      </c>
      <c r="K919">
        <v>1402612730</v>
      </c>
      <c r="L919" s="15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84"/>
        <v>0.6</v>
      </c>
      <c r="R919" s="11">
        <f t="shared" si="85"/>
        <v>30</v>
      </c>
      <c r="S919" t="str">
        <f t="shared" si="88"/>
        <v>music</v>
      </c>
      <c r="T919" s="17" t="str">
        <f t="shared" si="89"/>
        <v>jazz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 s="15">
        <f t="shared" si="86"/>
        <v>41974.957881944443</v>
      </c>
      <c r="K920">
        <v>1414879161</v>
      </c>
      <c r="L920" s="15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84"/>
        <v>5.0256410256410255</v>
      </c>
      <c r="R920" s="11">
        <f t="shared" si="85"/>
        <v>19.600000000000001</v>
      </c>
      <c r="S920" t="str">
        <f t="shared" si="88"/>
        <v>music</v>
      </c>
      <c r="T920" s="17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 s="15">
        <f t="shared" si="86"/>
        <v>41262.641724537039</v>
      </c>
      <c r="K921">
        <v>1352906645</v>
      </c>
      <c r="L921" s="15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84"/>
        <v>0.5</v>
      </c>
      <c r="R921" s="11">
        <f t="shared" si="85"/>
        <v>100</v>
      </c>
      <c r="S921" t="str">
        <f t="shared" si="88"/>
        <v>music</v>
      </c>
      <c r="T921" s="17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s="9" t="s">
        <v>8221</v>
      </c>
      <c r="G922" t="s">
        <v>8224</v>
      </c>
      <c r="H922" t="s">
        <v>8246</v>
      </c>
      <c r="I922">
        <v>1384448822</v>
      </c>
      <c r="J922" s="15">
        <f t="shared" si="86"/>
        <v>41592.713217592594</v>
      </c>
      <c r="K922">
        <v>1381853222</v>
      </c>
      <c r="L922" s="15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84"/>
        <v>0</v>
      </c>
      <c r="R922" s="11" t="e">
        <f t="shared" si="85"/>
        <v>#DIV/0!</v>
      </c>
      <c r="S922" t="str">
        <f t="shared" si="88"/>
        <v>music</v>
      </c>
      <c r="T922" s="17" t="str">
        <f t="shared" si="89"/>
        <v>jazz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 s="15">
        <f t="shared" si="86"/>
        <v>40889.212685185186</v>
      </c>
      <c r="K923">
        <v>1320033976</v>
      </c>
      <c r="L923" s="15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84"/>
        <v>30.9</v>
      </c>
      <c r="R923" s="11">
        <f t="shared" si="85"/>
        <v>231.75</v>
      </c>
      <c r="S923" t="str">
        <f t="shared" si="88"/>
        <v>music</v>
      </c>
      <c r="T923" s="17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 s="15">
        <f t="shared" si="86"/>
        <v>41913.530011574076</v>
      </c>
      <c r="K924">
        <v>1409143393</v>
      </c>
      <c r="L924" s="15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84"/>
        <v>21.037037037037038</v>
      </c>
      <c r="R924" s="11">
        <f t="shared" si="85"/>
        <v>189.33333333333334</v>
      </c>
      <c r="S924" t="str">
        <f t="shared" si="88"/>
        <v>music</v>
      </c>
      <c r="T924" s="17" t="str">
        <f t="shared" si="89"/>
        <v>jazz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 s="15">
        <f t="shared" si="86"/>
        <v>41965.001423611116</v>
      </c>
      <c r="K925">
        <v>1414018923</v>
      </c>
      <c r="L925" s="15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84"/>
        <v>2.1999999999999997</v>
      </c>
      <c r="R925" s="11">
        <f t="shared" si="85"/>
        <v>55</v>
      </c>
      <c r="S925" t="str">
        <f t="shared" si="88"/>
        <v>music</v>
      </c>
      <c r="T925" s="17" t="str">
        <f t="shared" si="89"/>
        <v>jazz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 s="15">
        <f t="shared" si="86"/>
        <v>41318.942928240744</v>
      </c>
      <c r="K926">
        <v>1358203069</v>
      </c>
      <c r="L926" s="15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84"/>
        <v>10.9</v>
      </c>
      <c r="R926" s="11">
        <f t="shared" si="85"/>
        <v>21.8</v>
      </c>
      <c r="S926" t="str">
        <f t="shared" si="88"/>
        <v>music</v>
      </c>
      <c r="T926" s="17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 s="15">
        <f t="shared" si="86"/>
        <v>41605.922581018516</v>
      </c>
      <c r="K927">
        <v>1382994511</v>
      </c>
      <c r="L927" s="15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84"/>
        <v>2.666666666666667</v>
      </c>
      <c r="R927" s="11">
        <f t="shared" si="85"/>
        <v>32</v>
      </c>
      <c r="S927" t="str">
        <f t="shared" si="88"/>
        <v>music</v>
      </c>
      <c r="T927" s="17" t="str">
        <f t="shared" si="89"/>
        <v>jazz</v>
      </c>
    </row>
    <row r="928" spans="1:20" ht="45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s="9" t="s">
        <v>8221</v>
      </c>
      <c r="G928" t="s">
        <v>8224</v>
      </c>
      <c r="H928" t="s">
        <v>8246</v>
      </c>
      <c r="I928">
        <v>1278628800</v>
      </c>
      <c r="J928" s="15">
        <f t="shared" si="86"/>
        <v>40367.944444444445</v>
      </c>
      <c r="K928">
        <v>1276043330</v>
      </c>
      <c r="L928" s="15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84"/>
        <v>0</v>
      </c>
      <c r="R928" s="11" t="e">
        <f t="shared" si="85"/>
        <v>#DIV/0!</v>
      </c>
      <c r="S928" t="str">
        <f t="shared" si="88"/>
        <v>music</v>
      </c>
      <c r="T928" s="17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s="9" t="s">
        <v>8221</v>
      </c>
      <c r="G929" t="s">
        <v>8224</v>
      </c>
      <c r="H929" t="s">
        <v>8246</v>
      </c>
      <c r="I929">
        <v>1337024695</v>
      </c>
      <c r="J929" s="15">
        <f t="shared" si="86"/>
        <v>41043.822858796295</v>
      </c>
      <c r="K929">
        <v>1334432695</v>
      </c>
      <c r="L929" s="15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84"/>
        <v>0</v>
      </c>
      <c r="R929" s="11" t="e">
        <f t="shared" si="85"/>
        <v>#DIV/0!</v>
      </c>
      <c r="S929" t="str">
        <f t="shared" si="88"/>
        <v>music</v>
      </c>
      <c r="T929" s="17" t="str">
        <f t="shared" si="89"/>
        <v>jazz</v>
      </c>
    </row>
    <row r="930" spans="1:20" ht="30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 s="15">
        <f t="shared" si="86"/>
        <v>41231</v>
      </c>
      <c r="K930">
        <v>1348864913</v>
      </c>
      <c r="L930" s="15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84"/>
        <v>10.86206896551724</v>
      </c>
      <c r="R930" s="11">
        <f t="shared" si="85"/>
        <v>56.25</v>
      </c>
      <c r="S930" t="str">
        <f t="shared" si="88"/>
        <v>music</v>
      </c>
      <c r="T930" s="17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s="9" t="s">
        <v>8221</v>
      </c>
      <c r="G931" t="s">
        <v>8224</v>
      </c>
      <c r="H931" t="s">
        <v>8246</v>
      </c>
      <c r="I931">
        <v>1333946569</v>
      </c>
      <c r="J931" s="15">
        <f t="shared" si="86"/>
        <v>41008.196400462963</v>
      </c>
      <c r="K931">
        <v>1331358169</v>
      </c>
      <c r="L931" s="15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84"/>
        <v>0</v>
      </c>
      <c r="R931" s="11" t="e">
        <f t="shared" si="85"/>
        <v>#DIV/0!</v>
      </c>
      <c r="S931" t="str">
        <f t="shared" si="88"/>
        <v>music</v>
      </c>
      <c r="T931" s="17" t="str">
        <f t="shared" si="89"/>
        <v>jazz</v>
      </c>
    </row>
    <row r="932" spans="1:20" ht="45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 s="15">
        <f t="shared" si="86"/>
        <v>40354.897222222222</v>
      </c>
      <c r="K932">
        <v>1273874306</v>
      </c>
      <c r="L932" s="15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84"/>
        <v>38.333333333333336</v>
      </c>
      <c r="R932" s="11">
        <f t="shared" si="85"/>
        <v>69</v>
      </c>
      <c r="S932" t="str">
        <f t="shared" si="88"/>
        <v>music</v>
      </c>
      <c r="T932" s="17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 s="15">
        <f t="shared" si="86"/>
        <v>41714.916666666664</v>
      </c>
      <c r="K933">
        <v>1392021502</v>
      </c>
      <c r="L933" s="15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84"/>
        <v>6.5500000000000007</v>
      </c>
      <c r="R933" s="11">
        <f t="shared" si="85"/>
        <v>18.714285714285715</v>
      </c>
      <c r="S933" t="str">
        <f t="shared" si="88"/>
        <v>music</v>
      </c>
      <c r="T933" s="17" t="str">
        <f t="shared" si="89"/>
        <v>jazz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 s="15">
        <f t="shared" si="86"/>
        <v>41355.927604166667</v>
      </c>
      <c r="K934">
        <v>1360106145</v>
      </c>
      <c r="L934" s="15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84"/>
        <v>14.536842105263158</v>
      </c>
      <c r="R934" s="11">
        <f t="shared" si="85"/>
        <v>46.033333333333331</v>
      </c>
      <c r="S934" t="str">
        <f t="shared" si="88"/>
        <v>music</v>
      </c>
      <c r="T934" s="17" t="str">
        <f t="shared" si="89"/>
        <v>jazz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 s="15">
        <f t="shared" si="86"/>
        <v>41771.169085648151</v>
      </c>
      <c r="K935">
        <v>1394683409</v>
      </c>
      <c r="L935" s="15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84"/>
        <v>6</v>
      </c>
      <c r="R935" s="11">
        <f t="shared" si="85"/>
        <v>60</v>
      </c>
      <c r="S935" t="str">
        <f t="shared" si="88"/>
        <v>music</v>
      </c>
      <c r="T935" s="17" t="str">
        <f t="shared" si="89"/>
        <v>jazz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 s="15">
        <f t="shared" si="86"/>
        <v>41763.25</v>
      </c>
      <c r="K936">
        <v>1396633284</v>
      </c>
      <c r="L936" s="15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84"/>
        <v>30.4</v>
      </c>
      <c r="R936" s="11">
        <f t="shared" si="85"/>
        <v>50.666666666666664</v>
      </c>
      <c r="S936" t="str">
        <f t="shared" si="88"/>
        <v>music</v>
      </c>
      <c r="T936" s="17" t="str">
        <f t="shared" si="89"/>
        <v>jazz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 s="15">
        <f t="shared" si="86"/>
        <v>42398.333668981482</v>
      </c>
      <c r="K937">
        <v>1451462429</v>
      </c>
      <c r="L937" s="15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84"/>
        <v>1.4285714285714286</v>
      </c>
      <c r="R937" s="11">
        <f t="shared" si="85"/>
        <v>25</v>
      </c>
      <c r="S937" t="str">
        <f t="shared" si="88"/>
        <v>music</v>
      </c>
      <c r="T937" s="17" t="str">
        <f t="shared" si="89"/>
        <v>jazz</v>
      </c>
    </row>
    <row r="938" spans="1:20" ht="30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s="9" t="s">
        <v>8221</v>
      </c>
      <c r="G938" t="s">
        <v>8224</v>
      </c>
      <c r="H938" t="s">
        <v>8246</v>
      </c>
      <c r="I938">
        <v>1326916800</v>
      </c>
      <c r="J938" s="15">
        <f t="shared" si="86"/>
        <v>40926.833333333336</v>
      </c>
      <c r="K938">
        <v>1323131689</v>
      </c>
      <c r="L938" s="15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84"/>
        <v>0</v>
      </c>
      <c r="R938" s="11" t="e">
        <f t="shared" si="85"/>
        <v>#DIV/0!</v>
      </c>
      <c r="S938" t="str">
        <f t="shared" si="88"/>
        <v>music</v>
      </c>
      <c r="T938" s="17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s="9" t="s">
        <v>8221</v>
      </c>
      <c r="G939" t="s">
        <v>8224</v>
      </c>
      <c r="H939" t="s">
        <v>8246</v>
      </c>
      <c r="I939">
        <v>1383509357</v>
      </c>
      <c r="J939" s="15">
        <f t="shared" si="86"/>
        <v>41581.839780092596</v>
      </c>
      <c r="K939">
        <v>1380913757</v>
      </c>
      <c r="L939" s="15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84"/>
        <v>1.1428571428571428</v>
      </c>
      <c r="R939" s="11">
        <f t="shared" si="85"/>
        <v>20</v>
      </c>
      <c r="S939" t="str">
        <f t="shared" si="88"/>
        <v>music</v>
      </c>
      <c r="T939" s="17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s="9" t="s">
        <v>8221</v>
      </c>
      <c r="G940" t="s">
        <v>8224</v>
      </c>
      <c r="H940" t="s">
        <v>8246</v>
      </c>
      <c r="I940">
        <v>1346585448</v>
      </c>
      <c r="J940" s="15">
        <f t="shared" si="86"/>
        <v>41154.479722222226</v>
      </c>
      <c r="K940">
        <v>1343993448</v>
      </c>
      <c r="L940" s="15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84"/>
        <v>0.35714285714285715</v>
      </c>
      <c r="R940" s="11">
        <f t="shared" si="85"/>
        <v>25</v>
      </c>
      <c r="S940" t="str">
        <f t="shared" si="88"/>
        <v>music</v>
      </c>
      <c r="T940" s="17" t="str">
        <f t="shared" si="89"/>
        <v>jazz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s="9" t="s">
        <v>8221</v>
      </c>
      <c r="G941" t="s">
        <v>8224</v>
      </c>
      <c r="H941" t="s">
        <v>8246</v>
      </c>
      <c r="I941">
        <v>1372622280</v>
      </c>
      <c r="J941" s="15">
        <f t="shared" si="86"/>
        <v>41455.831944444442</v>
      </c>
      <c r="K941">
        <v>1369246738</v>
      </c>
      <c r="L941" s="15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84"/>
        <v>1.4545454545454546</v>
      </c>
      <c r="R941" s="11">
        <f t="shared" si="85"/>
        <v>20</v>
      </c>
      <c r="S941" t="str">
        <f t="shared" si="88"/>
        <v>music</v>
      </c>
      <c r="T941" s="17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 s="15">
        <f t="shared" si="86"/>
        <v>42227.008402777778</v>
      </c>
      <c r="K942">
        <v>1435363926</v>
      </c>
      <c r="L942" s="15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84"/>
        <v>17.155555555555555</v>
      </c>
      <c r="R942" s="11">
        <f t="shared" si="85"/>
        <v>110.28571428571429</v>
      </c>
      <c r="S942" t="str">
        <f t="shared" si="88"/>
        <v>technology</v>
      </c>
      <c r="T942" s="17" t="str">
        <f t="shared" si="89"/>
        <v>wearables</v>
      </c>
    </row>
    <row r="943" spans="1:20" ht="45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 s="15">
        <f t="shared" si="86"/>
        <v>42776.096585648149</v>
      </c>
      <c r="K943">
        <v>1484101145</v>
      </c>
      <c r="L943" s="15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84"/>
        <v>2.3220000000000001</v>
      </c>
      <c r="R943" s="11">
        <f t="shared" si="85"/>
        <v>37.451612903225808</v>
      </c>
      <c r="S943" t="str">
        <f t="shared" si="88"/>
        <v>technology</v>
      </c>
      <c r="T943" s="17" t="str">
        <f t="shared" si="89"/>
        <v>wearables</v>
      </c>
    </row>
    <row r="944" spans="1:20" ht="45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 s="15">
        <f t="shared" si="86"/>
        <v>42418.843287037031</v>
      </c>
      <c r="K944">
        <v>1452716060</v>
      </c>
      <c r="L944" s="15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84"/>
        <v>8.9066666666666663</v>
      </c>
      <c r="R944" s="11">
        <f t="shared" si="85"/>
        <v>41.75</v>
      </c>
      <c r="S944" t="str">
        <f t="shared" si="88"/>
        <v>technology</v>
      </c>
      <c r="T944" s="17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 s="15">
        <f t="shared" si="86"/>
        <v>42703.709548611107</v>
      </c>
      <c r="K945">
        <v>1477843305</v>
      </c>
      <c r="L945" s="15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84"/>
        <v>9.6333333333333346</v>
      </c>
      <c r="R945" s="11">
        <f t="shared" si="85"/>
        <v>24.083333333333332</v>
      </c>
      <c r="S945" t="str">
        <f t="shared" si="88"/>
        <v>technology</v>
      </c>
      <c r="T945" s="17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 s="15">
        <f t="shared" si="86"/>
        <v>42478.583333333328</v>
      </c>
      <c r="K946">
        <v>1458050450</v>
      </c>
      <c r="L946" s="15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84"/>
        <v>13.325999999999999</v>
      </c>
      <c r="R946" s="11">
        <f t="shared" si="85"/>
        <v>69.40625</v>
      </c>
      <c r="S946" t="str">
        <f t="shared" si="88"/>
        <v>technology</v>
      </c>
      <c r="T946" s="17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 s="15">
        <f t="shared" si="86"/>
        <v>42784.999305555553</v>
      </c>
      <c r="K947">
        <v>1482958626</v>
      </c>
      <c r="L947" s="15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84"/>
        <v>2.484</v>
      </c>
      <c r="R947" s="11">
        <f t="shared" si="85"/>
        <v>155.25</v>
      </c>
      <c r="S947" t="str">
        <f t="shared" si="88"/>
        <v>technology</v>
      </c>
      <c r="T947" s="17" t="str">
        <f t="shared" si="89"/>
        <v>wearables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 s="15">
        <f t="shared" si="86"/>
        <v>42622.750555555554</v>
      </c>
      <c r="K948">
        <v>1470852048</v>
      </c>
      <c r="L948" s="15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84"/>
        <v>1.9066666666666665</v>
      </c>
      <c r="R948" s="11">
        <f t="shared" si="85"/>
        <v>57.2</v>
      </c>
      <c r="S948" t="str">
        <f t="shared" si="88"/>
        <v>technology</v>
      </c>
      <c r="T948" s="17" t="str">
        <f t="shared" si="89"/>
        <v>wearables</v>
      </c>
    </row>
    <row r="949" spans="1:20" ht="45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s="9" t="s">
        <v>8221</v>
      </c>
      <c r="G949" t="s">
        <v>8224</v>
      </c>
      <c r="H949" t="s">
        <v>8246</v>
      </c>
      <c r="I949">
        <v>1467312306</v>
      </c>
      <c r="J949" s="15">
        <f t="shared" si="86"/>
        <v>42551.781319444446</v>
      </c>
      <c r="K949">
        <v>1462128306</v>
      </c>
      <c r="L949" s="15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84"/>
        <v>0</v>
      </c>
      <c r="R949" s="11" t="e">
        <f t="shared" si="85"/>
        <v>#DIV/0!</v>
      </c>
      <c r="S949" t="str">
        <f t="shared" si="88"/>
        <v>technology</v>
      </c>
      <c r="T949" s="17" t="str">
        <f t="shared" si="89"/>
        <v>wearables</v>
      </c>
    </row>
    <row r="950" spans="1:20" ht="45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 s="15">
        <f t="shared" si="86"/>
        <v>42441.828287037039</v>
      </c>
      <c r="K950">
        <v>1455220364</v>
      </c>
      <c r="L950" s="15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84"/>
        <v>12</v>
      </c>
      <c r="R950" s="11">
        <f t="shared" si="85"/>
        <v>60</v>
      </c>
      <c r="S950" t="str">
        <f t="shared" si="88"/>
        <v>technology</v>
      </c>
      <c r="T950" s="17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 s="15">
        <f t="shared" si="86"/>
        <v>42421.043703703705</v>
      </c>
      <c r="K951">
        <v>1450832576</v>
      </c>
      <c r="L951" s="15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84"/>
        <v>1.365</v>
      </c>
      <c r="R951" s="11">
        <f t="shared" si="85"/>
        <v>39</v>
      </c>
      <c r="S951" t="str">
        <f t="shared" si="88"/>
        <v>technology</v>
      </c>
      <c r="T951" s="17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 s="15">
        <f t="shared" si="86"/>
        <v>42386.750706018516</v>
      </c>
      <c r="K952">
        <v>1450461661</v>
      </c>
      <c r="L952" s="15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84"/>
        <v>28.04</v>
      </c>
      <c r="R952" s="11">
        <f t="shared" si="85"/>
        <v>58.416666666666664</v>
      </c>
      <c r="S952" t="str">
        <f t="shared" si="88"/>
        <v>technology</v>
      </c>
      <c r="T952" s="17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 s="15">
        <f t="shared" si="86"/>
        <v>42525.653611111105</v>
      </c>
      <c r="K953">
        <v>1461166872</v>
      </c>
      <c r="L953" s="15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84"/>
        <v>38.39</v>
      </c>
      <c r="R953" s="11">
        <f t="shared" si="85"/>
        <v>158.63636363636363</v>
      </c>
      <c r="S953" t="str">
        <f t="shared" si="88"/>
        <v>technology</v>
      </c>
      <c r="T953" s="17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 s="15">
        <f t="shared" si="86"/>
        <v>42692.655231481483</v>
      </c>
      <c r="K954">
        <v>1476888212</v>
      </c>
      <c r="L954" s="15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84"/>
        <v>39.942857142857143</v>
      </c>
      <c r="R954" s="11">
        <f t="shared" si="85"/>
        <v>99.857142857142861</v>
      </c>
      <c r="S954" t="str">
        <f t="shared" si="88"/>
        <v>technology</v>
      </c>
      <c r="T954" s="17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 s="15">
        <f t="shared" si="86"/>
        <v>42029.164340277777</v>
      </c>
      <c r="K955">
        <v>1419566199</v>
      </c>
      <c r="L955" s="15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84"/>
        <v>0.84</v>
      </c>
      <c r="R955" s="11">
        <f t="shared" si="85"/>
        <v>25.2</v>
      </c>
      <c r="S955" t="str">
        <f t="shared" si="88"/>
        <v>technology</v>
      </c>
      <c r="T955" s="17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 s="15">
        <f t="shared" si="86"/>
        <v>42236.833784722221</v>
      </c>
      <c r="K956">
        <v>1436472039</v>
      </c>
      <c r="L956" s="15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84"/>
        <v>43.406666666666666</v>
      </c>
      <c r="R956" s="11">
        <f t="shared" si="85"/>
        <v>89.191780821917803</v>
      </c>
      <c r="S956" t="str">
        <f t="shared" si="88"/>
        <v>technology</v>
      </c>
      <c r="T956" s="17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 s="15">
        <f t="shared" si="86"/>
        <v>42626.295138888891</v>
      </c>
      <c r="K957">
        <v>1470294300</v>
      </c>
      <c r="L957" s="15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84"/>
        <v>5.6613333333333333</v>
      </c>
      <c r="R957" s="11">
        <f t="shared" si="85"/>
        <v>182.6236559139785</v>
      </c>
      <c r="S957" t="str">
        <f t="shared" si="88"/>
        <v>technology</v>
      </c>
      <c r="T957" s="17" t="str">
        <f t="shared" si="89"/>
        <v>wearables</v>
      </c>
    </row>
    <row r="958" spans="1:20" ht="45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 s="15">
        <f t="shared" si="86"/>
        <v>42120.872210648144</v>
      </c>
      <c r="K958">
        <v>1424901359</v>
      </c>
      <c r="L958" s="15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84"/>
        <v>1.722</v>
      </c>
      <c r="R958" s="11">
        <f t="shared" si="85"/>
        <v>50.647058823529413</v>
      </c>
      <c r="S958" t="str">
        <f t="shared" si="88"/>
        <v>technology</v>
      </c>
      <c r="T958" s="17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 s="15">
        <f t="shared" si="86"/>
        <v>42691.594131944439</v>
      </c>
      <c r="K959">
        <v>1476710133</v>
      </c>
      <c r="L959" s="15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84"/>
        <v>1.9416666666666664</v>
      </c>
      <c r="R959" s="11">
        <f t="shared" si="85"/>
        <v>33.285714285714285</v>
      </c>
      <c r="S959" t="str">
        <f t="shared" si="88"/>
        <v>technology</v>
      </c>
      <c r="T959" s="17" t="str">
        <f t="shared" si="89"/>
        <v>wearables</v>
      </c>
    </row>
    <row r="960" spans="1:20" ht="45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 s="15">
        <f t="shared" si="86"/>
        <v>42104.207638888889</v>
      </c>
      <c r="K960">
        <v>1426792563</v>
      </c>
      <c r="L960" s="15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84"/>
        <v>11.328275684711327</v>
      </c>
      <c r="R960" s="11">
        <f t="shared" si="85"/>
        <v>51.823529411764703</v>
      </c>
      <c r="S960" t="str">
        <f t="shared" si="88"/>
        <v>technology</v>
      </c>
      <c r="T960" s="17" t="str">
        <f t="shared" si="89"/>
        <v>wearables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 s="15">
        <f t="shared" si="86"/>
        <v>42023.174363425926</v>
      </c>
      <c r="K961">
        <v>1419048665</v>
      </c>
      <c r="L961" s="15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84"/>
        <v>38.86</v>
      </c>
      <c r="R961" s="11">
        <f t="shared" si="85"/>
        <v>113.62573099415205</v>
      </c>
      <c r="S961" t="str">
        <f t="shared" si="88"/>
        <v>technology</v>
      </c>
      <c r="T961" s="17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 s="15">
        <f t="shared" si="86"/>
        <v>42808.585127314815</v>
      </c>
      <c r="K962">
        <v>1485874955</v>
      </c>
      <c r="L962" s="15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ref="Q962:Q1025" si="90">E962/D962*100</f>
        <v>46.100628930817614</v>
      </c>
      <c r="R962" s="11">
        <f t="shared" ref="R962:R1025" si="91">E962/N962</f>
        <v>136.46276595744681</v>
      </c>
      <c r="S962" t="str">
        <f t="shared" si="88"/>
        <v>technology</v>
      </c>
      <c r="T962" s="17" t="str">
        <f t="shared" si="89"/>
        <v>wearables</v>
      </c>
    </row>
    <row r="963" spans="1:20" ht="30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 s="15">
        <f t="shared" ref="J963:J1026" si="92">(((I963/60)/60)/24)+DATE(1970,1,1)</f>
        <v>42786.791666666672</v>
      </c>
      <c r="K963">
        <v>1483634335</v>
      </c>
      <c r="L963" s="15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si="90"/>
        <v>42.188421052631583</v>
      </c>
      <c r="R963" s="11">
        <f t="shared" si="91"/>
        <v>364.35454545454547</v>
      </c>
      <c r="S963" t="str">
        <f t="shared" ref="S963:S1026" si="94">LEFT(P963,SEARCH("/",P963,1)-1)</f>
        <v>technology</v>
      </c>
      <c r="T963" s="17" t="str">
        <f t="shared" ref="T963:T1026" si="95">RIGHT(P963,LEN(P963)-SEARCH("/",P963))</f>
        <v>wearables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 s="15">
        <f t="shared" si="92"/>
        <v>42411.712418981479</v>
      </c>
      <c r="K964">
        <v>1451927153</v>
      </c>
      <c r="L964" s="15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90"/>
        <v>28.48</v>
      </c>
      <c r="R964" s="11">
        <f t="shared" si="91"/>
        <v>19.243243243243242</v>
      </c>
      <c r="S964" t="str">
        <f t="shared" si="94"/>
        <v>technology</v>
      </c>
      <c r="T964" s="17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 s="15">
        <f t="shared" si="92"/>
        <v>42660.635636574079</v>
      </c>
      <c r="K965">
        <v>1473693319</v>
      </c>
      <c r="L965" s="15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90"/>
        <v>1.077142857142857</v>
      </c>
      <c r="R965" s="11">
        <f t="shared" si="91"/>
        <v>41.888888888888886</v>
      </c>
      <c r="S965" t="str">
        <f t="shared" si="94"/>
        <v>technology</v>
      </c>
      <c r="T965" s="17" t="str">
        <f t="shared" si="95"/>
        <v>wearables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 s="15">
        <f t="shared" si="92"/>
        <v>42248.628692129627</v>
      </c>
      <c r="K966">
        <v>1437663919</v>
      </c>
      <c r="L966" s="15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90"/>
        <v>0.79909090909090907</v>
      </c>
      <c r="R966" s="11">
        <f t="shared" si="91"/>
        <v>30.310344827586206</v>
      </c>
      <c r="S966" t="str">
        <f t="shared" si="94"/>
        <v>technology</v>
      </c>
      <c r="T966" s="17" t="str">
        <f t="shared" si="95"/>
        <v>wearables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 s="15">
        <f t="shared" si="92"/>
        <v>42669.165972222225</v>
      </c>
      <c r="K967">
        <v>1474676646</v>
      </c>
      <c r="L967" s="15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90"/>
        <v>1.1919999999999999</v>
      </c>
      <c r="R967" s="11">
        <f t="shared" si="91"/>
        <v>49.666666666666664</v>
      </c>
      <c r="S967" t="str">
        <f t="shared" si="94"/>
        <v>technology</v>
      </c>
      <c r="T967" s="17" t="str">
        <f t="shared" si="95"/>
        <v>wearables</v>
      </c>
    </row>
    <row r="968" spans="1:20" ht="30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 s="15">
        <f t="shared" si="92"/>
        <v>42649.635787037041</v>
      </c>
      <c r="K968">
        <v>1473174932</v>
      </c>
      <c r="L968" s="15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90"/>
        <v>14.799999999999999</v>
      </c>
      <c r="R968" s="11">
        <f t="shared" si="91"/>
        <v>59.2</v>
      </c>
      <c r="S968" t="str">
        <f t="shared" si="94"/>
        <v>technology</v>
      </c>
      <c r="T968" s="17" t="str">
        <f t="shared" si="95"/>
        <v>wearables</v>
      </c>
    </row>
    <row r="969" spans="1:20" ht="30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 s="15">
        <f t="shared" si="92"/>
        <v>42482.21266203704</v>
      </c>
      <c r="K969">
        <v>1456121174</v>
      </c>
      <c r="L969" s="15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90"/>
        <v>17.810000000000002</v>
      </c>
      <c r="R969" s="11">
        <f t="shared" si="91"/>
        <v>43.97530864197531</v>
      </c>
      <c r="S969" t="str">
        <f t="shared" si="94"/>
        <v>technology</v>
      </c>
      <c r="T969" s="17" t="str">
        <f t="shared" si="95"/>
        <v>wearables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 s="15">
        <f t="shared" si="92"/>
        <v>41866.847615740742</v>
      </c>
      <c r="K970">
        <v>1405542034</v>
      </c>
      <c r="L970" s="15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90"/>
        <v>1.325</v>
      </c>
      <c r="R970" s="11">
        <f t="shared" si="91"/>
        <v>26.5</v>
      </c>
      <c r="S970" t="str">
        <f t="shared" si="94"/>
        <v>technology</v>
      </c>
      <c r="T970" s="17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 s="15">
        <f t="shared" si="92"/>
        <v>42775.30332175926</v>
      </c>
      <c r="K971">
        <v>1483773407</v>
      </c>
      <c r="L971" s="15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90"/>
        <v>46.666666666666664</v>
      </c>
      <c r="R971" s="11">
        <f t="shared" si="91"/>
        <v>1272.7272727272727</v>
      </c>
      <c r="S971" t="str">
        <f t="shared" si="94"/>
        <v>technology</v>
      </c>
      <c r="T971" s="17" t="str">
        <f t="shared" si="95"/>
        <v>wearables</v>
      </c>
    </row>
    <row r="972" spans="1:20" ht="45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 s="15">
        <f t="shared" si="92"/>
        <v>42758.207638888889</v>
      </c>
      <c r="K972">
        <v>1481951853</v>
      </c>
      <c r="L972" s="15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90"/>
        <v>45.92</v>
      </c>
      <c r="R972" s="11">
        <f t="shared" si="91"/>
        <v>164</v>
      </c>
      <c r="S972" t="str">
        <f t="shared" si="94"/>
        <v>technology</v>
      </c>
      <c r="T972" s="17" t="str">
        <f t="shared" si="95"/>
        <v>wearables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 s="15">
        <f t="shared" si="92"/>
        <v>42156.709027777775</v>
      </c>
      <c r="K973">
        <v>1429290060</v>
      </c>
      <c r="L973" s="15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90"/>
        <v>0.22599999999999998</v>
      </c>
      <c r="R973" s="11">
        <f t="shared" si="91"/>
        <v>45.2</v>
      </c>
      <c r="S973" t="str">
        <f t="shared" si="94"/>
        <v>technology</v>
      </c>
      <c r="T973" s="17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 s="15">
        <f t="shared" si="92"/>
        <v>41886.290972222225</v>
      </c>
      <c r="K974">
        <v>1407271598</v>
      </c>
      <c r="L974" s="15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90"/>
        <v>34.625</v>
      </c>
      <c r="R974" s="11">
        <f t="shared" si="91"/>
        <v>153.88888888888889</v>
      </c>
      <c r="S974" t="str">
        <f t="shared" si="94"/>
        <v>technology</v>
      </c>
      <c r="T974" s="17" t="str">
        <f t="shared" si="95"/>
        <v>wearables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 s="15">
        <f t="shared" si="92"/>
        <v>42317.056631944448</v>
      </c>
      <c r="K975">
        <v>1441844493</v>
      </c>
      <c r="L975" s="15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90"/>
        <v>2.0549999999999997</v>
      </c>
      <c r="R975" s="11">
        <f t="shared" si="91"/>
        <v>51.375</v>
      </c>
      <c r="S975" t="str">
        <f t="shared" si="94"/>
        <v>technology</v>
      </c>
      <c r="T975" s="17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 s="15">
        <f t="shared" si="92"/>
        <v>42454.707824074074</v>
      </c>
      <c r="K976">
        <v>1456336756</v>
      </c>
      <c r="L976" s="15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90"/>
        <v>0.55999999999999994</v>
      </c>
      <c r="R976" s="11">
        <f t="shared" si="91"/>
        <v>93.333333333333329</v>
      </c>
      <c r="S976" t="str">
        <f t="shared" si="94"/>
        <v>technology</v>
      </c>
      <c r="T976" s="17" t="str">
        <f t="shared" si="95"/>
        <v>wearables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 s="15">
        <f t="shared" si="92"/>
        <v>42549.696585648147</v>
      </c>
      <c r="K977">
        <v>1461948185</v>
      </c>
      <c r="L977" s="15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90"/>
        <v>2.6069999999999998</v>
      </c>
      <c r="R977" s="11">
        <f t="shared" si="91"/>
        <v>108.625</v>
      </c>
      <c r="S977" t="str">
        <f t="shared" si="94"/>
        <v>technology</v>
      </c>
      <c r="T977" s="17" t="str">
        <f t="shared" si="95"/>
        <v>wearables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 s="15">
        <f t="shared" si="92"/>
        <v>42230.058993055558</v>
      </c>
      <c r="K978">
        <v>1435627497</v>
      </c>
      <c r="L978" s="15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90"/>
        <v>1.9259999999999999</v>
      </c>
      <c r="R978" s="11">
        <f t="shared" si="91"/>
        <v>160.5</v>
      </c>
      <c r="S978" t="str">
        <f t="shared" si="94"/>
        <v>technology</v>
      </c>
      <c r="T978" s="17" t="str">
        <f t="shared" si="95"/>
        <v>wearables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 s="15">
        <f t="shared" si="92"/>
        <v>42421.942094907412</v>
      </c>
      <c r="K979">
        <v>1453502197</v>
      </c>
      <c r="L979" s="15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90"/>
        <v>33.666666666666664</v>
      </c>
      <c r="R979" s="11">
        <f t="shared" si="91"/>
        <v>75.75</v>
      </c>
      <c r="S979" t="str">
        <f t="shared" si="94"/>
        <v>technology</v>
      </c>
      <c r="T979" s="17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 s="15">
        <f t="shared" si="92"/>
        <v>42425.309039351851</v>
      </c>
      <c r="K980">
        <v>1453793101</v>
      </c>
      <c r="L980" s="15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90"/>
        <v>56.263267182990241</v>
      </c>
      <c r="R980" s="11">
        <f t="shared" si="91"/>
        <v>790.83739837398377</v>
      </c>
      <c r="S980" t="str">
        <f t="shared" si="94"/>
        <v>technology</v>
      </c>
      <c r="T980" s="17" t="str">
        <f t="shared" si="95"/>
        <v>wearables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 s="15">
        <f t="shared" si="92"/>
        <v>42541.790972222225</v>
      </c>
      <c r="K981">
        <v>1463392828</v>
      </c>
      <c r="L981" s="15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90"/>
        <v>82.817599999999999</v>
      </c>
      <c r="R981" s="11">
        <f t="shared" si="91"/>
        <v>301.93916666666667</v>
      </c>
      <c r="S981" t="str">
        <f t="shared" si="94"/>
        <v>technology</v>
      </c>
      <c r="T981" s="17" t="str">
        <f t="shared" si="95"/>
        <v>wearables</v>
      </c>
    </row>
    <row r="982" spans="1:20" ht="45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 s="15">
        <f t="shared" si="92"/>
        <v>41973.945856481485</v>
      </c>
      <c r="K982">
        <v>1413495722</v>
      </c>
      <c r="L982" s="15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90"/>
        <v>14.860000000000001</v>
      </c>
      <c r="R982" s="11">
        <f t="shared" si="91"/>
        <v>47.935483870967744</v>
      </c>
      <c r="S982" t="str">
        <f t="shared" si="94"/>
        <v>technology</v>
      </c>
      <c r="T982" s="17" t="str">
        <f t="shared" si="95"/>
        <v>wearables</v>
      </c>
    </row>
    <row r="983" spans="1:20" ht="45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s="9" t="s">
        <v>8221</v>
      </c>
      <c r="G983" t="s">
        <v>8224</v>
      </c>
      <c r="H983" t="s">
        <v>8246</v>
      </c>
      <c r="I983">
        <v>1407624222</v>
      </c>
      <c r="J983" s="15">
        <f t="shared" si="92"/>
        <v>41860.947013888886</v>
      </c>
      <c r="K983">
        <v>1405032222</v>
      </c>
      <c r="L983" s="15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90"/>
        <v>1.2375123751237513E-2</v>
      </c>
      <c r="R983" s="11">
        <f t="shared" si="91"/>
        <v>2.75</v>
      </c>
      <c r="S983" t="str">
        <f t="shared" si="94"/>
        <v>technology</v>
      </c>
      <c r="T983" s="17" t="str">
        <f t="shared" si="95"/>
        <v>wearables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s="9" t="s">
        <v>8221</v>
      </c>
      <c r="G984" t="s">
        <v>8224</v>
      </c>
      <c r="H984" t="s">
        <v>8246</v>
      </c>
      <c r="I984">
        <v>1475431486</v>
      </c>
      <c r="J984" s="15">
        <f t="shared" si="92"/>
        <v>42645.753310185188</v>
      </c>
      <c r="K984">
        <v>1472839486</v>
      </c>
      <c r="L984" s="15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90"/>
        <v>1.7142857142857144E-2</v>
      </c>
      <c r="R984" s="11">
        <f t="shared" si="91"/>
        <v>1</v>
      </c>
      <c r="S984" t="str">
        <f t="shared" si="94"/>
        <v>technology</v>
      </c>
      <c r="T984" s="17" t="str">
        <f t="shared" si="95"/>
        <v>wearables</v>
      </c>
    </row>
    <row r="985" spans="1:20" ht="45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 s="15">
        <f t="shared" si="92"/>
        <v>42605.870833333334</v>
      </c>
      <c r="K985">
        <v>1469289685</v>
      </c>
      <c r="L985" s="15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90"/>
        <v>29.506136117214709</v>
      </c>
      <c r="R985" s="11">
        <f t="shared" si="91"/>
        <v>171.79329608938548</v>
      </c>
      <c r="S985" t="str">
        <f t="shared" si="94"/>
        <v>technology</v>
      </c>
      <c r="T985" s="17" t="str">
        <f t="shared" si="95"/>
        <v>wearables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 s="15">
        <f t="shared" si="92"/>
        <v>42091.074166666673</v>
      </c>
      <c r="K986">
        <v>1424918808</v>
      </c>
      <c r="L986" s="15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90"/>
        <v>1.06</v>
      </c>
      <c r="R986" s="11">
        <f t="shared" si="91"/>
        <v>35.333333333333336</v>
      </c>
      <c r="S986" t="str">
        <f t="shared" si="94"/>
        <v>technology</v>
      </c>
      <c r="T986" s="17" t="str">
        <f t="shared" si="95"/>
        <v>wearables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 s="15">
        <f t="shared" si="92"/>
        <v>42369.958333333328</v>
      </c>
      <c r="K987">
        <v>1449011610</v>
      </c>
      <c r="L987" s="15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90"/>
        <v>6.293333333333333</v>
      </c>
      <c r="R987" s="11">
        <f t="shared" si="91"/>
        <v>82.086956521739125</v>
      </c>
      <c r="S987" t="str">
        <f t="shared" si="94"/>
        <v>technology</v>
      </c>
      <c r="T987" s="17" t="str">
        <f t="shared" si="95"/>
        <v>wearables</v>
      </c>
    </row>
    <row r="988" spans="1:20" ht="45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 s="15">
        <f t="shared" si="92"/>
        <v>42379</v>
      </c>
      <c r="K988">
        <v>1447698300</v>
      </c>
      <c r="L988" s="15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90"/>
        <v>12.75</v>
      </c>
      <c r="R988" s="11">
        <f t="shared" si="91"/>
        <v>110.8695652173913</v>
      </c>
      <c r="S988" t="str">
        <f t="shared" si="94"/>
        <v>technology</v>
      </c>
      <c r="T988" s="17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 s="15">
        <f t="shared" si="92"/>
        <v>41813.294560185182</v>
      </c>
      <c r="K989">
        <v>1400051050</v>
      </c>
      <c r="L989" s="15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90"/>
        <v>13.22</v>
      </c>
      <c r="R989" s="11">
        <f t="shared" si="91"/>
        <v>161.21951219512195</v>
      </c>
      <c r="S989" t="str">
        <f t="shared" si="94"/>
        <v>technology</v>
      </c>
      <c r="T989" s="17" t="str">
        <f t="shared" si="95"/>
        <v>wearables</v>
      </c>
    </row>
    <row r="990" spans="1:20" ht="45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s="9" t="s">
        <v>8221</v>
      </c>
      <c r="G990" t="s">
        <v>8237</v>
      </c>
      <c r="H990" t="s">
        <v>8249</v>
      </c>
      <c r="I990">
        <v>1475310825</v>
      </c>
      <c r="J990" s="15">
        <f t="shared" si="92"/>
        <v>42644.356770833328</v>
      </c>
      <c r="K990">
        <v>1472718825</v>
      </c>
      <c r="L990" s="15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90"/>
        <v>0</v>
      </c>
      <c r="R990" s="11" t="e">
        <f t="shared" si="91"/>
        <v>#DIV/0!</v>
      </c>
      <c r="S990" t="str">
        <f t="shared" si="94"/>
        <v>technology</v>
      </c>
      <c r="T990" s="17" t="str">
        <f t="shared" si="95"/>
        <v>wearables</v>
      </c>
    </row>
    <row r="991" spans="1:2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 s="15">
        <f t="shared" si="92"/>
        <v>42641.933969907404</v>
      </c>
      <c r="K991">
        <v>1472509495</v>
      </c>
      <c r="L991" s="15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90"/>
        <v>16.77</v>
      </c>
      <c r="R991" s="11">
        <f t="shared" si="91"/>
        <v>52.40625</v>
      </c>
      <c r="S991" t="str">
        <f t="shared" si="94"/>
        <v>technology</v>
      </c>
      <c r="T991" s="17" t="str">
        <f t="shared" si="95"/>
        <v>wearables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s="9" t="s">
        <v>8221</v>
      </c>
      <c r="G992" t="s">
        <v>8224</v>
      </c>
      <c r="H992" t="s">
        <v>8246</v>
      </c>
      <c r="I992">
        <v>1409770164</v>
      </c>
      <c r="J992" s="15">
        <f t="shared" si="92"/>
        <v>41885.784305555557</v>
      </c>
      <c r="K992">
        <v>1407178164</v>
      </c>
      <c r="L992" s="15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90"/>
        <v>0.104</v>
      </c>
      <c r="R992" s="11">
        <f t="shared" si="91"/>
        <v>13</v>
      </c>
      <c r="S992" t="str">
        <f t="shared" si="94"/>
        <v>technology</v>
      </c>
      <c r="T992" s="17" t="str">
        <f t="shared" si="95"/>
        <v>wearables</v>
      </c>
    </row>
    <row r="993" spans="1:20" ht="60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 s="15">
        <f t="shared" si="92"/>
        <v>42563.785416666666</v>
      </c>
      <c r="K993">
        <v>1466186988</v>
      </c>
      <c r="L993" s="15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90"/>
        <v>4.24</v>
      </c>
      <c r="R993" s="11">
        <f t="shared" si="91"/>
        <v>30.285714285714285</v>
      </c>
      <c r="S993" t="str">
        <f t="shared" si="94"/>
        <v>technology</v>
      </c>
      <c r="T993" s="17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 s="15">
        <f t="shared" si="92"/>
        <v>42497.883321759262</v>
      </c>
      <c r="K994">
        <v>1457475119</v>
      </c>
      <c r="L994" s="15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90"/>
        <v>0.46699999999999997</v>
      </c>
      <c r="R994" s="11">
        <f t="shared" si="91"/>
        <v>116.75</v>
      </c>
      <c r="S994" t="str">
        <f t="shared" si="94"/>
        <v>technology</v>
      </c>
      <c r="T994" s="17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 s="15">
        <f t="shared" si="92"/>
        <v>42686.208333333328</v>
      </c>
      <c r="K995">
        <v>1476054568</v>
      </c>
      <c r="L995" s="15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90"/>
        <v>25.087142857142858</v>
      </c>
      <c r="R995" s="11">
        <f t="shared" si="91"/>
        <v>89.59693877551021</v>
      </c>
      <c r="S995" t="str">
        <f t="shared" si="94"/>
        <v>technology</v>
      </c>
      <c r="T995" s="17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 s="15">
        <f t="shared" si="92"/>
        <v>41973.957638888889</v>
      </c>
      <c r="K996">
        <v>1412835530</v>
      </c>
      <c r="L996" s="15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90"/>
        <v>2.3345000000000002</v>
      </c>
      <c r="R996" s="11">
        <f t="shared" si="91"/>
        <v>424.45454545454544</v>
      </c>
      <c r="S996" t="str">
        <f t="shared" si="94"/>
        <v>technology</v>
      </c>
      <c r="T996" s="17" t="str">
        <f t="shared" si="95"/>
        <v>wearables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 s="15">
        <f t="shared" si="92"/>
        <v>41972.666666666672</v>
      </c>
      <c r="K997">
        <v>1415140480</v>
      </c>
      <c r="L997" s="15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90"/>
        <v>7.26</v>
      </c>
      <c r="R997" s="11">
        <f t="shared" si="91"/>
        <v>80.666666666666671</v>
      </c>
      <c r="S997" t="str">
        <f t="shared" si="94"/>
        <v>technology</v>
      </c>
      <c r="T997" s="17" t="str">
        <f t="shared" si="95"/>
        <v>wearables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s="9" t="s">
        <v>8221</v>
      </c>
      <c r="G998" t="s">
        <v>8224</v>
      </c>
      <c r="H998" t="s">
        <v>8246</v>
      </c>
      <c r="I998">
        <v>1406474820</v>
      </c>
      <c r="J998" s="15">
        <f t="shared" si="92"/>
        <v>41847.643750000003</v>
      </c>
      <c r="K998">
        <v>1403902060</v>
      </c>
      <c r="L998" s="15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90"/>
        <v>1.625</v>
      </c>
      <c r="R998" s="11">
        <f t="shared" si="91"/>
        <v>13</v>
      </c>
      <c r="S998" t="str">
        <f t="shared" si="94"/>
        <v>technology</v>
      </c>
      <c r="T998" s="17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s="9" t="s">
        <v>8221</v>
      </c>
      <c r="G999" t="s">
        <v>8224</v>
      </c>
      <c r="H999" t="s">
        <v>8246</v>
      </c>
      <c r="I999">
        <v>1417145297</v>
      </c>
      <c r="J999" s="15">
        <f t="shared" si="92"/>
        <v>41971.144641203704</v>
      </c>
      <c r="K999">
        <v>1414549697</v>
      </c>
      <c r="L999" s="15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90"/>
        <v>1.3</v>
      </c>
      <c r="R999" s="11">
        <f t="shared" si="91"/>
        <v>8.125</v>
      </c>
      <c r="S999" t="str">
        <f t="shared" si="94"/>
        <v>technology</v>
      </c>
      <c r="T999" s="17" t="str">
        <f t="shared" si="95"/>
        <v>wearables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 s="15">
        <f t="shared" si="92"/>
        <v>42327.210659722223</v>
      </c>
      <c r="K1000">
        <v>1444017801</v>
      </c>
      <c r="L1000" s="15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90"/>
        <v>58.558333333333337</v>
      </c>
      <c r="R1000" s="11">
        <f t="shared" si="91"/>
        <v>153.42794759825327</v>
      </c>
      <c r="S1000" t="str">
        <f t="shared" si="94"/>
        <v>technology</v>
      </c>
      <c r="T1000" s="17" t="str">
        <f t="shared" si="95"/>
        <v>wearables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 s="15">
        <f t="shared" si="92"/>
        <v>41956.334722222222</v>
      </c>
      <c r="K1001">
        <v>1413270690</v>
      </c>
      <c r="L1001" s="15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90"/>
        <v>7.7886666666666677</v>
      </c>
      <c r="R1001" s="11">
        <f t="shared" si="91"/>
        <v>292.07499999999999</v>
      </c>
      <c r="S1001" t="str">
        <f t="shared" si="94"/>
        <v>technology</v>
      </c>
      <c r="T1001" s="17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 s="15">
        <f t="shared" si="92"/>
        <v>42809.018055555556</v>
      </c>
      <c r="K1002">
        <v>1484357160</v>
      </c>
      <c r="L1002" s="15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90"/>
        <v>2.2157147647256061</v>
      </c>
      <c r="R1002" s="11">
        <f t="shared" si="91"/>
        <v>3304</v>
      </c>
      <c r="S1002" t="str">
        <f t="shared" si="94"/>
        <v>technology</v>
      </c>
      <c r="T1002" s="17" t="str">
        <f t="shared" si="95"/>
        <v>wearables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 s="15">
        <f t="shared" si="92"/>
        <v>42765.720057870371</v>
      </c>
      <c r="K1003">
        <v>1481908613</v>
      </c>
      <c r="L1003" s="15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90"/>
        <v>104</v>
      </c>
      <c r="R1003" s="11">
        <f t="shared" si="91"/>
        <v>1300</v>
      </c>
      <c r="S1003" t="str">
        <f t="shared" si="94"/>
        <v>technology</v>
      </c>
      <c r="T1003" s="17" t="str">
        <f t="shared" si="95"/>
        <v>wearables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 s="15">
        <f t="shared" si="92"/>
        <v>42355.249305555553</v>
      </c>
      <c r="K1004">
        <v>1447777514</v>
      </c>
      <c r="L1004" s="15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90"/>
        <v>29.6029602960296</v>
      </c>
      <c r="R1004" s="11">
        <f t="shared" si="91"/>
        <v>134.54545454545453</v>
      </c>
      <c r="S1004" t="str">
        <f t="shared" si="94"/>
        <v>technology</v>
      </c>
      <c r="T1004" s="17" t="str">
        <f t="shared" si="95"/>
        <v>wearables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 s="15">
        <f t="shared" si="92"/>
        <v>42810.667372685188</v>
      </c>
      <c r="K1005">
        <v>1487091661</v>
      </c>
      <c r="L1005" s="15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90"/>
        <v>16.055</v>
      </c>
      <c r="R1005" s="11">
        <f t="shared" si="91"/>
        <v>214.06666666666666</v>
      </c>
      <c r="S1005" t="str">
        <f t="shared" si="94"/>
        <v>technology</v>
      </c>
      <c r="T1005" s="17" t="str">
        <f t="shared" si="95"/>
        <v>wearables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 s="15">
        <f t="shared" si="92"/>
        <v>42418.708645833336</v>
      </c>
      <c r="K1006">
        <v>1453222827</v>
      </c>
      <c r="L1006" s="15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90"/>
        <v>82.207999999999998</v>
      </c>
      <c r="R1006" s="11">
        <f t="shared" si="91"/>
        <v>216.33684210526314</v>
      </c>
      <c r="S1006" t="str">
        <f t="shared" si="94"/>
        <v>technology</v>
      </c>
      <c r="T1006" s="17" t="str">
        <f t="shared" si="95"/>
        <v>wearables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 s="15">
        <f t="shared" si="92"/>
        <v>42307.624803240738</v>
      </c>
      <c r="K1007">
        <v>1443538783</v>
      </c>
      <c r="L1007" s="15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90"/>
        <v>75.051000000000002</v>
      </c>
      <c r="R1007" s="11">
        <f t="shared" si="91"/>
        <v>932.31055900621118</v>
      </c>
      <c r="S1007" t="str">
        <f t="shared" si="94"/>
        <v>technology</v>
      </c>
      <c r="T1007" s="1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 s="15">
        <f t="shared" si="92"/>
        <v>41985.299305555556</v>
      </c>
      <c r="K1008">
        <v>1417654672</v>
      </c>
      <c r="L1008" s="15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90"/>
        <v>5.8500000000000005</v>
      </c>
      <c r="R1008" s="11">
        <f t="shared" si="91"/>
        <v>29.25</v>
      </c>
      <c r="S1008" t="str">
        <f t="shared" si="94"/>
        <v>technology</v>
      </c>
      <c r="T1008" s="17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 s="15">
        <f t="shared" si="92"/>
        <v>42718.6252662037</v>
      </c>
      <c r="K1009">
        <v>1478095223</v>
      </c>
      <c r="L1009" s="15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90"/>
        <v>44.32</v>
      </c>
      <c r="R1009" s="11">
        <f t="shared" si="91"/>
        <v>174.94736842105263</v>
      </c>
      <c r="S1009" t="str">
        <f t="shared" si="94"/>
        <v>technology</v>
      </c>
      <c r="T1009" s="17" t="str">
        <f t="shared" si="95"/>
        <v>wearables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 s="15">
        <f t="shared" si="92"/>
        <v>42732.809201388889</v>
      </c>
      <c r="K1010">
        <v>1480361115</v>
      </c>
      <c r="L1010" s="15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90"/>
        <v>0.26737967914438499</v>
      </c>
      <c r="R1010" s="11">
        <f t="shared" si="91"/>
        <v>250</v>
      </c>
      <c r="S1010" t="str">
        <f t="shared" si="94"/>
        <v>technology</v>
      </c>
      <c r="T1010" s="17" t="str">
        <f t="shared" si="95"/>
        <v>wearables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 s="15">
        <f t="shared" si="92"/>
        <v>42540.604699074072</v>
      </c>
      <c r="K1011">
        <v>1463754646</v>
      </c>
      <c r="L1011" s="15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90"/>
        <v>13.13</v>
      </c>
      <c r="R1011" s="11">
        <f t="shared" si="91"/>
        <v>65</v>
      </c>
      <c r="S1011" t="str">
        <f t="shared" si="94"/>
        <v>technology</v>
      </c>
      <c r="T1011" s="17" t="str">
        <f t="shared" si="95"/>
        <v>wearables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 s="15">
        <f t="shared" si="92"/>
        <v>42618.124305555553</v>
      </c>
      <c r="K1012">
        <v>1468180462</v>
      </c>
      <c r="L1012" s="15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90"/>
        <v>0.19088937093275488</v>
      </c>
      <c r="R1012" s="11">
        <f t="shared" si="91"/>
        <v>55</v>
      </c>
      <c r="S1012" t="str">
        <f t="shared" si="94"/>
        <v>technology</v>
      </c>
      <c r="T1012" s="17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 s="15">
        <f t="shared" si="92"/>
        <v>41991.898090277777</v>
      </c>
      <c r="K1013">
        <v>1415050395</v>
      </c>
      <c r="L1013" s="15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90"/>
        <v>0.375</v>
      </c>
      <c r="R1013" s="11">
        <f t="shared" si="91"/>
        <v>75</v>
      </c>
      <c r="S1013" t="str">
        <f t="shared" si="94"/>
        <v>technology</v>
      </c>
      <c r="T1013" s="17" t="str">
        <f t="shared" si="95"/>
        <v>wearables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 s="15">
        <f t="shared" si="92"/>
        <v>42759.440416666665</v>
      </c>
      <c r="K1014">
        <v>1481366052</v>
      </c>
      <c r="L1014" s="15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90"/>
        <v>21535.021000000001</v>
      </c>
      <c r="R1014" s="11">
        <f t="shared" si="91"/>
        <v>1389.3561935483872</v>
      </c>
      <c r="S1014" t="str">
        <f t="shared" si="94"/>
        <v>technology</v>
      </c>
      <c r="T1014" s="17" t="str">
        <f t="shared" si="95"/>
        <v>wearables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 s="15">
        <f t="shared" si="92"/>
        <v>42367.833333333328</v>
      </c>
      <c r="K1015">
        <v>1449000056</v>
      </c>
      <c r="L1015" s="15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90"/>
        <v>34.527999999999999</v>
      </c>
      <c r="R1015" s="11">
        <f t="shared" si="91"/>
        <v>95.911111111111111</v>
      </c>
      <c r="S1015" t="str">
        <f t="shared" si="94"/>
        <v>technology</v>
      </c>
      <c r="T1015" s="17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 s="15">
        <f t="shared" si="92"/>
        <v>42005.002488425926</v>
      </c>
      <c r="K1016">
        <v>1415750615</v>
      </c>
      <c r="L1016" s="15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90"/>
        <v>30.599999999999998</v>
      </c>
      <c r="R1016" s="11">
        <f t="shared" si="91"/>
        <v>191.25</v>
      </c>
      <c r="S1016" t="str">
        <f t="shared" si="94"/>
        <v>technology</v>
      </c>
      <c r="T1016" s="17" t="str">
        <f t="shared" si="95"/>
        <v>wearables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 s="15">
        <f t="shared" si="92"/>
        <v>42333.920081018514</v>
      </c>
      <c r="K1017">
        <v>1445893495</v>
      </c>
      <c r="L1017" s="15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90"/>
        <v>2.666666666666667</v>
      </c>
      <c r="R1017" s="11">
        <f t="shared" si="91"/>
        <v>40</v>
      </c>
      <c r="S1017" t="str">
        <f t="shared" si="94"/>
        <v>technology</v>
      </c>
      <c r="T1017" s="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 s="15">
        <f t="shared" si="92"/>
        <v>42467.065462962957</v>
      </c>
      <c r="K1018">
        <v>1456108456</v>
      </c>
      <c r="L1018" s="15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90"/>
        <v>2.8420000000000001</v>
      </c>
      <c r="R1018" s="11">
        <f t="shared" si="91"/>
        <v>74.78947368421052</v>
      </c>
      <c r="S1018" t="str">
        <f t="shared" si="94"/>
        <v>technology</v>
      </c>
      <c r="T1018" s="17" t="str">
        <f t="shared" si="95"/>
        <v>wearables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 s="15">
        <f t="shared" si="92"/>
        <v>42329.716840277775</v>
      </c>
      <c r="K1019">
        <v>1444666335</v>
      </c>
      <c r="L1019" s="15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90"/>
        <v>22.878799999999998</v>
      </c>
      <c r="R1019" s="11">
        <f t="shared" si="91"/>
        <v>161.11830985915492</v>
      </c>
      <c r="S1019" t="str">
        <f t="shared" si="94"/>
        <v>technology</v>
      </c>
      <c r="T1019" s="17" t="str">
        <f t="shared" si="95"/>
        <v>wearables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 s="15">
        <f t="shared" si="92"/>
        <v>42565.492280092592</v>
      </c>
      <c r="K1020">
        <v>1465904933</v>
      </c>
      <c r="L1020" s="15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90"/>
        <v>3.105</v>
      </c>
      <c r="R1020" s="11">
        <f t="shared" si="91"/>
        <v>88.714285714285708</v>
      </c>
      <c r="S1020" t="str">
        <f t="shared" si="94"/>
        <v>technology</v>
      </c>
      <c r="T1020" s="17" t="str">
        <f t="shared" si="95"/>
        <v>wearables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 s="15">
        <f t="shared" si="92"/>
        <v>42039.973946759259</v>
      </c>
      <c r="K1021">
        <v>1420500149</v>
      </c>
      <c r="L1021" s="15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90"/>
        <v>47.333333333333336</v>
      </c>
      <c r="R1021" s="11">
        <f t="shared" si="91"/>
        <v>53.25</v>
      </c>
      <c r="S1021" t="str">
        <f t="shared" si="94"/>
        <v>technology</v>
      </c>
      <c r="T1021" s="17" t="str">
        <f t="shared" si="95"/>
        <v>wearables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 s="15">
        <f t="shared" si="92"/>
        <v>42157.032638888893</v>
      </c>
      <c r="K1022">
        <v>1430617209</v>
      </c>
      <c r="L1022" s="15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 t="shared" si="90"/>
        <v>205.54838709677421</v>
      </c>
      <c r="R1022" s="11">
        <f t="shared" si="91"/>
        <v>106.2</v>
      </c>
      <c r="S1022" t="str">
        <f t="shared" si="94"/>
        <v>music</v>
      </c>
      <c r="T1022" s="17" t="str">
        <f t="shared" si="95"/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 s="15">
        <f t="shared" si="92"/>
        <v>42294.166666666672</v>
      </c>
      <c r="K1023">
        <v>1443074571</v>
      </c>
      <c r="L1023" s="15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 t="shared" si="90"/>
        <v>351.80366666666669</v>
      </c>
      <c r="R1023" s="11">
        <f t="shared" si="91"/>
        <v>22.079728033472804</v>
      </c>
      <c r="S1023" t="str">
        <f t="shared" si="94"/>
        <v>music</v>
      </c>
      <c r="T1023" s="17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 s="15">
        <f t="shared" si="92"/>
        <v>42141.646724537044</v>
      </c>
      <c r="K1024">
        <v>1429284677</v>
      </c>
      <c r="L1024" s="15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 t="shared" si="90"/>
        <v>114.9</v>
      </c>
      <c r="R1024" s="11">
        <f t="shared" si="91"/>
        <v>31.054054054054053</v>
      </c>
      <c r="S1024" t="str">
        <f t="shared" si="94"/>
        <v>music</v>
      </c>
      <c r="T1024" s="17" t="str">
        <f t="shared" si="95"/>
        <v>electronic music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 s="15">
        <f t="shared" si="92"/>
        <v>42175.919687500005</v>
      </c>
      <c r="K1025">
        <v>1432245861</v>
      </c>
      <c r="L1025" s="15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 t="shared" si="90"/>
        <v>237.15</v>
      </c>
      <c r="R1025" s="11">
        <f t="shared" si="91"/>
        <v>36.206106870229007</v>
      </c>
      <c r="S1025" t="str">
        <f t="shared" si="94"/>
        <v>music</v>
      </c>
      <c r="T1025" s="17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 s="15">
        <f t="shared" si="92"/>
        <v>42400.580590277779</v>
      </c>
      <c r="K1026">
        <v>1451656563</v>
      </c>
      <c r="L1026" s="15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 t="shared" ref="Q1026:Q1089" si="96">E1026/D1026*100</f>
        <v>118.63774999999998</v>
      </c>
      <c r="R1026" s="11">
        <f t="shared" ref="R1026:R1089" si="97">E1026/N1026</f>
        <v>388.9762295081967</v>
      </c>
      <c r="S1026" t="str">
        <f t="shared" si="94"/>
        <v>music</v>
      </c>
      <c r="T1026" s="17" t="str">
        <f t="shared" si="95"/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98">(((I1027/60)/60)/24)+DATE(1970,1,1)</f>
        <v>42079.792094907403</v>
      </c>
      <c r="K1027">
        <v>1423944037</v>
      </c>
      <c r="L1027" s="15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 t="shared" si="96"/>
        <v>109.92831428571431</v>
      </c>
      <c r="R1027" s="11">
        <f t="shared" si="97"/>
        <v>71.848571428571432</v>
      </c>
      <c r="S1027" t="str">
        <f t="shared" ref="S1027:S1090" si="100">LEFT(P1027,SEARCH("/",P1027,1)-1)</f>
        <v>music</v>
      </c>
      <c r="T1027" s="17" t="str">
        <f t="shared" ref="T1027:T1090" si="101">RIGHT(P1027,LEN(P1027)-SEARCH("/",P1027))</f>
        <v>electronic music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 s="15">
        <f t="shared" si="98"/>
        <v>42460.365925925929</v>
      </c>
      <c r="K1028">
        <v>1456480016</v>
      </c>
      <c r="L1028" s="15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 t="shared" si="96"/>
        <v>100.00828571428571</v>
      </c>
      <c r="R1028" s="11">
        <f t="shared" si="97"/>
        <v>57.381803278688523</v>
      </c>
      <c r="S1028" t="str">
        <f t="shared" si="100"/>
        <v>music</v>
      </c>
      <c r="T1028" s="17" t="str">
        <f t="shared" si="101"/>
        <v>electronic music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 s="15">
        <f t="shared" si="98"/>
        <v>41935.034108796295</v>
      </c>
      <c r="K1029">
        <v>1411433347</v>
      </c>
      <c r="L1029" s="15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 t="shared" si="96"/>
        <v>103.09292094387415</v>
      </c>
      <c r="R1029" s="11">
        <f t="shared" si="97"/>
        <v>69.666666666666671</v>
      </c>
      <c r="S1029" t="str">
        <f t="shared" si="100"/>
        <v>music</v>
      </c>
      <c r="T1029" s="17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 s="15">
        <f t="shared" si="98"/>
        <v>42800.833333333328</v>
      </c>
      <c r="K1030">
        <v>1484924605</v>
      </c>
      <c r="L1030" s="15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 t="shared" si="96"/>
        <v>117.27000000000001</v>
      </c>
      <c r="R1030" s="11">
        <f t="shared" si="97"/>
        <v>45.988235294117644</v>
      </c>
      <c r="S1030" t="str">
        <f t="shared" si="100"/>
        <v>music</v>
      </c>
      <c r="T1030" s="17" t="str">
        <f t="shared" si="101"/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 s="15">
        <f t="shared" si="98"/>
        <v>42098.915972222225</v>
      </c>
      <c r="K1031">
        <v>1423501507</v>
      </c>
      <c r="L1031" s="15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 t="shared" si="96"/>
        <v>111.75999999999999</v>
      </c>
      <c r="R1031" s="11">
        <f t="shared" si="97"/>
        <v>79.262411347517727</v>
      </c>
      <c r="S1031" t="str">
        <f t="shared" si="100"/>
        <v>music</v>
      </c>
      <c r="T1031" s="17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 s="15">
        <f t="shared" si="98"/>
        <v>42625.483206018514</v>
      </c>
      <c r="K1032">
        <v>1472470549</v>
      </c>
      <c r="L1032" s="15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 t="shared" si="96"/>
        <v>342.09999999999997</v>
      </c>
      <c r="R1032" s="11">
        <f t="shared" si="97"/>
        <v>43.031446540880502</v>
      </c>
      <c r="S1032" t="str">
        <f t="shared" si="100"/>
        <v>music</v>
      </c>
      <c r="T1032" s="17" t="str">
        <f t="shared" si="101"/>
        <v>electronic music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 s="15">
        <f t="shared" si="98"/>
        <v>42354.764004629629</v>
      </c>
      <c r="K1033">
        <v>1447698010</v>
      </c>
      <c r="L1033" s="15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 t="shared" si="96"/>
        <v>107.4</v>
      </c>
      <c r="R1033" s="11">
        <f t="shared" si="97"/>
        <v>108.48484848484848</v>
      </c>
      <c r="S1033" t="str">
        <f t="shared" si="100"/>
        <v>music</v>
      </c>
      <c r="T1033" s="17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 s="15">
        <f t="shared" si="98"/>
        <v>42544.666956018518</v>
      </c>
      <c r="K1034">
        <v>1464105625</v>
      </c>
      <c r="L1034" s="15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 t="shared" si="96"/>
        <v>108.49703703703703</v>
      </c>
      <c r="R1034" s="11">
        <f t="shared" si="97"/>
        <v>61.029583333333335</v>
      </c>
      <c r="S1034" t="str">
        <f t="shared" si="100"/>
        <v>music</v>
      </c>
      <c r="T1034" s="17" t="str">
        <f t="shared" si="101"/>
        <v>electronic music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 s="15">
        <f t="shared" si="98"/>
        <v>42716.732407407413</v>
      </c>
      <c r="K1035">
        <v>1479144880</v>
      </c>
      <c r="L1035" s="15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 t="shared" si="96"/>
        <v>102.86144578313252</v>
      </c>
      <c r="R1035" s="11">
        <f t="shared" si="97"/>
        <v>50.592592592592595</v>
      </c>
      <c r="S1035" t="str">
        <f t="shared" si="100"/>
        <v>music</v>
      </c>
      <c r="T1035" s="17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 s="15">
        <f t="shared" si="98"/>
        <v>42587.165972222225</v>
      </c>
      <c r="K1036">
        <v>1467604804</v>
      </c>
      <c r="L1036" s="15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 t="shared" si="96"/>
        <v>130.0018</v>
      </c>
      <c r="R1036" s="11">
        <f t="shared" si="97"/>
        <v>39.157168674698795</v>
      </c>
      <c r="S1036" t="str">
        <f t="shared" si="100"/>
        <v>music</v>
      </c>
      <c r="T1036" s="17" t="str">
        <f t="shared" si="101"/>
        <v>electronic music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 s="15">
        <f t="shared" si="98"/>
        <v>42046.641435185185</v>
      </c>
      <c r="K1037">
        <v>1421076220</v>
      </c>
      <c r="L1037" s="15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 t="shared" si="96"/>
        <v>107.65217391304347</v>
      </c>
      <c r="R1037" s="11">
        <f t="shared" si="97"/>
        <v>65.15789473684211</v>
      </c>
      <c r="S1037" t="str">
        <f t="shared" si="100"/>
        <v>music</v>
      </c>
      <c r="T1037" s="17" t="str">
        <f t="shared" si="101"/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 s="15">
        <f t="shared" si="98"/>
        <v>41281.333333333336</v>
      </c>
      <c r="K1038">
        <v>1354790790</v>
      </c>
      <c r="L1038" s="15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 t="shared" si="96"/>
        <v>112.36044444444444</v>
      </c>
      <c r="R1038" s="11">
        <f t="shared" si="97"/>
        <v>23.963127962085309</v>
      </c>
      <c r="S1038" t="str">
        <f t="shared" si="100"/>
        <v>music</v>
      </c>
      <c r="T1038" s="17" t="str">
        <f t="shared" si="101"/>
        <v>electronic music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 s="15">
        <f t="shared" si="98"/>
        <v>42142.208333333328</v>
      </c>
      <c r="K1039">
        <v>1429991062</v>
      </c>
      <c r="L1039" s="15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 t="shared" si="96"/>
        <v>102.1</v>
      </c>
      <c r="R1039" s="11">
        <f t="shared" si="97"/>
        <v>48.61904761904762</v>
      </c>
      <c r="S1039" t="str">
        <f t="shared" si="100"/>
        <v>music</v>
      </c>
      <c r="T1039" s="17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 s="15">
        <f t="shared" si="98"/>
        <v>42448.190081018518</v>
      </c>
      <c r="K1040">
        <v>1455773623</v>
      </c>
      <c r="L1040" s="15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 t="shared" si="96"/>
        <v>145.33333333333334</v>
      </c>
      <c r="R1040" s="11">
        <f t="shared" si="97"/>
        <v>35.73770491803279</v>
      </c>
      <c r="S1040" t="str">
        <f t="shared" si="100"/>
        <v>music</v>
      </c>
      <c r="T1040" s="17" t="str">
        <f t="shared" si="101"/>
        <v>electronic music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 s="15">
        <f t="shared" si="98"/>
        <v>42717.332638888889</v>
      </c>
      <c r="K1041">
        <v>1479436646</v>
      </c>
      <c r="L1041" s="15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 t="shared" si="96"/>
        <v>128.19999999999999</v>
      </c>
      <c r="R1041" s="11">
        <f t="shared" si="97"/>
        <v>21.366666666666667</v>
      </c>
      <c r="S1041" t="str">
        <f t="shared" si="100"/>
        <v>music</v>
      </c>
      <c r="T1041" s="17" t="str">
        <f t="shared" si="101"/>
        <v>electronic music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 s="15">
        <f t="shared" si="98"/>
        <v>42609.708437499998</v>
      </c>
      <c r="K1042">
        <v>1469725209</v>
      </c>
      <c r="L1042" s="15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96"/>
        <v>0.29411764705882354</v>
      </c>
      <c r="R1042" s="11">
        <f t="shared" si="97"/>
        <v>250</v>
      </c>
      <c r="S1042" t="str">
        <f t="shared" si="100"/>
        <v>journalism</v>
      </c>
      <c r="T1042" s="17" t="str">
        <f t="shared" si="101"/>
        <v>audio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 s="15">
        <f t="shared" si="98"/>
        <v>41851.060092592597</v>
      </c>
      <c r="K1043">
        <v>1405041992</v>
      </c>
      <c r="L1043" s="15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96"/>
        <v>0</v>
      </c>
      <c r="R1043" s="11" t="e">
        <f t="shared" si="97"/>
        <v>#DIV/0!</v>
      </c>
      <c r="S1043" t="str">
        <f t="shared" si="100"/>
        <v>journalism</v>
      </c>
      <c r="T1043" s="17" t="str">
        <f t="shared" si="101"/>
        <v>audio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 s="15">
        <f t="shared" si="98"/>
        <v>41894.416666666664</v>
      </c>
      <c r="K1044">
        <v>1406824948</v>
      </c>
      <c r="L1044" s="15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96"/>
        <v>1.5384615384615385</v>
      </c>
      <c r="R1044" s="11">
        <f t="shared" si="97"/>
        <v>10</v>
      </c>
      <c r="S1044" t="str">
        <f t="shared" si="100"/>
        <v>journalism</v>
      </c>
      <c r="T1044" s="17" t="str">
        <f t="shared" si="101"/>
        <v>audio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 s="15">
        <f t="shared" si="98"/>
        <v>42144.252951388888</v>
      </c>
      <c r="K1045">
        <v>1429509855</v>
      </c>
      <c r="L1045" s="15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96"/>
        <v>8.5370000000000008</v>
      </c>
      <c r="R1045" s="11">
        <f t="shared" si="97"/>
        <v>29.236301369863014</v>
      </c>
      <c r="S1045" t="str">
        <f t="shared" si="100"/>
        <v>journalism</v>
      </c>
      <c r="T1045" s="17" t="str">
        <f t="shared" si="101"/>
        <v>audio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 s="15">
        <f t="shared" si="98"/>
        <v>42068.852083333331</v>
      </c>
      <c r="K1046">
        <v>1420668801</v>
      </c>
      <c r="L1046" s="15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96"/>
        <v>8.5714285714285715E-2</v>
      </c>
      <c r="R1046" s="11">
        <f t="shared" si="97"/>
        <v>3</v>
      </c>
      <c r="S1046" t="str">
        <f t="shared" si="100"/>
        <v>journalism</v>
      </c>
      <c r="T1046" s="17" t="str">
        <f t="shared" si="101"/>
        <v>audio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 s="15">
        <f t="shared" si="98"/>
        <v>41874.874421296299</v>
      </c>
      <c r="K1047">
        <v>1406235550</v>
      </c>
      <c r="L1047" s="15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96"/>
        <v>2.6599999999999997</v>
      </c>
      <c r="R1047" s="11">
        <f t="shared" si="97"/>
        <v>33.25</v>
      </c>
      <c r="S1047" t="str">
        <f t="shared" si="100"/>
        <v>journalism</v>
      </c>
      <c r="T1047" s="17" t="str">
        <f t="shared" si="101"/>
        <v>audio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 s="15">
        <f t="shared" si="98"/>
        <v>42364.851388888885</v>
      </c>
      <c r="K1048">
        <v>1447273560</v>
      </c>
      <c r="L1048" s="15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96"/>
        <v>0</v>
      </c>
      <c r="R1048" s="11" t="e">
        <f t="shared" si="97"/>
        <v>#DIV/0!</v>
      </c>
      <c r="S1048" t="str">
        <f t="shared" si="100"/>
        <v>journalism</v>
      </c>
      <c r="T1048" s="17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 s="15">
        <f t="shared" si="98"/>
        <v>41948.860127314816</v>
      </c>
      <c r="K1049">
        <v>1412624315</v>
      </c>
      <c r="L1049" s="15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96"/>
        <v>0.05</v>
      </c>
      <c r="R1049" s="11">
        <f t="shared" si="97"/>
        <v>1</v>
      </c>
      <c r="S1049" t="str">
        <f t="shared" si="100"/>
        <v>journalism</v>
      </c>
      <c r="T1049" s="17" t="str">
        <f t="shared" si="101"/>
        <v>audio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 s="15">
        <f t="shared" si="98"/>
        <v>42638.053113425922</v>
      </c>
      <c r="K1050">
        <v>1471310189</v>
      </c>
      <c r="L1050" s="15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96"/>
        <v>1.4133333333333333</v>
      </c>
      <c r="R1050" s="11">
        <f t="shared" si="97"/>
        <v>53</v>
      </c>
      <c r="S1050" t="str">
        <f t="shared" si="100"/>
        <v>journalism</v>
      </c>
      <c r="T1050" s="17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 s="15">
        <f t="shared" si="98"/>
        <v>42412.431076388893</v>
      </c>
      <c r="K1051">
        <v>1452680445</v>
      </c>
      <c r="L1051" s="15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96"/>
        <v>0</v>
      </c>
      <c r="R1051" s="11" t="e">
        <f t="shared" si="97"/>
        <v>#DIV/0!</v>
      </c>
      <c r="S1051" t="str">
        <f t="shared" si="100"/>
        <v>journalism</v>
      </c>
      <c r="T1051" s="17" t="str">
        <f t="shared" si="101"/>
        <v>audio</v>
      </c>
    </row>
    <row r="1052" spans="1:2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 s="15">
        <f t="shared" si="98"/>
        <v>42261.7971875</v>
      </c>
      <c r="K1052">
        <v>1439665677</v>
      </c>
      <c r="L1052" s="15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96"/>
        <v>0</v>
      </c>
      <c r="R1052" s="11" t="e">
        <f t="shared" si="97"/>
        <v>#DIV/0!</v>
      </c>
      <c r="S1052" t="str">
        <f t="shared" si="100"/>
        <v>journalism</v>
      </c>
      <c r="T1052" s="17" t="str">
        <f t="shared" si="101"/>
        <v>audio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 s="15">
        <f t="shared" si="98"/>
        <v>41878.014178240745</v>
      </c>
      <c r="K1053">
        <v>1406679625</v>
      </c>
      <c r="L1053" s="15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96"/>
        <v>0</v>
      </c>
      <c r="R1053" s="11" t="e">
        <f t="shared" si="97"/>
        <v>#DIV/0!</v>
      </c>
      <c r="S1053" t="str">
        <f t="shared" si="100"/>
        <v>journalism</v>
      </c>
      <c r="T1053" s="17" t="str">
        <f t="shared" si="101"/>
        <v>audio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 s="15">
        <f t="shared" si="98"/>
        <v>42527.839583333334</v>
      </c>
      <c r="K1054">
        <v>1461438495</v>
      </c>
      <c r="L1054" s="15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96"/>
        <v>0</v>
      </c>
      <c r="R1054" s="11" t="e">
        <f t="shared" si="97"/>
        <v>#DIV/0!</v>
      </c>
      <c r="S1054" t="str">
        <f t="shared" si="100"/>
        <v>journalism</v>
      </c>
      <c r="T1054" s="17" t="str">
        <f t="shared" si="101"/>
        <v>audio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 s="15">
        <f t="shared" si="98"/>
        <v>42800.172824074078</v>
      </c>
      <c r="K1055">
        <v>1486613332</v>
      </c>
      <c r="L1055" s="15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96"/>
        <v>1</v>
      </c>
      <c r="R1055" s="11">
        <f t="shared" si="97"/>
        <v>15</v>
      </c>
      <c r="S1055" t="str">
        <f t="shared" si="100"/>
        <v>journalism</v>
      </c>
      <c r="T1055" s="17" t="str">
        <f t="shared" si="101"/>
        <v>audio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 s="15">
        <f t="shared" si="98"/>
        <v>41861.916666666664</v>
      </c>
      <c r="K1056">
        <v>1405110399</v>
      </c>
      <c r="L1056" s="15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96"/>
        <v>0</v>
      </c>
      <c r="R1056" s="11" t="e">
        <f t="shared" si="97"/>
        <v>#DIV/0!</v>
      </c>
      <c r="S1056" t="str">
        <f t="shared" si="100"/>
        <v>journalism</v>
      </c>
      <c r="T1056" s="17" t="str">
        <f t="shared" si="101"/>
        <v>audio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 s="15">
        <f t="shared" si="98"/>
        <v>42436.992418981477</v>
      </c>
      <c r="K1057">
        <v>1454802545</v>
      </c>
      <c r="L1057" s="15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96"/>
        <v>0</v>
      </c>
      <c r="R1057" s="11" t="e">
        <f t="shared" si="97"/>
        <v>#DIV/0!</v>
      </c>
      <c r="S1057" t="str">
        <f t="shared" si="100"/>
        <v>journalism</v>
      </c>
      <c r="T1057" s="17" t="str">
        <f t="shared" si="101"/>
        <v>audio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 s="15">
        <f t="shared" si="98"/>
        <v>42118.677974537044</v>
      </c>
      <c r="K1058">
        <v>1424711777</v>
      </c>
      <c r="L1058" s="15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96"/>
        <v>0</v>
      </c>
      <c r="R1058" s="11" t="e">
        <f t="shared" si="97"/>
        <v>#DIV/0!</v>
      </c>
      <c r="S1058" t="str">
        <f t="shared" si="100"/>
        <v>journalism</v>
      </c>
      <c r="T1058" s="17" t="str">
        <f t="shared" si="101"/>
        <v>audio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 s="15">
        <f t="shared" si="98"/>
        <v>42708.912997685184</v>
      </c>
      <c r="K1059">
        <v>1478292883</v>
      </c>
      <c r="L1059" s="15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96"/>
        <v>0</v>
      </c>
      <c r="R1059" s="11" t="e">
        <f t="shared" si="97"/>
        <v>#DIV/0!</v>
      </c>
      <c r="S1059" t="str">
        <f t="shared" si="100"/>
        <v>journalism</v>
      </c>
      <c r="T1059" s="17" t="str">
        <f t="shared" si="101"/>
        <v>audio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 s="15">
        <f t="shared" si="98"/>
        <v>42089</v>
      </c>
      <c r="K1060">
        <v>1423777043</v>
      </c>
      <c r="L1060" s="15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96"/>
        <v>0</v>
      </c>
      <c r="R1060" s="11" t="e">
        <f t="shared" si="97"/>
        <v>#DIV/0!</v>
      </c>
      <c r="S1060" t="str">
        <f t="shared" si="100"/>
        <v>journalism</v>
      </c>
      <c r="T1060" s="17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 s="15">
        <f t="shared" si="98"/>
        <v>42076.748333333337</v>
      </c>
      <c r="K1061">
        <v>1423681056</v>
      </c>
      <c r="L1061" s="15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96"/>
        <v>0</v>
      </c>
      <c r="R1061" s="11" t="e">
        <f t="shared" si="97"/>
        <v>#DIV/0!</v>
      </c>
      <c r="S1061" t="str">
        <f t="shared" si="100"/>
        <v>journalism</v>
      </c>
      <c r="T1061" s="17" t="str">
        <f t="shared" si="101"/>
        <v>audio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 s="15">
        <f t="shared" si="98"/>
        <v>42109.913113425922</v>
      </c>
      <c r="K1062">
        <v>1426542893</v>
      </c>
      <c r="L1062" s="15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96"/>
        <v>1</v>
      </c>
      <c r="R1062" s="11">
        <f t="shared" si="97"/>
        <v>50</v>
      </c>
      <c r="S1062" t="str">
        <f t="shared" si="100"/>
        <v>journalism</v>
      </c>
      <c r="T1062" s="17" t="str">
        <f t="shared" si="101"/>
        <v>audio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 s="15">
        <f t="shared" si="98"/>
        <v>42492.041666666672</v>
      </c>
      <c r="K1063">
        <v>1456987108</v>
      </c>
      <c r="L1063" s="15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96"/>
        <v>0</v>
      </c>
      <c r="R1063" s="11" t="e">
        <f t="shared" si="97"/>
        <v>#DIV/0!</v>
      </c>
      <c r="S1063" t="str">
        <f t="shared" si="100"/>
        <v>journalism</v>
      </c>
      <c r="T1063" s="17" t="str">
        <f t="shared" si="101"/>
        <v>audio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 s="15">
        <f t="shared" si="98"/>
        <v>42563.807187500002</v>
      </c>
      <c r="K1064">
        <v>1467746541</v>
      </c>
      <c r="L1064" s="15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96"/>
        <v>95.477386934673376</v>
      </c>
      <c r="R1064" s="11">
        <f t="shared" si="97"/>
        <v>47.5</v>
      </c>
      <c r="S1064" t="str">
        <f t="shared" si="100"/>
        <v>journalism</v>
      </c>
      <c r="T1064" s="17" t="str">
        <f t="shared" si="101"/>
        <v>audio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 s="15">
        <f t="shared" si="98"/>
        <v>42613.030810185184</v>
      </c>
      <c r="K1065">
        <v>1470012262</v>
      </c>
      <c r="L1065" s="15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96"/>
        <v>0</v>
      </c>
      <c r="R1065" s="11" t="e">
        <f t="shared" si="97"/>
        <v>#DIV/0!</v>
      </c>
      <c r="S1065" t="str">
        <f t="shared" si="100"/>
        <v>journalism</v>
      </c>
      <c r="T1065" s="17" t="str">
        <f t="shared" si="101"/>
        <v>audio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 s="15">
        <f t="shared" si="98"/>
        <v>41462.228043981479</v>
      </c>
      <c r="K1066">
        <v>1369286903</v>
      </c>
      <c r="L1066" s="15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96"/>
        <v>8.974444444444444</v>
      </c>
      <c r="R1066" s="11">
        <f t="shared" si="97"/>
        <v>65.666666666666671</v>
      </c>
      <c r="S1066" t="str">
        <f t="shared" si="100"/>
        <v>games</v>
      </c>
      <c r="T1066" s="17" t="str">
        <f t="shared" si="101"/>
        <v>video games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 s="15">
        <f t="shared" si="98"/>
        <v>41689.381041666667</v>
      </c>
      <c r="K1067">
        <v>1390381722</v>
      </c>
      <c r="L1067" s="15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96"/>
        <v>2.7</v>
      </c>
      <c r="R1067" s="11">
        <f t="shared" si="97"/>
        <v>16.2</v>
      </c>
      <c r="S1067" t="str">
        <f t="shared" si="100"/>
        <v>games</v>
      </c>
      <c r="T1067" s="1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 s="15">
        <f t="shared" si="98"/>
        <v>41490.962754629632</v>
      </c>
      <c r="K1068">
        <v>1371769582</v>
      </c>
      <c r="L1068" s="15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96"/>
        <v>3.3673333333333333</v>
      </c>
      <c r="R1068" s="11">
        <f t="shared" si="97"/>
        <v>34.128378378378379</v>
      </c>
      <c r="S1068" t="str">
        <f t="shared" si="100"/>
        <v>games</v>
      </c>
      <c r="T1068" s="17" t="str">
        <f t="shared" si="101"/>
        <v>video games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 s="15">
        <f t="shared" si="98"/>
        <v>41629.855682870373</v>
      </c>
      <c r="K1069">
        <v>1385065931</v>
      </c>
      <c r="L1069" s="15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96"/>
        <v>26</v>
      </c>
      <c r="R1069" s="11">
        <f t="shared" si="97"/>
        <v>13</v>
      </c>
      <c r="S1069" t="str">
        <f t="shared" si="100"/>
        <v>games</v>
      </c>
      <c r="T1069" s="17" t="str">
        <f t="shared" si="101"/>
        <v>video games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 s="15">
        <f t="shared" si="98"/>
        <v>42470.329444444447</v>
      </c>
      <c r="K1070">
        <v>1457686464</v>
      </c>
      <c r="L1070" s="15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96"/>
        <v>0.15</v>
      </c>
      <c r="R1070" s="11">
        <f t="shared" si="97"/>
        <v>11.25</v>
      </c>
      <c r="S1070" t="str">
        <f t="shared" si="100"/>
        <v>games</v>
      </c>
      <c r="T1070" s="17" t="str">
        <f t="shared" si="101"/>
        <v>video games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 s="15">
        <f t="shared" si="98"/>
        <v>41604.271516203706</v>
      </c>
      <c r="K1071">
        <v>1382679059</v>
      </c>
      <c r="L1071" s="15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96"/>
        <v>38.636363636363633</v>
      </c>
      <c r="R1071" s="11">
        <f t="shared" si="97"/>
        <v>40.476190476190474</v>
      </c>
      <c r="S1071" t="str">
        <f t="shared" si="100"/>
        <v>games</v>
      </c>
      <c r="T1071" s="17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 s="15">
        <f t="shared" si="98"/>
        <v>41183.011828703704</v>
      </c>
      <c r="K1072">
        <v>1347322622</v>
      </c>
      <c r="L1072" s="15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96"/>
        <v>0.70000000000000007</v>
      </c>
      <c r="R1072" s="11">
        <f t="shared" si="97"/>
        <v>35</v>
      </c>
      <c r="S1072" t="str">
        <f t="shared" si="100"/>
        <v>games</v>
      </c>
      <c r="T1072" s="17" t="str">
        <f t="shared" si="101"/>
        <v>video games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 s="15">
        <f t="shared" si="98"/>
        <v>42325.795057870375</v>
      </c>
      <c r="K1073">
        <v>1445191493</v>
      </c>
      <c r="L1073" s="15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96"/>
        <v>0</v>
      </c>
      <c r="R1073" s="11" t="e">
        <f t="shared" si="97"/>
        <v>#DIV/0!</v>
      </c>
      <c r="S1073" t="str">
        <f t="shared" si="100"/>
        <v>games</v>
      </c>
      <c r="T1073" s="17" t="str">
        <f t="shared" si="101"/>
        <v>video games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 s="15">
        <f t="shared" si="98"/>
        <v>41675.832141203704</v>
      </c>
      <c r="K1074">
        <v>1389038297</v>
      </c>
      <c r="L1074" s="15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96"/>
        <v>6.8000000000000005E-2</v>
      </c>
      <c r="R1074" s="11">
        <f t="shared" si="97"/>
        <v>12.75</v>
      </c>
      <c r="S1074" t="str">
        <f t="shared" si="100"/>
        <v>games</v>
      </c>
      <c r="T1074" s="17" t="str">
        <f t="shared" si="101"/>
        <v>video games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 s="15">
        <f t="shared" si="98"/>
        <v>40832.964594907404</v>
      </c>
      <c r="K1075">
        <v>1316214541</v>
      </c>
      <c r="L1075" s="15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96"/>
        <v>1.3333333333333335</v>
      </c>
      <c r="R1075" s="11">
        <f t="shared" si="97"/>
        <v>10</v>
      </c>
      <c r="S1075" t="str">
        <f t="shared" si="100"/>
        <v>games</v>
      </c>
      <c r="T1075" s="17" t="str">
        <f t="shared" si="101"/>
        <v>video games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 s="15">
        <f t="shared" si="98"/>
        <v>41643.172974537039</v>
      </c>
      <c r="K1076">
        <v>1386216545</v>
      </c>
      <c r="L1076" s="15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96"/>
        <v>6.3092592592592585</v>
      </c>
      <c r="R1076" s="11">
        <f t="shared" si="97"/>
        <v>113.56666666666666</v>
      </c>
      <c r="S1076" t="str">
        <f t="shared" si="100"/>
        <v>games</v>
      </c>
      <c r="T1076" s="17" t="str">
        <f t="shared" si="101"/>
        <v>video games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 s="15">
        <f t="shared" si="98"/>
        <v>41035.904120370367</v>
      </c>
      <c r="K1077">
        <v>1333748516</v>
      </c>
      <c r="L1077" s="15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96"/>
        <v>4.5</v>
      </c>
      <c r="R1077" s="11">
        <f t="shared" si="97"/>
        <v>15</v>
      </c>
      <c r="S1077" t="str">
        <f t="shared" si="100"/>
        <v>games</v>
      </c>
      <c r="T1077" s="1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 s="15">
        <f t="shared" si="98"/>
        <v>41893.377893518518</v>
      </c>
      <c r="K1078">
        <v>1405674250</v>
      </c>
      <c r="L1078" s="15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96"/>
        <v>62.765333333333331</v>
      </c>
      <c r="R1078" s="11">
        <f t="shared" si="97"/>
        <v>48.281025641025643</v>
      </c>
      <c r="S1078" t="str">
        <f t="shared" si="100"/>
        <v>games</v>
      </c>
      <c r="T1078" s="17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 s="15">
        <f t="shared" si="98"/>
        <v>42383.16679398148</v>
      </c>
      <c r="K1079">
        <v>1450152011</v>
      </c>
      <c r="L1079" s="15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96"/>
        <v>29.376000000000001</v>
      </c>
      <c r="R1079" s="11">
        <f t="shared" si="97"/>
        <v>43.976047904191617</v>
      </c>
      <c r="S1079" t="str">
        <f t="shared" si="100"/>
        <v>games</v>
      </c>
      <c r="T1079" s="17" t="str">
        <f t="shared" si="101"/>
        <v>video games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 s="15">
        <f t="shared" si="98"/>
        <v>40746.195844907408</v>
      </c>
      <c r="K1080">
        <v>1307421721</v>
      </c>
      <c r="L1080" s="15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96"/>
        <v>7.5</v>
      </c>
      <c r="R1080" s="11">
        <f t="shared" si="97"/>
        <v>9</v>
      </c>
      <c r="S1080" t="str">
        <f t="shared" si="100"/>
        <v>games</v>
      </c>
      <c r="T1080" s="17" t="str">
        <f t="shared" si="101"/>
        <v>video games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 s="15">
        <f t="shared" si="98"/>
        <v>42504.566388888896</v>
      </c>
      <c r="K1081">
        <v>1461072936</v>
      </c>
      <c r="L1081" s="15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96"/>
        <v>2.6076923076923078</v>
      </c>
      <c r="R1081" s="11">
        <f t="shared" si="97"/>
        <v>37.666666666666664</v>
      </c>
      <c r="S1081" t="str">
        <f t="shared" si="100"/>
        <v>games</v>
      </c>
      <c r="T1081" s="17" t="str">
        <f t="shared" si="101"/>
        <v>video games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 s="15">
        <f t="shared" si="98"/>
        <v>41770.138113425928</v>
      </c>
      <c r="K1082">
        <v>1397186333</v>
      </c>
      <c r="L1082" s="15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96"/>
        <v>9.1050000000000004</v>
      </c>
      <c r="R1082" s="11">
        <f t="shared" si="97"/>
        <v>18.581632653061224</v>
      </c>
      <c r="S1082" t="str">
        <f t="shared" si="100"/>
        <v>games</v>
      </c>
      <c r="T1082" s="17" t="str">
        <f t="shared" si="101"/>
        <v>video games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 s="15">
        <f t="shared" si="98"/>
        <v>42032.926990740743</v>
      </c>
      <c r="K1083">
        <v>1419891292</v>
      </c>
      <c r="L1083" s="15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96"/>
        <v>1.7647058823529412E-2</v>
      </c>
      <c r="R1083" s="11">
        <f t="shared" si="97"/>
        <v>3</v>
      </c>
      <c r="S1083" t="str">
        <f t="shared" si="100"/>
        <v>games</v>
      </c>
      <c r="T1083" s="17" t="str">
        <f t="shared" si="101"/>
        <v>video games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 s="15">
        <f t="shared" si="98"/>
        <v>41131.906111111115</v>
      </c>
      <c r="K1084">
        <v>1342043088</v>
      </c>
      <c r="L1084" s="15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96"/>
        <v>0.55999999999999994</v>
      </c>
      <c r="R1084" s="11">
        <f t="shared" si="97"/>
        <v>18.666666666666668</v>
      </c>
      <c r="S1084" t="str">
        <f t="shared" si="100"/>
        <v>games</v>
      </c>
      <c r="T1084" s="17" t="str">
        <f t="shared" si="101"/>
        <v>video games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 s="15">
        <f t="shared" si="98"/>
        <v>41853.659525462965</v>
      </c>
      <c r="K1085">
        <v>1401810583</v>
      </c>
      <c r="L1085" s="15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96"/>
        <v>0.82000000000000006</v>
      </c>
      <c r="R1085" s="11">
        <f t="shared" si="97"/>
        <v>410</v>
      </c>
      <c r="S1085" t="str">
        <f t="shared" si="100"/>
        <v>games</v>
      </c>
      <c r="T1085" s="17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 s="15">
        <f t="shared" si="98"/>
        <v>41859.912083333329</v>
      </c>
      <c r="K1086">
        <v>1404942804</v>
      </c>
      <c r="L1086" s="15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96"/>
        <v>0</v>
      </c>
      <c r="R1086" s="11" t="e">
        <f t="shared" si="97"/>
        <v>#DIV/0!</v>
      </c>
      <c r="S1086" t="str">
        <f t="shared" si="100"/>
        <v>games</v>
      </c>
      <c r="T1086" s="17" t="str">
        <f t="shared" si="101"/>
        <v>video games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 s="15">
        <f t="shared" si="98"/>
        <v>42443.629340277781</v>
      </c>
      <c r="K1087">
        <v>1455379575</v>
      </c>
      <c r="L1087" s="15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96"/>
        <v>3.42</v>
      </c>
      <c r="R1087" s="11">
        <f t="shared" si="97"/>
        <v>114</v>
      </c>
      <c r="S1087" t="str">
        <f t="shared" si="100"/>
        <v>games</v>
      </c>
      <c r="T1087" s="1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 s="15">
        <f t="shared" si="98"/>
        <v>41875.866793981484</v>
      </c>
      <c r="K1088">
        <v>1406321291</v>
      </c>
      <c r="L1088" s="15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96"/>
        <v>8.3333333333333343E-2</v>
      </c>
      <c r="R1088" s="11">
        <f t="shared" si="97"/>
        <v>7.5</v>
      </c>
      <c r="S1088" t="str">
        <f t="shared" si="100"/>
        <v>games</v>
      </c>
      <c r="T1088" s="17" t="str">
        <f t="shared" si="101"/>
        <v>video games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 s="15">
        <f t="shared" si="98"/>
        <v>41805.713969907411</v>
      </c>
      <c r="K1089">
        <v>1400260087</v>
      </c>
      <c r="L1089" s="15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96"/>
        <v>0</v>
      </c>
      <c r="R1089" s="11" t="e">
        <f t="shared" si="97"/>
        <v>#DIV/0!</v>
      </c>
      <c r="S1089" t="str">
        <f t="shared" si="100"/>
        <v>games</v>
      </c>
      <c r="T1089" s="17" t="str">
        <f t="shared" si="101"/>
        <v>video games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 s="15">
        <f t="shared" si="98"/>
        <v>41753.799386574072</v>
      </c>
      <c r="K1090">
        <v>1395774667</v>
      </c>
      <c r="L1090" s="15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ref="Q1090:Q1153" si="102">E1090/D1090*100</f>
        <v>14.182977777777777</v>
      </c>
      <c r="R1090" s="11">
        <f t="shared" ref="R1090:R1153" si="103">E1090/N1090</f>
        <v>43.41727891156463</v>
      </c>
      <c r="S1090" t="str">
        <f t="shared" si="100"/>
        <v>games</v>
      </c>
      <c r="T1090" s="17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104">(((I1091/60)/60)/24)+DATE(1970,1,1)</f>
        <v>42181.189525462964</v>
      </c>
      <c r="K1091">
        <v>1432701175</v>
      </c>
      <c r="L1091" s="15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si="102"/>
        <v>7.8266666666666662</v>
      </c>
      <c r="R1091" s="11">
        <f t="shared" si="103"/>
        <v>23.959183673469386</v>
      </c>
      <c r="S1091" t="str">
        <f t="shared" ref="S1091:S1154" si="106">LEFT(P1091,SEARCH("/",P1091,1)-1)</f>
        <v>games</v>
      </c>
      <c r="T1091" s="17" t="str">
        <f t="shared" ref="T1091:T1154" si="107">RIGHT(P1091,LEN(P1091)-SEARCH("/",P1091))</f>
        <v>video games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 s="15">
        <f t="shared" si="104"/>
        <v>42153.185798611114</v>
      </c>
      <c r="K1092">
        <v>1430281653</v>
      </c>
      <c r="L1092" s="15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102"/>
        <v>3.8464497269020695E-2</v>
      </c>
      <c r="R1092" s="11">
        <f t="shared" si="103"/>
        <v>5</v>
      </c>
      <c r="S1092" t="str">
        <f t="shared" si="106"/>
        <v>games</v>
      </c>
      <c r="T1092" s="17" t="str">
        <f t="shared" si="107"/>
        <v>video games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 s="15">
        <f t="shared" si="104"/>
        <v>42470.778611111105</v>
      </c>
      <c r="K1093">
        <v>1457725272</v>
      </c>
      <c r="L1093" s="15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102"/>
        <v>12.5</v>
      </c>
      <c r="R1093" s="11">
        <f t="shared" si="103"/>
        <v>12.5</v>
      </c>
      <c r="S1093" t="str">
        <f t="shared" si="106"/>
        <v>games</v>
      </c>
      <c r="T1093" s="17" t="str">
        <f t="shared" si="107"/>
        <v>video games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 s="15">
        <f t="shared" si="104"/>
        <v>41280.025902777779</v>
      </c>
      <c r="K1094">
        <v>1354840638</v>
      </c>
      <c r="L1094" s="15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102"/>
        <v>1.05</v>
      </c>
      <c r="R1094" s="11">
        <f t="shared" si="103"/>
        <v>3</v>
      </c>
      <c r="S1094" t="str">
        <f t="shared" si="106"/>
        <v>games</v>
      </c>
      <c r="T1094" s="17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 s="15">
        <f t="shared" si="104"/>
        <v>42411.973807870367</v>
      </c>
      <c r="K1095">
        <v>1453936937</v>
      </c>
      <c r="L1095" s="15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102"/>
        <v>14.083333333333334</v>
      </c>
      <c r="R1095" s="11">
        <f t="shared" si="103"/>
        <v>10.5625</v>
      </c>
      <c r="S1095" t="str">
        <f t="shared" si="106"/>
        <v>games</v>
      </c>
      <c r="T1095" s="17" t="str">
        <f t="shared" si="107"/>
        <v>video games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 s="15">
        <f t="shared" si="104"/>
        <v>40825.713344907403</v>
      </c>
      <c r="K1096">
        <v>1315588033</v>
      </c>
      <c r="L1096" s="15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102"/>
        <v>18.300055555555556</v>
      </c>
      <c r="R1096" s="11">
        <f t="shared" si="103"/>
        <v>122.00037037037038</v>
      </c>
      <c r="S1096" t="str">
        <f t="shared" si="106"/>
        <v>games</v>
      </c>
      <c r="T1096" s="17" t="str">
        <f t="shared" si="107"/>
        <v>video games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 s="15">
        <f t="shared" si="104"/>
        <v>41516.537268518521</v>
      </c>
      <c r="K1097">
        <v>1375275220</v>
      </c>
      <c r="L1097" s="15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102"/>
        <v>5.0347999999999997</v>
      </c>
      <c r="R1097" s="11">
        <f t="shared" si="103"/>
        <v>267.80851063829789</v>
      </c>
      <c r="S1097" t="str">
        <f t="shared" si="106"/>
        <v>games</v>
      </c>
      <c r="T1097" s="17" t="str">
        <f t="shared" si="107"/>
        <v>video games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 s="15">
        <f t="shared" si="104"/>
        <v>41916.145833333336</v>
      </c>
      <c r="K1098">
        <v>1409747154</v>
      </c>
      <c r="L1098" s="15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102"/>
        <v>17.933333333333334</v>
      </c>
      <c r="R1098" s="11">
        <f t="shared" si="103"/>
        <v>74.206896551724142</v>
      </c>
      <c r="S1098" t="str">
        <f t="shared" si="106"/>
        <v>games</v>
      </c>
      <c r="T1098" s="17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 s="15">
        <f t="shared" si="104"/>
        <v>41700.792557870373</v>
      </c>
      <c r="K1099">
        <v>1390330877</v>
      </c>
      <c r="L1099" s="15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102"/>
        <v>4.7E-2</v>
      </c>
      <c r="R1099" s="11">
        <f t="shared" si="103"/>
        <v>6.7142857142857144</v>
      </c>
      <c r="S1099" t="str">
        <f t="shared" si="106"/>
        <v>games</v>
      </c>
      <c r="T1099" s="17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 s="15">
        <f t="shared" si="104"/>
        <v>41742.762673611112</v>
      </c>
      <c r="K1100">
        <v>1394821095</v>
      </c>
      <c r="L1100" s="15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102"/>
        <v>7.2120000000000006</v>
      </c>
      <c r="R1100" s="11">
        <f t="shared" si="103"/>
        <v>81.954545454545453</v>
      </c>
      <c r="S1100" t="str">
        <f t="shared" si="106"/>
        <v>games</v>
      </c>
      <c r="T1100" s="17" t="str">
        <f t="shared" si="107"/>
        <v>video games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 s="15">
        <f t="shared" si="104"/>
        <v>42137.836435185185</v>
      </c>
      <c r="K1101">
        <v>1428955468</v>
      </c>
      <c r="L1101" s="15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102"/>
        <v>0.5</v>
      </c>
      <c r="R1101" s="11">
        <f t="shared" si="103"/>
        <v>25</v>
      </c>
      <c r="S1101" t="str">
        <f t="shared" si="106"/>
        <v>games</v>
      </c>
      <c r="T1101" s="17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 s="15">
        <f t="shared" si="104"/>
        <v>42414.110775462963</v>
      </c>
      <c r="K1102">
        <v>1452825571</v>
      </c>
      <c r="L1102" s="15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102"/>
        <v>2.5</v>
      </c>
      <c r="R1102" s="11">
        <f t="shared" si="103"/>
        <v>10</v>
      </c>
      <c r="S1102" t="str">
        <f t="shared" si="106"/>
        <v>games</v>
      </c>
      <c r="T1102" s="17" t="str">
        <f t="shared" si="107"/>
        <v>video games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 s="15">
        <f t="shared" si="104"/>
        <v>42565.758333333331</v>
      </c>
      <c r="K1103">
        <v>1466188338</v>
      </c>
      <c r="L1103" s="15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102"/>
        <v>4.1000000000000002E-2</v>
      </c>
      <c r="R1103" s="11">
        <f t="shared" si="103"/>
        <v>6.833333333333333</v>
      </c>
      <c r="S1103" t="str">
        <f t="shared" si="106"/>
        <v>games</v>
      </c>
      <c r="T1103" s="17" t="str">
        <f t="shared" si="107"/>
        <v>video games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 s="15">
        <f t="shared" si="104"/>
        <v>41617.249305555553</v>
      </c>
      <c r="K1104">
        <v>1383095125</v>
      </c>
      <c r="L1104" s="15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102"/>
        <v>5.3125</v>
      </c>
      <c r="R1104" s="11">
        <f t="shared" si="103"/>
        <v>17.708333333333332</v>
      </c>
      <c r="S1104" t="str">
        <f t="shared" si="106"/>
        <v>games</v>
      </c>
      <c r="T1104" s="17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 s="15">
        <f t="shared" si="104"/>
        <v>42539.22210648148</v>
      </c>
      <c r="K1105">
        <v>1461043190</v>
      </c>
      <c r="L1105" s="15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102"/>
        <v>1.6199999999999999</v>
      </c>
      <c r="R1105" s="11">
        <f t="shared" si="103"/>
        <v>16.2</v>
      </c>
      <c r="S1105" t="str">
        <f t="shared" si="106"/>
        <v>games</v>
      </c>
      <c r="T1105" s="17" t="str">
        <f t="shared" si="107"/>
        <v>video games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 s="15">
        <f t="shared" si="104"/>
        <v>41801.40996527778</v>
      </c>
      <c r="K1106">
        <v>1399888221</v>
      </c>
      <c r="L1106" s="15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102"/>
        <v>4.9516666666666671</v>
      </c>
      <c r="R1106" s="11">
        <f t="shared" si="103"/>
        <v>80.297297297297291</v>
      </c>
      <c r="S1106" t="str">
        <f t="shared" si="106"/>
        <v>games</v>
      </c>
      <c r="T1106" s="17" t="str">
        <f t="shared" si="107"/>
        <v>video games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 s="15">
        <f t="shared" si="104"/>
        <v>41722.0940625</v>
      </c>
      <c r="K1107">
        <v>1393038927</v>
      </c>
      <c r="L1107" s="15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102"/>
        <v>0.159</v>
      </c>
      <c r="R1107" s="11">
        <f t="shared" si="103"/>
        <v>71.55</v>
      </c>
      <c r="S1107" t="str">
        <f t="shared" si="106"/>
        <v>games</v>
      </c>
      <c r="T1107" s="1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 s="15">
        <f t="shared" si="104"/>
        <v>41003.698784722219</v>
      </c>
      <c r="K1108">
        <v>1330969575</v>
      </c>
      <c r="L1108" s="15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102"/>
        <v>41.25</v>
      </c>
      <c r="R1108" s="11">
        <f t="shared" si="103"/>
        <v>23.571428571428573</v>
      </c>
      <c r="S1108" t="str">
        <f t="shared" si="106"/>
        <v>games</v>
      </c>
      <c r="T1108" s="17" t="str">
        <f t="shared" si="107"/>
        <v>video games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 s="15">
        <f t="shared" si="104"/>
        <v>41843.861388888887</v>
      </c>
      <c r="K1109">
        <v>1403556024</v>
      </c>
      <c r="L1109" s="15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102"/>
        <v>0</v>
      </c>
      <c r="R1109" s="11" t="e">
        <f t="shared" si="103"/>
        <v>#DIV/0!</v>
      </c>
      <c r="S1109" t="str">
        <f t="shared" si="106"/>
        <v>games</v>
      </c>
      <c r="T1109" s="17" t="str">
        <f t="shared" si="107"/>
        <v>video games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 s="15">
        <f t="shared" si="104"/>
        <v>41012.595312500001</v>
      </c>
      <c r="K1110">
        <v>1329146235</v>
      </c>
      <c r="L1110" s="15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102"/>
        <v>2.93</v>
      </c>
      <c r="R1110" s="11">
        <f t="shared" si="103"/>
        <v>34.88095238095238</v>
      </c>
      <c r="S1110" t="str">
        <f t="shared" si="106"/>
        <v>games</v>
      </c>
      <c r="T1110" s="17" t="str">
        <f t="shared" si="107"/>
        <v>video games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 s="15">
        <f t="shared" si="104"/>
        <v>42692.793865740736</v>
      </c>
      <c r="K1111">
        <v>1476900190</v>
      </c>
      <c r="L1111" s="15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102"/>
        <v>0.44999999999999996</v>
      </c>
      <c r="R1111" s="11">
        <f t="shared" si="103"/>
        <v>15</v>
      </c>
      <c r="S1111" t="str">
        <f t="shared" si="106"/>
        <v>games</v>
      </c>
      <c r="T1111" s="17" t="str">
        <f t="shared" si="107"/>
        <v>video games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 s="15">
        <f t="shared" si="104"/>
        <v>41250.933124999996</v>
      </c>
      <c r="K1112">
        <v>1352327022</v>
      </c>
      <c r="L1112" s="15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102"/>
        <v>0.51</v>
      </c>
      <c r="R1112" s="11">
        <f t="shared" si="103"/>
        <v>23.181818181818183</v>
      </c>
      <c r="S1112" t="str">
        <f t="shared" si="106"/>
        <v>games</v>
      </c>
      <c r="T1112" s="17" t="str">
        <f t="shared" si="107"/>
        <v>video games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 s="15">
        <f t="shared" si="104"/>
        <v>42377.203587962969</v>
      </c>
      <c r="K1113">
        <v>1449636790</v>
      </c>
      <c r="L1113" s="15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102"/>
        <v>0.04</v>
      </c>
      <c r="R1113" s="11">
        <f t="shared" si="103"/>
        <v>1</v>
      </c>
      <c r="S1113" t="str">
        <f t="shared" si="106"/>
        <v>games</v>
      </c>
      <c r="T1113" s="17" t="str">
        <f t="shared" si="107"/>
        <v>video games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 s="15">
        <f t="shared" si="104"/>
        <v>42023.354166666672</v>
      </c>
      <c r="K1114">
        <v>1416507211</v>
      </c>
      <c r="L1114" s="15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102"/>
        <v>35.537409090909087</v>
      </c>
      <c r="R1114" s="11">
        <f t="shared" si="103"/>
        <v>100.23371794871794</v>
      </c>
      <c r="S1114" t="str">
        <f t="shared" si="106"/>
        <v>games</v>
      </c>
      <c r="T1114" s="17" t="str">
        <f t="shared" si="107"/>
        <v>video games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 s="15">
        <f t="shared" si="104"/>
        <v>41865.977083333331</v>
      </c>
      <c r="K1115">
        <v>1405466820</v>
      </c>
      <c r="L1115" s="15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102"/>
        <v>0.5</v>
      </c>
      <c r="R1115" s="11">
        <f t="shared" si="103"/>
        <v>5</v>
      </c>
      <c r="S1115" t="str">
        <f t="shared" si="106"/>
        <v>games</v>
      </c>
      <c r="T1115" s="17" t="str">
        <f t="shared" si="107"/>
        <v>video games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 s="15">
        <f t="shared" si="104"/>
        <v>41556.345914351856</v>
      </c>
      <c r="K1116">
        <v>1378714687</v>
      </c>
      <c r="L1116" s="15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102"/>
        <v>0.16666666666666669</v>
      </c>
      <c r="R1116" s="11">
        <f t="shared" si="103"/>
        <v>3.3333333333333335</v>
      </c>
      <c r="S1116" t="str">
        <f t="shared" si="106"/>
        <v>games</v>
      </c>
      <c r="T1116" s="17" t="str">
        <f t="shared" si="107"/>
        <v>video games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 s="15">
        <f t="shared" si="104"/>
        <v>42459.653877314813</v>
      </c>
      <c r="K1117">
        <v>1456764095</v>
      </c>
      <c r="L1117" s="15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102"/>
        <v>0.13250000000000001</v>
      </c>
      <c r="R1117" s="11">
        <f t="shared" si="103"/>
        <v>13.25</v>
      </c>
      <c r="S1117" t="str">
        <f t="shared" si="106"/>
        <v>games</v>
      </c>
      <c r="T1117" s="17" t="str">
        <f t="shared" si="107"/>
        <v>video games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 s="15">
        <f t="shared" si="104"/>
        <v>41069.847314814811</v>
      </c>
      <c r="K1118">
        <v>1334089208</v>
      </c>
      <c r="L1118" s="15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102"/>
        <v>3.5704000000000007E-2</v>
      </c>
      <c r="R1118" s="11">
        <f t="shared" si="103"/>
        <v>17.852</v>
      </c>
      <c r="S1118" t="str">
        <f t="shared" si="106"/>
        <v>games</v>
      </c>
      <c r="T1118" s="17" t="str">
        <f t="shared" si="107"/>
        <v>video games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 s="15">
        <f t="shared" si="104"/>
        <v>42363.598530092597</v>
      </c>
      <c r="K1119">
        <v>1448461313</v>
      </c>
      <c r="L1119" s="15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102"/>
        <v>8.3000000000000007</v>
      </c>
      <c r="R1119" s="11">
        <f t="shared" si="103"/>
        <v>10.375</v>
      </c>
      <c r="S1119" t="str">
        <f t="shared" si="106"/>
        <v>games</v>
      </c>
      <c r="T1119" s="17" t="str">
        <f t="shared" si="107"/>
        <v>video games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 s="15">
        <f t="shared" si="104"/>
        <v>41734.124756944446</v>
      </c>
      <c r="K1120">
        <v>1394078379</v>
      </c>
      <c r="L1120" s="15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102"/>
        <v>2.4222222222222221</v>
      </c>
      <c r="R1120" s="11">
        <f t="shared" si="103"/>
        <v>36.333333333333336</v>
      </c>
      <c r="S1120" t="str">
        <f t="shared" si="106"/>
        <v>games</v>
      </c>
      <c r="T1120" s="17" t="str">
        <f t="shared" si="107"/>
        <v>video games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 s="15">
        <f t="shared" si="104"/>
        <v>41735.792407407411</v>
      </c>
      <c r="K1121">
        <v>1395687664</v>
      </c>
      <c r="L1121" s="15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102"/>
        <v>0.23809523809523811</v>
      </c>
      <c r="R1121" s="11">
        <f t="shared" si="103"/>
        <v>5</v>
      </c>
      <c r="S1121" t="str">
        <f t="shared" si="106"/>
        <v>games</v>
      </c>
      <c r="T1121" s="17" t="str">
        <f t="shared" si="107"/>
        <v>video games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 s="15">
        <f t="shared" si="104"/>
        <v>40844.872685185182</v>
      </c>
      <c r="K1122">
        <v>1315947400</v>
      </c>
      <c r="L1122" s="15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102"/>
        <v>0</v>
      </c>
      <c r="R1122" s="11" t="e">
        <f t="shared" si="103"/>
        <v>#DIV/0!</v>
      </c>
      <c r="S1122" t="str">
        <f t="shared" si="106"/>
        <v>games</v>
      </c>
      <c r="T1122" s="17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 s="15">
        <f t="shared" si="104"/>
        <v>42442.892546296294</v>
      </c>
      <c r="K1123">
        <v>1455315916</v>
      </c>
      <c r="L1123" s="15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102"/>
        <v>1.1599999999999999E-2</v>
      </c>
      <c r="R1123" s="11">
        <f t="shared" si="103"/>
        <v>5.8</v>
      </c>
      <c r="S1123" t="str">
        <f t="shared" si="106"/>
        <v>games</v>
      </c>
      <c r="T1123" s="17" t="str">
        <f t="shared" si="107"/>
        <v>video games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 s="15">
        <f t="shared" si="104"/>
        <v>41424.703993055555</v>
      </c>
      <c r="K1124">
        <v>1368723225</v>
      </c>
      <c r="L1124" s="15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102"/>
        <v>0</v>
      </c>
      <c r="R1124" s="11" t="e">
        <f t="shared" si="103"/>
        <v>#DIV/0!</v>
      </c>
      <c r="S1124" t="str">
        <f t="shared" si="106"/>
        <v>games</v>
      </c>
      <c r="T1124" s="17" t="str">
        <f t="shared" si="107"/>
        <v>video games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 s="15">
        <f t="shared" si="104"/>
        <v>41748.5237037037</v>
      </c>
      <c r="K1125">
        <v>1395318848</v>
      </c>
      <c r="L1125" s="15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102"/>
        <v>0.22</v>
      </c>
      <c r="R1125" s="11">
        <f t="shared" si="103"/>
        <v>3.6666666666666665</v>
      </c>
      <c r="S1125" t="str">
        <f t="shared" si="106"/>
        <v>games</v>
      </c>
      <c r="T1125" s="17" t="str">
        <f t="shared" si="107"/>
        <v>video games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 s="15">
        <f t="shared" si="104"/>
        <v>42124.667256944449</v>
      </c>
      <c r="K1126">
        <v>1427817651</v>
      </c>
      <c r="L1126" s="15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102"/>
        <v>0.47222222222222221</v>
      </c>
      <c r="R1126" s="11">
        <f t="shared" si="103"/>
        <v>60.714285714285715</v>
      </c>
      <c r="S1126" t="str">
        <f t="shared" si="106"/>
        <v>games</v>
      </c>
      <c r="T1126" s="17" t="str">
        <f t="shared" si="107"/>
        <v>mobile games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 s="15">
        <f t="shared" si="104"/>
        <v>42272.624189814815</v>
      </c>
      <c r="K1127">
        <v>1438009130</v>
      </c>
      <c r="L1127" s="15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102"/>
        <v>0</v>
      </c>
      <c r="R1127" s="11" t="e">
        <f t="shared" si="103"/>
        <v>#DIV/0!</v>
      </c>
      <c r="S1127" t="str">
        <f t="shared" si="106"/>
        <v>games</v>
      </c>
      <c r="T1127" s="17" t="str">
        <f t="shared" si="107"/>
        <v>mobile games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 s="15">
        <f t="shared" si="104"/>
        <v>42565.327476851846</v>
      </c>
      <c r="K1128">
        <v>1465890694</v>
      </c>
      <c r="L1128" s="15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102"/>
        <v>0.5</v>
      </c>
      <c r="R1128" s="11">
        <f t="shared" si="103"/>
        <v>5</v>
      </c>
      <c r="S1128" t="str">
        <f t="shared" si="106"/>
        <v>games</v>
      </c>
      <c r="T1128" s="17" t="str">
        <f t="shared" si="107"/>
        <v>mobile games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 s="15">
        <f t="shared" si="104"/>
        <v>41957.895833333328</v>
      </c>
      <c r="K1129">
        <v>1413318600</v>
      </c>
      <c r="L1129" s="15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102"/>
        <v>1.6714285714285713</v>
      </c>
      <c r="R1129" s="11">
        <f t="shared" si="103"/>
        <v>25.434782608695652</v>
      </c>
      <c r="S1129" t="str">
        <f t="shared" si="106"/>
        <v>games</v>
      </c>
      <c r="T1129" s="17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 s="15">
        <f t="shared" si="104"/>
        <v>41858.649502314816</v>
      </c>
      <c r="K1130">
        <v>1404833717</v>
      </c>
      <c r="L1130" s="15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102"/>
        <v>0.1</v>
      </c>
      <c r="R1130" s="11">
        <f t="shared" si="103"/>
        <v>1</v>
      </c>
      <c r="S1130" t="str">
        <f t="shared" si="106"/>
        <v>games</v>
      </c>
      <c r="T1130" s="17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 s="15">
        <f t="shared" si="104"/>
        <v>42526.264965277776</v>
      </c>
      <c r="K1131">
        <v>1462515693</v>
      </c>
      <c r="L1131" s="15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102"/>
        <v>0.105</v>
      </c>
      <c r="R1131" s="11">
        <f t="shared" si="103"/>
        <v>10.5</v>
      </c>
      <c r="S1131" t="str">
        <f t="shared" si="106"/>
        <v>games</v>
      </c>
      <c r="T1131" s="17" t="str">
        <f t="shared" si="107"/>
        <v>mobile games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 s="15">
        <f t="shared" si="104"/>
        <v>41969.038194444445</v>
      </c>
      <c r="K1132">
        <v>1411775700</v>
      </c>
      <c r="L1132" s="15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102"/>
        <v>0.22</v>
      </c>
      <c r="R1132" s="11">
        <f t="shared" si="103"/>
        <v>3.6666666666666665</v>
      </c>
      <c r="S1132" t="str">
        <f t="shared" si="106"/>
        <v>games</v>
      </c>
      <c r="T1132" s="17" t="str">
        <f t="shared" si="107"/>
        <v>mobile games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 s="15">
        <f t="shared" si="104"/>
        <v>42362.908194444448</v>
      </c>
      <c r="K1133">
        <v>1448401668</v>
      </c>
      <c r="L1133" s="15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102"/>
        <v>0</v>
      </c>
      <c r="R1133" s="11" t="e">
        <f t="shared" si="103"/>
        <v>#DIV/0!</v>
      </c>
      <c r="S1133" t="str">
        <f t="shared" si="106"/>
        <v>games</v>
      </c>
      <c r="T1133" s="17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 s="15">
        <f t="shared" si="104"/>
        <v>42736.115405092598</v>
      </c>
      <c r="K1134">
        <v>1480646771</v>
      </c>
      <c r="L1134" s="15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102"/>
        <v>14.38</v>
      </c>
      <c r="R1134" s="11">
        <f t="shared" si="103"/>
        <v>110.61538461538461</v>
      </c>
      <c r="S1134" t="str">
        <f t="shared" si="106"/>
        <v>games</v>
      </c>
      <c r="T1134" s="17" t="str">
        <f t="shared" si="107"/>
        <v>mobile games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 s="15">
        <f t="shared" si="104"/>
        <v>41851.407187500001</v>
      </c>
      <c r="K1135">
        <v>1404207981</v>
      </c>
      <c r="L1135" s="15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102"/>
        <v>0.66666666666666674</v>
      </c>
      <c r="R1135" s="11">
        <f t="shared" si="103"/>
        <v>20</v>
      </c>
      <c r="S1135" t="str">
        <f t="shared" si="106"/>
        <v>games</v>
      </c>
      <c r="T1135" s="17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 s="15">
        <f t="shared" si="104"/>
        <v>41972.189583333333</v>
      </c>
      <c r="K1136">
        <v>1416034228</v>
      </c>
      <c r="L1136" s="15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102"/>
        <v>4.0000000000000001E-3</v>
      </c>
      <c r="R1136" s="11">
        <f t="shared" si="103"/>
        <v>1</v>
      </c>
      <c r="S1136" t="str">
        <f t="shared" si="106"/>
        <v>games</v>
      </c>
      <c r="T1136" s="17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 s="15">
        <f t="shared" si="104"/>
        <v>42588.989513888882</v>
      </c>
      <c r="K1137">
        <v>1467935094</v>
      </c>
      <c r="L1137" s="15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102"/>
        <v>5</v>
      </c>
      <c r="R1137" s="11">
        <f t="shared" si="103"/>
        <v>50</v>
      </c>
      <c r="S1137" t="str">
        <f t="shared" si="106"/>
        <v>games</v>
      </c>
      <c r="T1137" s="1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 s="15">
        <f t="shared" si="104"/>
        <v>42357.671631944439</v>
      </c>
      <c r="K1138">
        <v>1447949229</v>
      </c>
      <c r="L1138" s="15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102"/>
        <v>6.4439140811455857</v>
      </c>
      <c r="R1138" s="11">
        <f t="shared" si="103"/>
        <v>45</v>
      </c>
      <c r="S1138" t="str">
        <f t="shared" si="106"/>
        <v>games</v>
      </c>
      <c r="T1138" s="17" t="str">
        <f t="shared" si="107"/>
        <v>mobile games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 s="15">
        <f t="shared" si="104"/>
        <v>42483.819687499999</v>
      </c>
      <c r="K1139">
        <v>1458848421</v>
      </c>
      <c r="L1139" s="15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102"/>
        <v>39.5</v>
      </c>
      <c r="R1139" s="11">
        <f t="shared" si="103"/>
        <v>253.2051282051282</v>
      </c>
      <c r="S1139" t="str">
        <f t="shared" si="106"/>
        <v>games</v>
      </c>
      <c r="T1139" s="17" t="str">
        <f t="shared" si="107"/>
        <v>mobile games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 s="15">
        <f t="shared" si="104"/>
        <v>42756.9066087963</v>
      </c>
      <c r="K1140">
        <v>1483307131</v>
      </c>
      <c r="L1140" s="15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102"/>
        <v>0.35714285714285715</v>
      </c>
      <c r="R1140" s="11">
        <f t="shared" si="103"/>
        <v>31.25</v>
      </c>
      <c r="S1140" t="str">
        <f t="shared" si="106"/>
        <v>games</v>
      </c>
      <c r="T1140" s="17" t="str">
        <f t="shared" si="107"/>
        <v>mobile games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 s="15">
        <f t="shared" si="104"/>
        <v>42005.347523148142</v>
      </c>
      <c r="K1141">
        <v>1417508426</v>
      </c>
      <c r="L1141" s="15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102"/>
        <v>6.25E-2</v>
      </c>
      <c r="R1141" s="11">
        <f t="shared" si="103"/>
        <v>5</v>
      </c>
      <c r="S1141" t="str">
        <f t="shared" si="106"/>
        <v>games</v>
      </c>
      <c r="T1141" s="17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 s="15">
        <f t="shared" si="104"/>
        <v>42222.462048611109</v>
      </c>
      <c r="K1142">
        <v>1436267121</v>
      </c>
      <c r="L1142" s="15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102"/>
        <v>0</v>
      </c>
      <c r="R1142" s="11" t="e">
        <f t="shared" si="103"/>
        <v>#DIV/0!</v>
      </c>
      <c r="S1142" t="str">
        <f t="shared" si="106"/>
        <v>games</v>
      </c>
      <c r="T1142" s="17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 s="15">
        <f t="shared" si="104"/>
        <v>42194.699652777781</v>
      </c>
      <c r="K1143">
        <v>1433868450</v>
      </c>
      <c r="L1143" s="15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102"/>
        <v>0</v>
      </c>
      <c r="R1143" s="11" t="e">
        <f t="shared" si="103"/>
        <v>#DIV/0!</v>
      </c>
      <c r="S1143" t="str">
        <f t="shared" si="106"/>
        <v>games</v>
      </c>
      <c r="T1143" s="17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 s="15">
        <f t="shared" si="104"/>
        <v>42052.006099537044</v>
      </c>
      <c r="K1144">
        <v>1421539727</v>
      </c>
      <c r="L1144" s="15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102"/>
        <v>0</v>
      </c>
      <c r="R1144" s="11" t="e">
        <f t="shared" si="103"/>
        <v>#DIV/0!</v>
      </c>
      <c r="S1144" t="str">
        <f t="shared" si="106"/>
        <v>games</v>
      </c>
      <c r="T1144" s="17" t="str">
        <f t="shared" si="107"/>
        <v>mobile games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 s="15">
        <f t="shared" si="104"/>
        <v>42355.19358796296</v>
      </c>
      <c r="K1145">
        <v>1447735126</v>
      </c>
      <c r="L1145" s="15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102"/>
        <v>0.41333333333333333</v>
      </c>
      <c r="R1145" s="11">
        <f t="shared" si="103"/>
        <v>23.25</v>
      </c>
      <c r="S1145" t="str">
        <f t="shared" si="106"/>
        <v>games</v>
      </c>
      <c r="T1145" s="17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 s="15">
        <f t="shared" si="104"/>
        <v>42123.181944444441</v>
      </c>
      <c r="K1146">
        <v>1427689320</v>
      </c>
      <c r="L1146" s="15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102"/>
        <v>0</v>
      </c>
      <c r="R1146" s="11" t="e">
        <f t="shared" si="103"/>
        <v>#DIV/0!</v>
      </c>
      <c r="S1146" t="str">
        <f t="shared" si="106"/>
        <v>food</v>
      </c>
      <c r="T1146" s="17" t="str">
        <f t="shared" si="107"/>
        <v>food trucks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 s="15">
        <f t="shared" si="104"/>
        <v>41914.747592592597</v>
      </c>
      <c r="K1147">
        <v>1407088592</v>
      </c>
      <c r="L1147" s="15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102"/>
        <v>0.125</v>
      </c>
      <c r="R1147" s="11">
        <f t="shared" si="103"/>
        <v>100</v>
      </c>
      <c r="S1147" t="str">
        <f t="shared" si="106"/>
        <v>food</v>
      </c>
      <c r="T1147" s="17" t="str">
        <f t="shared" si="107"/>
        <v>food trucks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 s="15">
        <f t="shared" si="104"/>
        <v>41761.9533912037</v>
      </c>
      <c r="K1148">
        <v>1395787973</v>
      </c>
      <c r="L1148" s="15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102"/>
        <v>8.8333333333333339</v>
      </c>
      <c r="R1148" s="11">
        <f t="shared" si="103"/>
        <v>44.166666666666664</v>
      </c>
      <c r="S1148" t="str">
        <f t="shared" si="106"/>
        <v>food</v>
      </c>
      <c r="T1148" s="17" t="str">
        <f t="shared" si="107"/>
        <v>food trucks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 s="15">
        <f t="shared" si="104"/>
        <v>41931.972025462965</v>
      </c>
      <c r="K1149">
        <v>1408576783</v>
      </c>
      <c r="L1149" s="15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102"/>
        <v>0</v>
      </c>
      <c r="R1149" s="11" t="e">
        <f t="shared" si="103"/>
        <v>#DIV/0!</v>
      </c>
      <c r="S1149" t="str">
        <f t="shared" si="106"/>
        <v>food</v>
      </c>
      <c r="T1149" s="17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 s="15">
        <f t="shared" si="104"/>
        <v>42705.212743055556</v>
      </c>
      <c r="K1150">
        <v>1477973181</v>
      </c>
      <c r="L1150" s="15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102"/>
        <v>0.48666666666666669</v>
      </c>
      <c r="R1150" s="11">
        <f t="shared" si="103"/>
        <v>24.333333333333332</v>
      </c>
      <c r="S1150" t="str">
        <f t="shared" si="106"/>
        <v>food</v>
      </c>
      <c r="T1150" s="17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 s="15">
        <f t="shared" si="104"/>
        <v>42537.71025462963</v>
      </c>
      <c r="K1151">
        <v>1463504566</v>
      </c>
      <c r="L1151" s="15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102"/>
        <v>0.15</v>
      </c>
      <c r="R1151" s="11">
        <f t="shared" si="103"/>
        <v>37.5</v>
      </c>
      <c r="S1151" t="str">
        <f t="shared" si="106"/>
        <v>food</v>
      </c>
      <c r="T1151" s="17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 s="15">
        <f t="shared" si="104"/>
        <v>42377.954571759255</v>
      </c>
      <c r="K1152">
        <v>1447109675</v>
      </c>
      <c r="L1152" s="15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102"/>
        <v>10.08</v>
      </c>
      <c r="R1152" s="11">
        <f t="shared" si="103"/>
        <v>42</v>
      </c>
      <c r="S1152" t="str">
        <f t="shared" si="106"/>
        <v>food</v>
      </c>
      <c r="T1152" s="17" t="str">
        <f t="shared" si="107"/>
        <v>food trucks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 s="15">
        <f t="shared" si="104"/>
        <v>42254.102581018517</v>
      </c>
      <c r="K1153">
        <v>1439000863</v>
      </c>
      <c r="L1153" s="15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102"/>
        <v>0</v>
      </c>
      <c r="R1153" s="11" t="e">
        <f t="shared" si="103"/>
        <v>#DIV/0!</v>
      </c>
      <c r="S1153" t="str">
        <f t="shared" si="106"/>
        <v>food</v>
      </c>
      <c r="T1153" s="17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 s="15">
        <f t="shared" si="104"/>
        <v>42139.709629629629</v>
      </c>
      <c r="K1154">
        <v>1429117312</v>
      </c>
      <c r="L1154" s="15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ref="Q1154:Q1217" si="108">E1154/D1154*100</f>
        <v>5.6937500000000005</v>
      </c>
      <c r="R1154" s="11">
        <f t="shared" ref="R1154:R1217" si="109">E1154/N1154</f>
        <v>60.733333333333334</v>
      </c>
      <c r="S1154" t="str">
        <f t="shared" si="106"/>
        <v>food</v>
      </c>
      <c r="T1154" s="17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110">(((I1155/60)/60)/24)+DATE(1970,1,1)</f>
        <v>42173.714178240742</v>
      </c>
      <c r="K1155">
        <v>1432055305</v>
      </c>
      <c r="L1155" s="15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si="108"/>
        <v>0.625</v>
      </c>
      <c r="R1155" s="11">
        <f t="shared" si="109"/>
        <v>50</v>
      </c>
      <c r="S1155" t="str">
        <f t="shared" ref="S1155:S1218" si="112">LEFT(P1155,SEARCH("/",P1155,1)-1)</f>
        <v>food</v>
      </c>
      <c r="T1155" s="17" t="str">
        <f t="shared" ref="T1155:T1218" si="113">RIGHT(P1155,LEN(P1155)-SEARCH("/",P1155))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 s="15">
        <f t="shared" si="110"/>
        <v>42253.108865740738</v>
      </c>
      <c r="K1156">
        <v>1438915006</v>
      </c>
      <c r="L1156" s="15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108"/>
        <v>6.5</v>
      </c>
      <c r="R1156" s="11">
        <f t="shared" si="109"/>
        <v>108.33333333333333</v>
      </c>
      <c r="S1156" t="str">
        <f t="shared" si="112"/>
        <v>food</v>
      </c>
      <c r="T1156" s="17" t="str">
        <f t="shared" si="113"/>
        <v>food trucks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 s="15">
        <f t="shared" si="110"/>
        <v>41865.763981481483</v>
      </c>
      <c r="K1157">
        <v>1405448408</v>
      </c>
      <c r="L1157" s="15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108"/>
        <v>0.752</v>
      </c>
      <c r="R1157" s="11">
        <f t="shared" si="109"/>
        <v>23.5</v>
      </c>
      <c r="S1157" t="str">
        <f t="shared" si="112"/>
        <v>food</v>
      </c>
      <c r="T1157" s="1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 s="15">
        <f t="shared" si="110"/>
        <v>42059.07131944444</v>
      </c>
      <c r="K1158">
        <v>1422150162</v>
      </c>
      <c r="L1158" s="15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108"/>
        <v>0</v>
      </c>
      <c r="R1158" s="11" t="e">
        <f t="shared" si="109"/>
        <v>#DIV/0!</v>
      </c>
      <c r="S1158" t="str">
        <f t="shared" si="112"/>
        <v>food</v>
      </c>
      <c r="T1158" s="17" t="str">
        <f t="shared" si="113"/>
        <v>food trucks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 s="15">
        <f t="shared" si="110"/>
        <v>41978.669907407413</v>
      </c>
      <c r="K1159">
        <v>1412607880</v>
      </c>
      <c r="L1159" s="15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108"/>
        <v>1.51</v>
      </c>
      <c r="R1159" s="11">
        <f t="shared" si="109"/>
        <v>50.333333333333336</v>
      </c>
      <c r="S1159" t="str">
        <f t="shared" si="112"/>
        <v>food</v>
      </c>
      <c r="T1159" s="17" t="str">
        <f t="shared" si="113"/>
        <v>food trucks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 s="15">
        <f t="shared" si="110"/>
        <v>41982.09175925926</v>
      </c>
      <c r="K1160">
        <v>1415499128</v>
      </c>
      <c r="L1160" s="15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108"/>
        <v>0.46666666666666673</v>
      </c>
      <c r="R1160" s="11">
        <f t="shared" si="109"/>
        <v>11.666666666666666</v>
      </c>
      <c r="S1160" t="str">
        <f t="shared" si="112"/>
        <v>food</v>
      </c>
      <c r="T1160" s="17" t="str">
        <f t="shared" si="113"/>
        <v>food trucks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 s="15">
        <f t="shared" si="110"/>
        <v>42185.65625</v>
      </c>
      <c r="K1161">
        <v>1433006765</v>
      </c>
      <c r="L1161" s="15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108"/>
        <v>0</v>
      </c>
      <c r="R1161" s="11" t="e">
        <f t="shared" si="109"/>
        <v>#DIV/0!</v>
      </c>
      <c r="S1161" t="str">
        <f t="shared" si="112"/>
        <v>food</v>
      </c>
      <c r="T1161" s="17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 s="15">
        <f t="shared" si="110"/>
        <v>42091.113263888896</v>
      </c>
      <c r="K1162">
        <v>1424922186</v>
      </c>
      <c r="L1162" s="15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108"/>
        <v>3.85</v>
      </c>
      <c r="R1162" s="11">
        <f t="shared" si="109"/>
        <v>60.789473684210527</v>
      </c>
      <c r="S1162" t="str">
        <f t="shared" si="112"/>
        <v>food</v>
      </c>
      <c r="T1162" s="17" t="str">
        <f t="shared" si="113"/>
        <v>food trucks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 s="15">
        <f t="shared" si="110"/>
        <v>42143.629502314812</v>
      </c>
      <c r="K1163">
        <v>1430233589</v>
      </c>
      <c r="L1163" s="15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108"/>
        <v>0</v>
      </c>
      <c r="R1163" s="11" t="e">
        <f t="shared" si="109"/>
        <v>#DIV/0!</v>
      </c>
      <c r="S1163" t="str">
        <f t="shared" si="112"/>
        <v>food</v>
      </c>
      <c r="T1163" s="17" t="str">
        <f t="shared" si="113"/>
        <v>food trucks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 s="15">
        <f t="shared" si="110"/>
        <v>41907.683611111112</v>
      </c>
      <c r="K1164">
        <v>1408983864</v>
      </c>
      <c r="L1164" s="15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108"/>
        <v>5.8333333333333341E-2</v>
      </c>
      <c r="R1164" s="11">
        <f t="shared" si="109"/>
        <v>17.5</v>
      </c>
      <c r="S1164" t="str">
        <f t="shared" si="112"/>
        <v>food</v>
      </c>
      <c r="T1164" s="17" t="str">
        <f t="shared" si="113"/>
        <v>food trucks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 s="15">
        <f t="shared" si="110"/>
        <v>41860.723611111112</v>
      </c>
      <c r="K1165">
        <v>1405012920</v>
      </c>
      <c r="L1165" s="15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108"/>
        <v>0</v>
      </c>
      <c r="R1165" s="11" t="e">
        <f t="shared" si="109"/>
        <v>#DIV/0!</v>
      </c>
      <c r="S1165" t="str">
        <f t="shared" si="112"/>
        <v>food</v>
      </c>
      <c r="T1165" s="17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 s="15">
        <f t="shared" si="110"/>
        <v>42539.724328703705</v>
      </c>
      <c r="K1166">
        <v>1463678582</v>
      </c>
      <c r="L1166" s="15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108"/>
        <v>0</v>
      </c>
      <c r="R1166" s="11" t="e">
        <f t="shared" si="109"/>
        <v>#DIV/0!</v>
      </c>
      <c r="S1166" t="str">
        <f t="shared" si="112"/>
        <v>food</v>
      </c>
      <c r="T1166" s="17" t="str">
        <f t="shared" si="113"/>
        <v>food trucks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 s="15">
        <f t="shared" si="110"/>
        <v>41826.214467592588</v>
      </c>
      <c r="K1167">
        <v>1401685730</v>
      </c>
      <c r="L1167" s="15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108"/>
        <v>20.705000000000002</v>
      </c>
      <c r="R1167" s="11">
        <f t="shared" si="109"/>
        <v>82.82</v>
      </c>
      <c r="S1167" t="str">
        <f t="shared" si="112"/>
        <v>food</v>
      </c>
      <c r="T1167" s="17" t="str">
        <f t="shared" si="113"/>
        <v>food trucks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 s="15">
        <f t="shared" si="110"/>
        <v>42181.166666666672</v>
      </c>
      <c r="K1168">
        <v>1432640342</v>
      </c>
      <c r="L1168" s="15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108"/>
        <v>19.139999999999997</v>
      </c>
      <c r="R1168" s="11">
        <f t="shared" si="109"/>
        <v>358.875</v>
      </c>
      <c r="S1168" t="str">
        <f t="shared" si="112"/>
        <v>food</v>
      </c>
      <c r="T1168" s="17" t="str">
        <f t="shared" si="113"/>
        <v>food trucks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 s="15">
        <f t="shared" si="110"/>
        <v>41894.734895833331</v>
      </c>
      <c r="K1169">
        <v>1407865095</v>
      </c>
      <c r="L1169" s="15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108"/>
        <v>1.6316666666666666</v>
      </c>
      <c r="R1169" s="11">
        <f t="shared" si="109"/>
        <v>61.1875</v>
      </c>
      <c r="S1169" t="str">
        <f t="shared" si="112"/>
        <v>food</v>
      </c>
      <c r="T1169" s="17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 s="15">
        <f t="shared" si="110"/>
        <v>42635.053993055553</v>
      </c>
      <c r="K1170">
        <v>1471915065</v>
      </c>
      <c r="L1170" s="15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108"/>
        <v>5.6666666666666661</v>
      </c>
      <c r="R1170" s="11">
        <f t="shared" si="109"/>
        <v>340</v>
      </c>
      <c r="S1170" t="str">
        <f t="shared" si="112"/>
        <v>food</v>
      </c>
      <c r="T1170" s="17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 s="15">
        <f t="shared" si="110"/>
        <v>42057.353738425925</v>
      </c>
      <c r="K1171">
        <v>1422001763</v>
      </c>
      <c r="L1171" s="15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108"/>
        <v>0.16999999999999998</v>
      </c>
      <c r="R1171" s="11">
        <f t="shared" si="109"/>
        <v>5.666666666666667</v>
      </c>
      <c r="S1171" t="str">
        <f t="shared" si="112"/>
        <v>food</v>
      </c>
      <c r="T1171" s="17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 s="15">
        <f t="shared" si="110"/>
        <v>42154.893182870372</v>
      </c>
      <c r="K1172">
        <v>1430429171</v>
      </c>
      <c r="L1172" s="15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108"/>
        <v>0.4</v>
      </c>
      <c r="R1172" s="11">
        <f t="shared" si="109"/>
        <v>50</v>
      </c>
      <c r="S1172" t="str">
        <f t="shared" si="112"/>
        <v>food</v>
      </c>
      <c r="T1172" s="17" t="str">
        <f t="shared" si="113"/>
        <v>food trucks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 s="15">
        <f t="shared" si="110"/>
        <v>41956.846377314811</v>
      </c>
      <c r="K1173">
        <v>1414351127</v>
      </c>
      <c r="L1173" s="15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108"/>
        <v>0.1</v>
      </c>
      <c r="R1173" s="11">
        <f t="shared" si="109"/>
        <v>25</v>
      </c>
      <c r="S1173" t="str">
        <f t="shared" si="112"/>
        <v>food</v>
      </c>
      <c r="T1173" s="17" t="str">
        <f t="shared" si="113"/>
        <v>food trucks</v>
      </c>
    </row>
    <row r="1174" spans="1:2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 s="15">
        <f t="shared" si="110"/>
        <v>41871.682314814818</v>
      </c>
      <c r="K1174">
        <v>1405959752</v>
      </c>
      <c r="L1174" s="15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108"/>
        <v>0</v>
      </c>
      <c r="R1174" s="11" t="e">
        <f t="shared" si="109"/>
        <v>#DIV/0!</v>
      </c>
      <c r="S1174" t="str">
        <f t="shared" si="112"/>
        <v>food</v>
      </c>
      <c r="T1174" s="17" t="str">
        <f t="shared" si="113"/>
        <v>food trucks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 s="15">
        <f t="shared" si="110"/>
        <v>42219.185844907406</v>
      </c>
      <c r="K1175">
        <v>1435552057</v>
      </c>
      <c r="L1175" s="15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108"/>
        <v>2.4E-2</v>
      </c>
      <c r="R1175" s="11">
        <f t="shared" si="109"/>
        <v>30</v>
      </c>
      <c r="S1175" t="str">
        <f t="shared" si="112"/>
        <v>food</v>
      </c>
      <c r="T1175" s="17" t="str">
        <f t="shared" si="113"/>
        <v>food trucks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 s="15">
        <f t="shared" si="110"/>
        <v>42498.84174768519</v>
      </c>
      <c r="K1176">
        <v>1460146327</v>
      </c>
      <c r="L1176" s="15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108"/>
        <v>5.9066666666666672</v>
      </c>
      <c r="R1176" s="11">
        <f t="shared" si="109"/>
        <v>46.631578947368418</v>
      </c>
      <c r="S1176" t="str">
        <f t="shared" si="112"/>
        <v>food</v>
      </c>
      <c r="T1176" s="17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 s="15">
        <f t="shared" si="110"/>
        <v>42200.728460648148</v>
      </c>
      <c r="K1177">
        <v>1434389339</v>
      </c>
      <c r="L1177" s="15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108"/>
        <v>2.9250000000000003</v>
      </c>
      <c r="R1177" s="11">
        <f t="shared" si="109"/>
        <v>65</v>
      </c>
      <c r="S1177" t="str">
        <f t="shared" si="112"/>
        <v>food</v>
      </c>
      <c r="T1177" s="1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 s="15">
        <f t="shared" si="110"/>
        <v>42800.541666666672</v>
      </c>
      <c r="K1178">
        <v>1484094498</v>
      </c>
      <c r="L1178" s="15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108"/>
        <v>5.7142857142857143E-3</v>
      </c>
      <c r="R1178" s="11">
        <f t="shared" si="109"/>
        <v>10</v>
      </c>
      <c r="S1178" t="str">
        <f t="shared" si="112"/>
        <v>food</v>
      </c>
      <c r="T1178" s="17" t="str">
        <f t="shared" si="113"/>
        <v>food trucks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 s="15">
        <f t="shared" si="110"/>
        <v>41927.660833333335</v>
      </c>
      <c r="K1179">
        <v>1410796296</v>
      </c>
      <c r="L1179" s="15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108"/>
        <v>0</v>
      </c>
      <c r="R1179" s="11" t="e">
        <f t="shared" si="109"/>
        <v>#DIV/0!</v>
      </c>
      <c r="S1179" t="str">
        <f t="shared" si="112"/>
        <v>food</v>
      </c>
      <c r="T1179" s="17" t="str">
        <f t="shared" si="113"/>
        <v>food trucks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 s="15">
        <f t="shared" si="110"/>
        <v>41867.905694444446</v>
      </c>
      <c r="K1180">
        <v>1405633452</v>
      </c>
      <c r="L1180" s="15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108"/>
        <v>6.6666666666666671E-3</v>
      </c>
      <c r="R1180" s="11">
        <f t="shared" si="109"/>
        <v>5</v>
      </c>
      <c r="S1180" t="str">
        <f t="shared" si="112"/>
        <v>food</v>
      </c>
      <c r="T1180" s="17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 s="15">
        <f t="shared" si="110"/>
        <v>42305.720219907409</v>
      </c>
      <c r="K1181">
        <v>1443460627</v>
      </c>
      <c r="L1181" s="15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108"/>
        <v>5.3333333333333339</v>
      </c>
      <c r="R1181" s="11">
        <f t="shared" si="109"/>
        <v>640</v>
      </c>
      <c r="S1181" t="str">
        <f t="shared" si="112"/>
        <v>food</v>
      </c>
      <c r="T1181" s="17" t="str">
        <f t="shared" si="113"/>
        <v>food trucks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 s="15">
        <f t="shared" si="110"/>
        <v>41818.806875000002</v>
      </c>
      <c r="K1182">
        <v>1400786514</v>
      </c>
      <c r="L1182" s="15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108"/>
        <v>11.75</v>
      </c>
      <c r="R1182" s="11">
        <f t="shared" si="109"/>
        <v>69.117647058823536</v>
      </c>
      <c r="S1182" t="str">
        <f t="shared" si="112"/>
        <v>food</v>
      </c>
      <c r="T1182" s="17" t="str">
        <f t="shared" si="113"/>
        <v>food trucks</v>
      </c>
    </row>
    <row r="1183" spans="1:2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 s="15">
        <f t="shared" si="110"/>
        <v>42064.339363425926</v>
      </c>
      <c r="K1183">
        <v>1422605321</v>
      </c>
      <c r="L1183" s="15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108"/>
        <v>8.0000000000000002E-3</v>
      </c>
      <c r="R1183" s="11">
        <f t="shared" si="109"/>
        <v>1.3333333333333333</v>
      </c>
      <c r="S1183" t="str">
        <f t="shared" si="112"/>
        <v>food</v>
      </c>
      <c r="T1183" s="17" t="str">
        <f t="shared" si="113"/>
        <v>food trucks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 s="15">
        <f t="shared" si="110"/>
        <v>42747.695833333331</v>
      </c>
      <c r="K1184">
        <v>1482609088</v>
      </c>
      <c r="L1184" s="15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108"/>
        <v>4.2</v>
      </c>
      <c r="R1184" s="11">
        <f t="shared" si="109"/>
        <v>10.5</v>
      </c>
      <c r="S1184" t="str">
        <f t="shared" si="112"/>
        <v>food</v>
      </c>
      <c r="T1184" s="17" t="str">
        <f t="shared" si="113"/>
        <v>food trucks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 s="15">
        <f t="shared" si="110"/>
        <v>42676.165972222225</v>
      </c>
      <c r="K1185">
        <v>1476391223</v>
      </c>
      <c r="L1185" s="15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108"/>
        <v>4</v>
      </c>
      <c r="R1185" s="11">
        <f t="shared" si="109"/>
        <v>33.333333333333336</v>
      </c>
      <c r="S1185" t="str">
        <f t="shared" si="112"/>
        <v>food</v>
      </c>
      <c r="T1185" s="17" t="str">
        <f t="shared" si="113"/>
        <v>food trucks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 s="15">
        <f t="shared" si="110"/>
        <v>42772.599664351852</v>
      </c>
      <c r="K1186">
        <v>1483712611</v>
      </c>
      <c r="L1186" s="15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 t="shared" si="108"/>
        <v>104.93636363636362</v>
      </c>
      <c r="R1186" s="11">
        <f t="shared" si="109"/>
        <v>61.562666666666665</v>
      </c>
      <c r="S1186" t="str">
        <f t="shared" si="112"/>
        <v>photography</v>
      </c>
      <c r="T1186" s="17" t="str">
        <f t="shared" si="113"/>
        <v>photobooks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 s="15">
        <f t="shared" si="110"/>
        <v>42163.166666666672</v>
      </c>
      <c r="K1187">
        <v>1430945149</v>
      </c>
      <c r="L1187" s="15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 t="shared" si="108"/>
        <v>105.44</v>
      </c>
      <c r="R1187" s="11">
        <f t="shared" si="109"/>
        <v>118.73873873873873</v>
      </c>
      <c r="S1187" t="str">
        <f t="shared" si="112"/>
        <v>photography</v>
      </c>
      <c r="T1187" s="17" t="str">
        <f t="shared" si="113"/>
        <v>photobooks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 s="15">
        <f t="shared" si="110"/>
        <v>42156.945833333331</v>
      </c>
      <c r="K1188">
        <v>1430340195</v>
      </c>
      <c r="L1188" s="15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 t="shared" si="108"/>
        <v>106.73333333333332</v>
      </c>
      <c r="R1188" s="11">
        <f t="shared" si="109"/>
        <v>65.081300813008127</v>
      </c>
      <c r="S1188" t="str">
        <f t="shared" si="112"/>
        <v>photography</v>
      </c>
      <c r="T1188" s="17" t="str">
        <f t="shared" si="113"/>
        <v>photobooks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 s="15">
        <f t="shared" si="110"/>
        <v>42141.75</v>
      </c>
      <c r="K1189">
        <v>1429133323</v>
      </c>
      <c r="L1189" s="15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 t="shared" si="108"/>
        <v>104.12571428571428</v>
      </c>
      <c r="R1189" s="11">
        <f t="shared" si="109"/>
        <v>130.15714285714284</v>
      </c>
      <c r="S1189" t="str">
        <f t="shared" si="112"/>
        <v>photography</v>
      </c>
      <c r="T1189" s="17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 s="15">
        <f t="shared" si="110"/>
        <v>42732.700694444444</v>
      </c>
      <c r="K1190">
        <v>1481129340</v>
      </c>
      <c r="L1190" s="15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 t="shared" si="108"/>
        <v>160.54999999999998</v>
      </c>
      <c r="R1190" s="11">
        <f t="shared" si="109"/>
        <v>37.776470588235291</v>
      </c>
      <c r="S1190" t="str">
        <f t="shared" si="112"/>
        <v>photography</v>
      </c>
      <c r="T1190" s="17" t="str">
        <f t="shared" si="113"/>
        <v>photobooks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 s="15">
        <f t="shared" si="110"/>
        <v>42550.979108796295</v>
      </c>
      <c r="K1191">
        <v>1465428595</v>
      </c>
      <c r="L1191" s="15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 t="shared" si="108"/>
        <v>107.77777777777777</v>
      </c>
      <c r="R1191" s="11">
        <f t="shared" si="109"/>
        <v>112.79069767441861</v>
      </c>
      <c r="S1191" t="str">
        <f t="shared" si="112"/>
        <v>photography</v>
      </c>
      <c r="T1191" s="17" t="str">
        <f t="shared" si="113"/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 s="15">
        <f t="shared" si="110"/>
        <v>41882.665798611109</v>
      </c>
      <c r="K1192">
        <v>1406908725</v>
      </c>
      <c r="L1192" s="15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 t="shared" si="108"/>
        <v>135</v>
      </c>
      <c r="R1192" s="11">
        <f t="shared" si="109"/>
        <v>51.92307692307692</v>
      </c>
      <c r="S1192" t="str">
        <f t="shared" si="112"/>
        <v>photography</v>
      </c>
      <c r="T1192" s="17" t="str">
        <f t="shared" si="113"/>
        <v>photobooks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 s="15">
        <f t="shared" si="110"/>
        <v>42449.562037037031</v>
      </c>
      <c r="K1193">
        <v>1455892160</v>
      </c>
      <c r="L1193" s="15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 t="shared" si="108"/>
        <v>109.07407407407408</v>
      </c>
      <c r="R1193" s="11">
        <f t="shared" si="109"/>
        <v>89.242424242424249</v>
      </c>
      <c r="S1193" t="str">
        <f t="shared" si="112"/>
        <v>photography</v>
      </c>
      <c r="T1193" s="17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 s="15">
        <f t="shared" si="110"/>
        <v>42777.506689814814</v>
      </c>
      <c r="K1194">
        <v>1484222978</v>
      </c>
      <c r="L1194" s="15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 t="shared" si="108"/>
        <v>290</v>
      </c>
      <c r="R1194" s="11">
        <f t="shared" si="109"/>
        <v>19.333333333333332</v>
      </c>
      <c r="S1194" t="str">
        <f t="shared" si="112"/>
        <v>photography</v>
      </c>
      <c r="T1194" s="17" t="str">
        <f t="shared" si="113"/>
        <v>photobooks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 s="15">
        <f t="shared" si="110"/>
        <v>42469.734409722223</v>
      </c>
      <c r="K1195">
        <v>1455043053</v>
      </c>
      <c r="L1195" s="15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 t="shared" si="108"/>
        <v>103.95714285714286</v>
      </c>
      <c r="R1195" s="11">
        <f t="shared" si="109"/>
        <v>79.967032967032964</v>
      </c>
      <c r="S1195" t="str">
        <f t="shared" si="112"/>
        <v>photography</v>
      </c>
      <c r="T1195" s="17" t="str">
        <f t="shared" si="113"/>
        <v>photobooks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 s="15">
        <f t="shared" si="110"/>
        <v>42102.488182870366</v>
      </c>
      <c r="K1196">
        <v>1425901379</v>
      </c>
      <c r="L1196" s="15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 t="shared" si="108"/>
        <v>322.24</v>
      </c>
      <c r="R1196" s="11">
        <f t="shared" si="109"/>
        <v>56.414565826330531</v>
      </c>
      <c r="S1196" t="str">
        <f t="shared" si="112"/>
        <v>photography</v>
      </c>
      <c r="T1196" s="17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 s="15">
        <f t="shared" si="110"/>
        <v>42358.375</v>
      </c>
      <c r="K1197">
        <v>1445415653</v>
      </c>
      <c r="L1197" s="15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 t="shared" si="108"/>
        <v>135</v>
      </c>
      <c r="R1197" s="11">
        <f t="shared" si="109"/>
        <v>79.411764705882348</v>
      </c>
      <c r="S1197" t="str">
        <f t="shared" si="112"/>
        <v>photography</v>
      </c>
      <c r="T1197" s="1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 s="15">
        <f t="shared" si="110"/>
        <v>42356.818738425922</v>
      </c>
      <c r="K1198">
        <v>1447875539</v>
      </c>
      <c r="L1198" s="15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 t="shared" si="108"/>
        <v>269.91034482758624</v>
      </c>
      <c r="R1198" s="11">
        <f t="shared" si="109"/>
        <v>76.439453125</v>
      </c>
      <c r="S1198" t="str">
        <f t="shared" si="112"/>
        <v>photography</v>
      </c>
      <c r="T1198" s="17" t="str">
        <f t="shared" si="113"/>
        <v>photobooks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 s="15">
        <f t="shared" si="110"/>
        <v>42534.249305555553</v>
      </c>
      <c r="K1199">
        <v>1463155034</v>
      </c>
      <c r="L1199" s="15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 t="shared" si="108"/>
        <v>253.29333333333332</v>
      </c>
      <c r="R1199" s="11">
        <f t="shared" si="109"/>
        <v>121</v>
      </c>
      <c r="S1199" t="str">
        <f t="shared" si="112"/>
        <v>photography</v>
      </c>
      <c r="T1199" s="17" t="str">
        <f t="shared" si="113"/>
        <v>photobooks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 s="15">
        <f t="shared" si="110"/>
        <v>42369.125</v>
      </c>
      <c r="K1200">
        <v>1448463086</v>
      </c>
      <c r="L1200" s="15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 t="shared" si="108"/>
        <v>260.59999999999997</v>
      </c>
      <c r="R1200" s="11">
        <f t="shared" si="109"/>
        <v>54.616766467065865</v>
      </c>
      <c r="S1200" t="str">
        <f t="shared" si="112"/>
        <v>photography</v>
      </c>
      <c r="T1200" s="17" t="str">
        <f t="shared" si="113"/>
        <v>photobooks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 s="15">
        <f t="shared" si="110"/>
        <v>42193.770833333328</v>
      </c>
      <c r="K1201">
        <v>1433615400</v>
      </c>
      <c r="L1201" s="15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 t="shared" si="108"/>
        <v>101.31677953348381</v>
      </c>
      <c r="R1201" s="11">
        <f t="shared" si="109"/>
        <v>299.22222222222223</v>
      </c>
      <c r="S1201" t="str">
        <f t="shared" si="112"/>
        <v>photography</v>
      </c>
      <c r="T1201" s="17" t="str">
        <f t="shared" si="113"/>
        <v>photobooks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 s="15">
        <f t="shared" si="110"/>
        <v>42110.477500000001</v>
      </c>
      <c r="K1202">
        <v>1427369256</v>
      </c>
      <c r="L1202" s="15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 t="shared" si="108"/>
        <v>125.60416666666667</v>
      </c>
      <c r="R1202" s="11">
        <f t="shared" si="109"/>
        <v>58.533980582524272</v>
      </c>
      <c r="S1202" t="str">
        <f t="shared" si="112"/>
        <v>photography</v>
      </c>
      <c r="T1202" s="17" t="str">
        <f t="shared" si="113"/>
        <v>photobooks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 s="15">
        <f t="shared" si="110"/>
        <v>42566.60701388889</v>
      </c>
      <c r="K1203">
        <v>1466001246</v>
      </c>
      <c r="L1203" s="15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 t="shared" si="108"/>
        <v>102.43783333333334</v>
      </c>
      <c r="R1203" s="11">
        <f t="shared" si="109"/>
        <v>55.371801801801809</v>
      </c>
      <c r="S1203" t="str">
        <f t="shared" si="112"/>
        <v>photography</v>
      </c>
      <c r="T1203" s="17" t="str">
        <f t="shared" si="113"/>
        <v>photobooks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 s="15">
        <f t="shared" si="110"/>
        <v>42182.288819444439</v>
      </c>
      <c r="K1204">
        <v>1432796154</v>
      </c>
      <c r="L1204" s="15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 t="shared" si="108"/>
        <v>199.244</v>
      </c>
      <c r="R1204" s="11">
        <f t="shared" si="109"/>
        <v>183.80442804428046</v>
      </c>
      <c r="S1204" t="str">
        <f t="shared" si="112"/>
        <v>photography</v>
      </c>
      <c r="T1204" s="17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 s="15">
        <f t="shared" si="110"/>
        <v>42155.614895833336</v>
      </c>
      <c r="K1205">
        <v>1430491527</v>
      </c>
      <c r="L1205" s="15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 t="shared" si="108"/>
        <v>102.45398773006136</v>
      </c>
      <c r="R1205" s="11">
        <f t="shared" si="109"/>
        <v>165.34653465346534</v>
      </c>
      <c r="S1205" t="str">
        <f t="shared" si="112"/>
        <v>photography</v>
      </c>
      <c r="T1205" s="17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 s="15">
        <f t="shared" si="110"/>
        <v>42342.208333333328</v>
      </c>
      <c r="K1206">
        <v>1445363833</v>
      </c>
      <c r="L1206" s="15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 t="shared" si="108"/>
        <v>102.94615384615385</v>
      </c>
      <c r="R1206" s="11">
        <f t="shared" si="109"/>
        <v>234.78947368421052</v>
      </c>
      <c r="S1206" t="str">
        <f t="shared" si="112"/>
        <v>photography</v>
      </c>
      <c r="T1206" s="17" t="str">
        <f t="shared" si="113"/>
        <v>photobooks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 s="15">
        <f t="shared" si="110"/>
        <v>42168.506377314814</v>
      </c>
      <c r="K1207">
        <v>1431605351</v>
      </c>
      <c r="L1207" s="15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 t="shared" si="108"/>
        <v>100.86153846153847</v>
      </c>
      <c r="R1207" s="11">
        <f t="shared" si="109"/>
        <v>211.48387096774192</v>
      </c>
      <c r="S1207" t="str">
        <f t="shared" si="112"/>
        <v>photography</v>
      </c>
      <c r="T1207" s="17" t="str">
        <f t="shared" si="113"/>
        <v>photobooks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 s="15">
        <f t="shared" si="110"/>
        <v>42805.561805555553</v>
      </c>
      <c r="K1208">
        <v>1486406253</v>
      </c>
      <c r="L1208" s="15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 t="shared" si="108"/>
        <v>114.99999999999999</v>
      </c>
      <c r="R1208" s="11">
        <f t="shared" si="109"/>
        <v>32.34375</v>
      </c>
      <c r="S1208" t="str">
        <f t="shared" si="112"/>
        <v>photography</v>
      </c>
      <c r="T1208" s="17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 s="15">
        <f t="shared" si="110"/>
        <v>42460.416666666672</v>
      </c>
      <c r="K1209">
        <v>1456827573</v>
      </c>
      <c r="L1209" s="15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 t="shared" si="108"/>
        <v>104.16766467065868</v>
      </c>
      <c r="R1209" s="11">
        <f t="shared" si="109"/>
        <v>123.37588652482269</v>
      </c>
      <c r="S1209" t="str">
        <f t="shared" si="112"/>
        <v>photography</v>
      </c>
      <c r="T1209" s="17" t="str">
        <f t="shared" si="113"/>
        <v>photobooks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 s="15">
        <f t="shared" si="110"/>
        <v>42453.667407407411</v>
      </c>
      <c r="K1210">
        <v>1456246864</v>
      </c>
      <c r="L1210" s="15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 t="shared" si="108"/>
        <v>155.29999999999998</v>
      </c>
      <c r="R1210" s="11">
        <f t="shared" si="109"/>
        <v>207.06666666666666</v>
      </c>
      <c r="S1210" t="str">
        <f t="shared" si="112"/>
        <v>photography</v>
      </c>
      <c r="T1210" s="17" t="str">
        <f t="shared" si="113"/>
        <v>photobooks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 s="15">
        <f t="shared" si="110"/>
        <v>42791.846122685187</v>
      </c>
      <c r="K1211">
        <v>1485461905</v>
      </c>
      <c r="L1211" s="15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 t="shared" si="108"/>
        <v>106</v>
      </c>
      <c r="R1211" s="11">
        <f t="shared" si="109"/>
        <v>138.2608695652174</v>
      </c>
      <c r="S1211" t="str">
        <f t="shared" si="112"/>
        <v>photography</v>
      </c>
      <c r="T1211" s="17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 s="15">
        <f t="shared" si="110"/>
        <v>42155.875</v>
      </c>
      <c r="K1212">
        <v>1431124572</v>
      </c>
      <c r="L1212" s="15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 t="shared" si="108"/>
        <v>254.31499999999997</v>
      </c>
      <c r="R1212" s="11">
        <f t="shared" si="109"/>
        <v>493.81553398058253</v>
      </c>
      <c r="S1212" t="str">
        <f t="shared" si="112"/>
        <v>photography</v>
      </c>
      <c r="T1212" s="17" t="str">
        <f t="shared" si="113"/>
        <v>photobooks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 s="15">
        <f t="shared" si="110"/>
        <v>42530.866446759261</v>
      </c>
      <c r="K1213">
        <v>1464209261</v>
      </c>
      <c r="L1213" s="15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 t="shared" si="108"/>
        <v>101.1</v>
      </c>
      <c r="R1213" s="11">
        <f t="shared" si="109"/>
        <v>168.5</v>
      </c>
      <c r="S1213" t="str">
        <f t="shared" si="112"/>
        <v>photography</v>
      </c>
      <c r="T1213" s="17" t="str">
        <f t="shared" si="113"/>
        <v>photobooks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 s="15">
        <f t="shared" si="110"/>
        <v>42335.041666666672</v>
      </c>
      <c r="K1214">
        <v>1447195695</v>
      </c>
      <c r="L1214" s="15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 t="shared" si="108"/>
        <v>129.04</v>
      </c>
      <c r="R1214" s="11">
        <f t="shared" si="109"/>
        <v>38.867469879518069</v>
      </c>
      <c r="S1214" t="str">
        <f t="shared" si="112"/>
        <v>photography</v>
      </c>
      <c r="T1214" s="17" t="str">
        <f t="shared" si="113"/>
        <v>photobooks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 s="15">
        <f t="shared" si="110"/>
        <v>42766.755787037036</v>
      </c>
      <c r="K1215">
        <v>1482862100</v>
      </c>
      <c r="L1215" s="15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 t="shared" si="108"/>
        <v>102.23076923076924</v>
      </c>
      <c r="R1215" s="11">
        <f t="shared" si="109"/>
        <v>61.527777777777779</v>
      </c>
      <c r="S1215" t="str">
        <f t="shared" si="112"/>
        <v>photography</v>
      </c>
      <c r="T1215" s="17" t="str">
        <f t="shared" si="113"/>
        <v>photobooks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 s="15">
        <f t="shared" si="110"/>
        <v>42164.840335648143</v>
      </c>
      <c r="K1216">
        <v>1428696605</v>
      </c>
      <c r="L1216" s="15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 t="shared" si="108"/>
        <v>131.80000000000001</v>
      </c>
      <c r="R1216" s="11">
        <f t="shared" si="109"/>
        <v>105.44</v>
      </c>
      <c r="S1216" t="str">
        <f t="shared" si="112"/>
        <v>photography</v>
      </c>
      <c r="T1216" s="17" t="str">
        <f t="shared" si="113"/>
        <v>photobooks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 s="15">
        <f t="shared" si="110"/>
        <v>41789.923101851848</v>
      </c>
      <c r="K1217">
        <v>1398895756</v>
      </c>
      <c r="L1217" s="15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 t="shared" si="108"/>
        <v>786.0802000000001</v>
      </c>
      <c r="R1217" s="11">
        <f t="shared" si="109"/>
        <v>71.592003642987251</v>
      </c>
      <c r="S1217" t="str">
        <f t="shared" si="112"/>
        <v>photography</v>
      </c>
      <c r="T1217" s="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 s="15">
        <f t="shared" si="110"/>
        <v>42279.960416666669</v>
      </c>
      <c r="K1218">
        <v>1441032457</v>
      </c>
      <c r="L1218" s="15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 t="shared" ref="Q1218:Q1281" si="114">E1218/D1218*100</f>
        <v>145.70000000000002</v>
      </c>
      <c r="R1218" s="11">
        <f t="shared" ref="R1218:R1281" si="115">E1218/N1218</f>
        <v>91.882882882882882</v>
      </c>
      <c r="S1218" t="str">
        <f t="shared" si="112"/>
        <v>photography</v>
      </c>
      <c r="T1218" s="17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16">(((I1219/60)/60)/24)+DATE(1970,1,1)</f>
        <v>42565.809490740736</v>
      </c>
      <c r="K1219">
        <v>1465932340</v>
      </c>
      <c r="L1219" s="15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 t="shared" si="114"/>
        <v>102.60000000000001</v>
      </c>
      <c r="R1219" s="11">
        <f t="shared" si="115"/>
        <v>148.57377049180329</v>
      </c>
      <c r="S1219" t="str">
        <f t="shared" ref="S1219:S1282" si="118">LEFT(P1219,SEARCH("/",P1219,1)-1)</f>
        <v>photography</v>
      </c>
      <c r="T1219" s="17" t="str">
        <f t="shared" ref="T1219:T1282" si="119">RIGHT(P1219,LEN(P1219)-SEARCH("/",P1219))</f>
        <v>photobooks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 s="15">
        <f t="shared" si="116"/>
        <v>42309.125</v>
      </c>
      <c r="K1220">
        <v>1443714800</v>
      </c>
      <c r="L1220" s="15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 t="shared" si="114"/>
        <v>172.27777777777777</v>
      </c>
      <c r="R1220" s="11">
        <f t="shared" si="115"/>
        <v>174.2134831460674</v>
      </c>
      <c r="S1220" t="str">
        <f t="shared" si="118"/>
        <v>photography</v>
      </c>
      <c r="T1220" s="17" t="str">
        <f t="shared" si="119"/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 s="15">
        <f t="shared" si="116"/>
        <v>42663.461956018517</v>
      </c>
      <c r="K1221">
        <v>1474369513</v>
      </c>
      <c r="L1221" s="15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 t="shared" si="114"/>
        <v>159.16819571865443</v>
      </c>
      <c r="R1221" s="11">
        <f t="shared" si="115"/>
        <v>102.86166007905139</v>
      </c>
      <c r="S1221" t="str">
        <f t="shared" si="118"/>
        <v>photography</v>
      </c>
      <c r="T1221" s="17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 s="15">
        <f t="shared" si="116"/>
        <v>42241.628611111111</v>
      </c>
      <c r="K1222">
        <v>1437923112</v>
      </c>
      <c r="L1222" s="15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 t="shared" si="114"/>
        <v>103.76666666666668</v>
      </c>
      <c r="R1222" s="11">
        <f t="shared" si="115"/>
        <v>111.17857142857143</v>
      </c>
      <c r="S1222" t="str">
        <f t="shared" si="118"/>
        <v>photography</v>
      </c>
      <c r="T1222" s="17" t="str">
        <f t="shared" si="119"/>
        <v>photobooks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 s="15">
        <f t="shared" si="116"/>
        <v>42708</v>
      </c>
      <c r="K1223">
        <v>1478431488</v>
      </c>
      <c r="L1223" s="15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 t="shared" si="114"/>
        <v>111.40954545454547</v>
      </c>
      <c r="R1223" s="11">
        <f t="shared" si="115"/>
        <v>23.796213592233013</v>
      </c>
      <c r="S1223" t="str">
        <f t="shared" si="118"/>
        <v>photography</v>
      </c>
      <c r="T1223" s="17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 s="15">
        <f t="shared" si="116"/>
        <v>42461.166666666672</v>
      </c>
      <c r="K1224">
        <v>1456852647</v>
      </c>
      <c r="L1224" s="15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 t="shared" si="114"/>
        <v>280.375</v>
      </c>
      <c r="R1224" s="11">
        <f t="shared" si="115"/>
        <v>81.268115942028984</v>
      </c>
      <c r="S1224" t="str">
        <f t="shared" si="118"/>
        <v>photography</v>
      </c>
      <c r="T1224" s="17" t="str">
        <f t="shared" si="119"/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 s="15">
        <f t="shared" si="116"/>
        <v>42684.218854166669</v>
      </c>
      <c r="K1225">
        <v>1476159309</v>
      </c>
      <c r="L1225" s="15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 t="shared" si="114"/>
        <v>112.10606060606061</v>
      </c>
      <c r="R1225" s="11">
        <f t="shared" si="115"/>
        <v>116.21465968586388</v>
      </c>
      <c r="S1225" t="str">
        <f t="shared" si="118"/>
        <v>photography</v>
      </c>
      <c r="T1225" s="17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 s="15">
        <f t="shared" si="116"/>
        <v>41796.549791666665</v>
      </c>
      <c r="K1226">
        <v>1396876302</v>
      </c>
      <c r="L1226" s="15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114"/>
        <v>7.0666666666666673</v>
      </c>
      <c r="R1226" s="11">
        <f t="shared" si="115"/>
        <v>58.888888888888886</v>
      </c>
      <c r="S1226" t="str">
        <f t="shared" si="118"/>
        <v>music</v>
      </c>
      <c r="T1226" s="17" t="str">
        <f t="shared" si="119"/>
        <v>world music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 s="15">
        <f t="shared" si="116"/>
        <v>41569.905995370369</v>
      </c>
      <c r="K1227">
        <v>1377294278</v>
      </c>
      <c r="L1227" s="15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114"/>
        <v>4.3999999999999995</v>
      </c>
      <c r="R1227" s="11">
        <f t="shared" si="115"/>
        <v>44</v>
      </c>
      <c r="S1227" t="str">
        <f t="shared" si="118"/>
        <v>music</v>
      </c>
      <c r="T1227" s="1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 s="15">
        <f t="shared" si="116"/>
        <v>41750.041666666664</v>
      </c>
      <c r="K1228">
        <v>1395089981</v>
      </c>
      <c r="L1228" s="15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114"/>
        <v>3.8739999999999997</v>
      </c>
      <c r="R1228" s="11">
        <f t="shared" si="115"/>
        <v>48.424999999999997</v>
      </c>
      <c r="S1228" t="str">
        <f t="shared" si="118"/>
        <v>music</v>
      </c>
      <c r="T1228" s="17" t="str">
        <f t="shared" si="119"/>
        <v>world music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 s="15">
        <f t="shared" si="116"/>
        <v>41858.291666666664</v>
      </c>
      <c r="K1229">
        <v>1404770616</v>
      </c>
      <c r="L1229" s="15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114"/>
        <v>0</v>
      </c>
      <c r="R1229" s="11" t="e">
        <f t="shared" si="115"/>
        <v>#DIV/0!</v>
      </c>
      <c r="S1229" t="str">
        <f t="shared" si="118"/>
        <v>music</v>
      </c>
      <c r="T1229" s="17" t="str">
        <f t="shared" si="119"/>
        <v>world music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 s="15">
        <f t="shared" si="116"/>
        <v>40814.729259259257</v>
      </c>
      <c r="K1230">
        <v>1312047008</v>
      </c>
      <c r="L1230" s="15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114"/>
        <v>29.299999999999997</v>
      </c>
      <c r="R1230" s="11">
        <f t="shared" si="115"/>
        <v>61.041666666666664</v>
      </c>
      <c r="S1230" t="str">
        <f t="shared" si="118"/>
        <v>music</v>
      </c>
      <c r="T1230" s="17" t="str">
        <f t="shared" si="119"/>
        <v>world music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 s="15">
        <f t="shared" si="116"/>
        <v>41015.666666666664</v>
      </c>
      <c r="K1231">
        <v>1331982127</v>
      </c>
      <c r="L1231" s="15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114"/>
        <v>0.90909090909090906</v>
      </c>
      <c r="R1231" s="11">
        <f t="shared" si="115"/>
        <v>25</v>
      </c>
      <c r="S1231" t="str">
        <f t="shared" si="118"/>
        <v>music</v>
      </c>
      <c r="T1231" s="17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 s="15">
        <f t="shared" si="116"/>
        <v>40598.972569444442</v>
      </c>
      <c r="K1232">
        <v>1295997630</v>
      </c>
      <c r="L1232" s="15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114"/>
        <v>0</v>
      </c>
      <c r="R1232" s="11" t="e">
        <f t="shared" si="115"/>
        <v>#DIV/0!</v>
      </c>
      <c r="S1232" t="str">
        <f t="shared" si="118"/>
        <v>music</v>
      </c>
      <c r="T1232" s="17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 s="15">
        <f t="shared" si="116"/>
        <v>42244.041666666672</v>
      </c>
      <c r="K1233">
        <v>1436394968</v>
      </c>
      <c r="L1233" s="15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114"/>
        <v>0</v>
      </c>
      <c r="R1233" s="11" t="e">
        <f t="shared" si="115"/>
        <v>#DIV/0!</v>
      </c>
      <c r="S1233" t="str">
        <f t="shared" si="118"/>
        <v>music</v>
      </c>
      <c r="T1233" s="17" t="str">
        <f t="shared" si="119"/>
        <v>world music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 s="15">
        <f t="shared" si="116"/>
        <v>41553.848032407412</v>
      </c>
      <c r="K1234">
        <v>1377030070</v>
      </c>
      <c r="L1234" s="15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114"/>
        <v>0.8</v>
      </c>
      <c r="R1234" s="11">
        <f t="shared" si="115"/>
        <v>40</v>
      </c>
      <c r="S1234" t="str">
        <f t="shared" si="118"/>
        <v>music</v>
      </c>
      <c r="T1234" s="17" t="str">
        <f t="shared" si="119"/>
        <v>world music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 s="15">
        <f t="shared" si="116"/>
        <v>40960.948773148149</v>
      </c>
      <c r="K1235">
        <v>1328049974</v>
      </c>
      <c r="L1235" s="15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114"/>
        <v>11.600000000000001</v>
      </c>
      <c r="R1235" s="11">
        <f t="shared" si="115"/>
        <v>19.333333333333332</v>
      </c>
      <c r="S1235" t="str">
        <f t="shared" si="118"/>
        <v>music</v>
      </c>
      <c r="T1235" s="17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 s="15">
        <f t="shared" si="116"/>
        <v>42037.788680555561</v>
      </c>
      <c r="K1236">
        <v>1420311342</v>
      </c>
      <c r="L1236" s="15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114"/>
        <v>0</v>
      </c>
      <c r="R1236" s="11" t="e">
        <f t="shared" si="115"/>
        <v>#DIV/0!</v>
      </c>
      <c r="S1236" t="str">
        <f t="shared" si="118"/>
        <v>music</v>
      </c>
      <c r="T1236" s="17" t="str">
        <f t="shared" si="119"/>
        <v>world music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 s="15">
        <f t="shared" si="116"/>
        <v>41623.135405092595</v>
      </c>
      <c r="K1237">
        <v>1383621299</v>
      </c>
      <c r="L1237" s="15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114"/>
        <v>2.7873639500929119</v>
      </c>
      <c r="R1237" s="11">
        <f t="shared" si="115"/>
        <v>35</v>
      </c>
      <c r="S1237" t="str">
        <f t="shared" si="118"/>
        <v>music</v>
      </c>
      <c r="T1237" s="17" t="str">
        <f t="shared" si="119"/>
        <v>world music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 s="15">
        <f t="shared" si="116"/>
        <v>41118.666666666664</v>
      </c>
      <c r="K1238">
        <v>1342801164</v>
      </c>
      <c r="L1238" s="15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114"/>
        <v>0</v>
      </c>
      <c r="R1238" s="11" t="e">
        <f t="shared" si="115"/>
        <v>#DIV/0!</v>
      </c>
      <c r="S1238" t="str">
        <f t="shared" si="118"/>
        <v>music</v>
      </c>
      <c r="T1238" s="17" t="str">
        <f t="shared" si="119"/>
        <v>world music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 s="15">
        <f t="shared" si="116"/>
        <v>41145.283159722225</v>
      </c>
      <c r="K1239">
        <v>1344062865</v>
      </c>
      <c r="L1239" s="15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114"/>
        <v>0</v>
      </c>
      <c r="R1239" s="11" t="e">
        <f t="shared" si="115"/>
        <v>#DIV/0!</v>
      </c>
      <c r="S1239" t="str">
        <f t="shared" si="118"/>
        <v>music</v>
      </c>
      <c r="T1239" s="17" t="str">
        <f t="shared" si="119"/>
        <v>world music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 s="15">
        <f t="shared" si="116"/>
        <v>40761.61037037037</v>
      </c>
      <c r="K1240">
        <v>1310049536</v>
      </c>
      <c r="L1240" s="15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114"/>
        <v>17.8</v>
      </c>
      <c r="R1240" s="11">
        <f t="shared" si="115"/>
        <v>59.333333333333336</v>
      </c>
      <c r="S1240" t="str">
        <f t="shared" si="118"/>
        <v>music</v>
      </c>
      <c r="T1240" s="17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 s="15">
        <f t="shared" si="116"/>
        <v>40913.962581018517</v>
      </c>
      <c r="K1241">
        <v>1323212767</v>
      </c>
      <c r="L1241" s="15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114"/>
        <v>0</v>
      </c>
      <c r="R1241" s="11" t="e">
        <f t="shared" si="115"/>
        <v>#DIV/0!</v>
      </c>
      <c r="S1241" t="str">
        <f t="shared" si="118"/>
        <v>music</v>
      </c>
      <c r="T1241" s="17" t="str">
        <f t="shared" si="119"/>
        <v>world music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 s="15">
        <f t="shared" si="116"/>
        <v>41467.910416666666</v>
      </c>
      <c r="K1242">
        <v>1368579457</v>
      </c>
      <c r="L1242" s="15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114"/>
        <v>3.0124999999999997</v>
      </c>
      <c r="R1242" s="11">
        <f t="shared" si="115"/>
        <v>30.125</v>
      </c>
      <c r="S1242" t="str">
        <f t="shared" si="118"/>
        <v>music</v>
      </c>
      <c r="T1242" s="17" t="str">
        <f t="shared" si="119"/>
        <v>world music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 s="15">
        <f t="shared" si="116"/>
        <v>41946.249305555553</v>
      </c>
      <c r="K1243">
        <v>1413057980</v>
      </c>
      <c r="L1243" s="15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114"/>
        <v>50.739999999999995</v>
      </c>
      <c r="R1243" s="11">
        <f t="shared" si="115"/>
        <v>74.617647058823536</v>
      </c>
      <c r="S1243" t="str">
        <f t="shared" si="118"/>
        <v>music</v>
      </c>
      <c r="T1243" s="17" t="str">
        <f t="shared" si="119"/>
        <v>world music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 s="15">
        <f t="shared" si="116"/>
        <v>40797.554166666669</v>
      </c>
      <c r="K1244">
        <v>1314417502</v>
      </c>
      <c r="L1244" s="15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114"/>
        <v>0.54884742041712409</v>
      </c>
      <c r="R1244" s="11">
        <f t="shared" si="115"/>
        <v>5</v>
      </c>
      <c r="S1244" t="str">
        <f t="shared" si="118"/>
        <v>music</v>
      </c>
      <c r="T1244" s="17" t="str">
        <f t="shared" si="119"/>
        <v>world music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 s="15">
        <f t="shared" si="116"/>
        <v>40732.875</v>
      </c>
      <c r="K1245">
        <v>1304888771</v>
      </c>
      <c r="L1245" s="15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114"/>
        <v>14.091666666666667</v>
      </c>
      <c r="R1245" s="11">
        <f t="shared" si="115"/>
        <v>44.5</v>
      </c>
      <c r="S1245" t="str">
        <f t="shared" si="118"/>
        <v>music</v>
      </c>
      <c r="T1245" s="17" t="str">
        <f t="shared" si="119"/>
        <v>world music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 s="15">
        <f t="shared" si="116"/>
        <v>41386.875</v>
      </c>
      <c r="K1246">
        <v>1363981723</v>
      </c>
      <c r="L1246" s="15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 t="shared" si="114"/>
        <v>103.8</v>
      </c>
      <c r="R1246" s="11">
        <f t="shared" si="115"/>
        <v>46.133333333333333</v>
      </c>
      <c r="S1246" t="str">
        <f t="shared" si="118"/>
        <v>music</v>
      </c>
      <c r="T1246" s="17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 s="15">
        <f t="shared" si="116"/>
        <v>41804.599930555552</v>
      </c>
      <c r="K1247">
        <v>1400163834</v>
      </c>
      <c r="L1247" s="15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 t="shared" si="114"/>
        <v>120.24999999999999</v>
      </c>
      <c r="R1247" s="11">
        <f t="shared" si="115"/>
        <v>141.47058823529412</v>
      </c>
      <c r="S1247" t="str">
        <f t="shared" si="118"/>
        <v>music</v>
      </c>
      <c r="T1247" s="17" t="str">
        <f t="shared" si="119"/>
        <v>rock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 s="15">
        <f t="shared" si="116"/>
        <v>40883.085057870368</v>
      </c>
      <c r="K1248">
        <v>1319245349</v>
      </c>
      <c r="L1248" s="15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 t="shared" si="114"/>
        <v>117</v>
      </c>
      <c r="R1248" s="11">
        <f t="shared" si="115"/>
        <v>75.483870967741936</v>
      </c>
      <c r="S1248" t="str">
        <f t="shared" si="118"/>
        <v>music</v>
      </c>
      <c r="T1248" s="17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 s="15">
        <f t="shared" si="116"/>
        <v>41400.292303240742</v>
      </c>
      <c r="K1249">
        <v>1365231655</v>
      </c>
      <c r="L1249" s="15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 t="shared" si="114"/>
        <v>122.14285714285715</v>
      </c>
      <c r="R1249" s="11">
        <f t="shared" si="115"/>
        <v>85.5</v>
      </c>
      <c r="S1249" t="str">
        <f t="shared" si="118"/>
        <v>music</v>
      </c>
      <c r="T1249" s="17" t="str">
        <f t="shared" si="119"/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 s="15">
        <f t="shared" si="116"/>
        <v>41803.290972222225</v>
      </c>
      <c r="K1250">
        <v>1399563953</v>
      </c>
      <c r="L1250" s="15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 t="shared" si="114"/>
        <v>151.63999999999999</v>
      </c>
      <c r="R1250" s="11">
        <f t="shared" si="115"/>
        <v>64.254237288135599</v>
      </c>
      <c r="S1250" t="str">
        <f t="shared" si="118"/>
        <v>music</v>
      </c>
      <c r="T1250" s="17" t="str">
        <f t="shared" si="119"/>
        <v>rock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 s="15">
        <f t="shared" si="116"/>
        <v>41097.74086805556</v>
      </c>
      <c r="K1251">
        <v>1339091211</v>
      </c>
      <c r="L1251" s="15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 t="shared" si="114"/>
        <v>104.44</v>
      </c>
      <c r="R1251" s="11">
        <f t="shared" si="115"/>
        <v>64.46913580246914</v>
      </c>
      <c r="S1251" t="str">
        <f t="shared" si="118"/>
        <v>music</v>
      </c>
      <c r="T1251" s="17" t="str">
        <f t="shared" si="119"/>
        <v>rock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 s="15">
        <f t="shared" si="116"/>
        <v>41888.64271990741</v>
      </c>
      <c r="K1252">
        <v>1406129131</v>
      </c>
      <c r="L1252" s="15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 t="shared" si="114"/>
        <v>200.15333333333331</v>
      </c>
      <c r="R1252" s="11">
        <f t="shared" si="115"/>
        <v>118.2007874015748</v>
      </c>
      <c r="S1252" t="str">
        <f t="shared" si="118"/>
        <v>music</v>
      </c>
      <c r="T1252" s="17" t="str">
        <f t="shared" si="119"/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 s="15">
        <f t="shared" si="116"/>
        <v>40811.814432870371</v>
      </c>
      <c r="K1253">
        <v>1311795167</v>
      </c>
      <c r="L1253" s="15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 t="shared" si="114"/>
        <v>101.8</v>
      </c>
      <c r="R1253" s="11">
        <f t="shared" si="115"/>
        <v>82.540540540540547</v>
      </c>
      <c r="S1253" t="str">
        <f t="shared" si="118"/>
        <v>music</v>
      </c>
      <c r="T1253" s="17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 s="15">
        <f t="shared" si="116"/>
        <v>41571.988067129627</v>
      </c>
      <c r="K1254">
        <v>1380238969</v>
      </c>
      <c r="L1254" s="15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 t="shared" si="114"/>
        <v>137.65714285714284</v>
      </c>
      <c r="R1254" s="11">
        <f t="shared" si="115"/>
        <v>34.170212765957444</v>
      </c>
      <c r="S1254" t="str">
        <f t="shared" si="118"/>
        <v>music</v>
      </c>
      <c r="T1254" s="17" t="str">
        <f t="shared" si="119"/>
        <v>rock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 s="15">
        <f t="shared" si="116"/>
        <v>41885.783645833333</v>
      </c>
      <c r="K1255">
        <v>1407178107</v>
      </c>
      <c r="L1255" s="15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 t="shared" si="114"/>
        <v>303833.2</v>
      </c>
      <c r="R1255" s="11">
        <f t="shared" si="115"/>
        <v>42.73322081575246</v>
      </c>
      <c r="S1255" t="str">
        <f t="shared" si="118"/>
        <v>music</v>
      </c>
      <c r="T1255" s="17" t="str">
        <f t="shared" si="119"/>
        <v>rock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 s="15">
        <f t="shared" si="116"/>
        <v>40544.207638888889</v>
      </c>
      <c r="K1256">
        <v>1288968886</v>
      </c>
      <c r="L1256" s="15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 t="shared" si="114"/>
        <v>198.85074626865671</v>
      </c>
      <c r="R1256" s="11">
        <f t="shared" si="115"/>
        <v>94.489361702127653</v>
      </c>
      <c r="S1256" t="str">
        <f t="shared" si="118"/>
        <v>music</v>
      </c>
      <c r="T1256" s="17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 s="15">
        <f t="shared" si="116"/>
        <v>41609.887175925927</v>
      </c>
      <c r="K1257">
        <v>1383337052</v>
      </c>
      <c r="L1257" s="15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 t="shared" si="114"/>
        <v>202.36666666666667</v>
      </c>
      <c r="R1257" s="11">
        <f t="shared" si="115"/>
        <v>55.697247706422019</v>
      </c>
      <c r="S1257" t="str">
        <f t="shared" si="118"/>
        <v>music</v>
      </c>
      <c r="T1257" s="17" t="str">
        <f t="shared" si="119"/>
        <v>rock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 s="15">
        <f t="shared" si="116"/>
        <v>40951.919340277782</v>
      </c>
      <c r="K1258">
        <v>1326492231</v>
      </c>
      <c r="L1258" s="15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 t="shared" si="114"/>
        <v>117.96376666666666</v>
      </c>
      <c r="R1258" s="11">
        <f t="shared" si="115"/>
        <v>98.030831024930734</v>
      </c>
      <c r="S1258" t="str">
        <f t="shared" si="118"/>
        <v>music</v>
      </c>
      <c r="T1258" s="17" t="str">
        <f t="shared" si="119"/>
        <v>rock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 s="15">
        <f t="shared" si="116"/>
        <v>40636.043865740743</v>
      </c>
      <c r="K1259">
        <v>1297562590</v>
      </c>
      <c r="L1259" s="15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 t="shared" si="114"/>
        <v>294.72727272727275</v>
      </c>
      <c r="R1259" s="11">
        <f t="shared" si="115"/>
        <v>92.102272727272734</v>
      </c>
      <c r="S1259" t="str">
        <f t="shared" si="118"/>
        <v>music</v>
      </c>
      <c r="T1259" s="17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 s="15">
        <f t="shared" si="116"/>
        <v>41517.611250000002</v>
      </c>
      <c r="K1260">
        <v>1375368012</v>
      </c>
      <c r="L1260" s="15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 t="shared" si="114"/>
        <v>213.14633333333336</v>
      </c>
      <c r="R1260" s="11">
        <f t="shared" si="115"/>
        <v>38.175462686567165</v>
      </c>
      <c r="S1260" t="str">
        <f t="shared" si="118"/>
        <v>music</v>
      </c>
      <c r="T1260" s="17" t="str">
        <f t="shared" si="119"/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 s="15">
        <f t="shared" si="116"/>
        <v>41799.165972222225</v>
      </c>
      <c r="K1261">
        <v>1399504664</v>
      </c>
      <c r="L1261" s="15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 t="shared" si="114"/>
        <v>104.24</v>
      </c>
      <c r="R1261" s="11">
        <f t="shared" si="115"/>
        <v>27.145833333333332</v>
      </c>
      <c r="S1261" t="str">
        <f t="shared" si="118"/>
        <v>music</v>
      </c>
      <c r="T1261" s="17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 s="15">
        <f t="shared" si="116"/>
        <v>41696.842824074076</v>
      </c>
      <c r="K1262">
        <v>1390853620</v>
      </c>
      <c r="L1262" s="15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 t="shared" si="114"/>
        <v>113.66666666666667</v>
      </c>
      <c r="R1262" s="11">
        <f t="shared" si="115"/>
        <v>50.689189189189186</v>
      </c>
      <c r="S1262" t="str">
        <f t="shared" si="118"/>
        <v>music</v>
      </c>
      <c r="T1262" s="17" t="str">
        <f t="shared" si="119"/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 s="15">
        <f t="shared" si="116"/>
        <v>41668.342905092592</v>
      </c>
      <c r="K1263">
        <v>1388391227</v>
      </c>
      <c r="L1263" s="15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 t="shared" si="114"/>
        <v>101.25</v>
      </c>
      <c r="R1263" s="11">
        <f t="shared" si="115"/>
        <v>38.942307692307693</v>
      </c>
      <c r="S1263" t="str">
        <f t="shared" si="118"/>
        <v>music</v>
      </c>
      <c r="T1263" s="17" t="str">
        <f t="shared" si="119"/>
        <v>rock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 s="15">
        <f t="shared" si="116"/>
        <v>41686.762638888889</v>
      </c>
      <c r="K1264">
        <v>1389982692</v>
      </c>
      <c r="L1264" s="15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 t="shared" si="114"/>
        <v>125.41538461538462</v>
      </c>
      <c r="R1264" s="11">
        <f t="shared" si="115"/>
        <v>77.638095238095232</v>
      </c>
      <c r="S1264" t="str">
        <f t="shared" si="118"/>
        <v>music</v>
      </c>
      <c r="T1264" s="17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 s="15">
        <f t="shared" si="116"/>
        <v>41727.041666666664</v>
      </c>
      <c r="K1265">
        <v>1393034470</v>
      </c>
      <c r="L1265" s="15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 t="shared" si="114"/>
        <v>119</v>
      </c>
      <c r="R1265" s="11">
        <f t="shared" si="115"/>
        <v>43.536585365853661</v>
      </c>
      <c r="S1265" t="str">
        <f t="shared" si="118"/>
        <v>music</v>
      </c>
      <c r="T1265" s="17" t="str">
        <f t="shared" si="119"/>
        <v>rock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 s="15">
        <f t="shared" si="116"/>
        <v>41576.662997685184</v>
      </c>
      <c r="K1266">
        <v>1380556483</v>
      </c>
      <c r="L1266" s="15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 t="shared" si="114"/>
        <v>166.46153846153845</v>
      </c>
      <c r="R1266" s="11">
        <f t="shared" si="115"/>
        <v>31.823529411764707</v>
      </c>
      <c r="S1266" t="str">
        <f t="shared" si="118"/>
        <v>music</v>
      </c>
      <c r="T1266" s="17" t="str">
        <f t="shared" si="119"/>
        <v>rock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 s="15">
        <f t="shared" si="116"/>
        <v>40512.655266203699</v>
      </c>
      <c r="K1267">
        <v>1287071015</v>
      </c>
      <c r="L1267" s="15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 t="shared" si="114"/>
        <v>119.14771428571429</v>
      </c>
      <c r="R1267" s="11">
        <f t="shared" si="115"/>
        <v>63.184393939393942</v>
      </c>
      <c r="S1267" t="str">
        <f t="shared" si="118"/>
        <v>music</v>
      </c>
      <c r="T1267" s="17" t="str">
        <f t="shared" si="119"/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 s="15">
        <f t="shared" si="116"/>
        <v>41650.87667824074</v>
      </c>
      <c r="K1268">
        <v>1386882145</v>
      </c>
      <c r="L1268" s="15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 t="shared" si="114"/>
        <v>100.47368421052632</v>
      </c>
      <c r="R1268" s="11">
        <f t="shared" si="115"/>
        <v>190.9</v>
      </c>
      <c r="S1268" t="str">
        <f t="shared" si="118"/>
        <v>music</v>
      </c>
      <c r="T1268" s="17" t="str">
        <f t="shared" si="119"/>
        <v>rock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 s="15">
        <f t="shared" si="116"/>
        <v>41479.585162037038</v>
      </c>
      <c r="K1269">
        <v>1372082558</v>
      </c>
      <c r="L1269" s="15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 t="shared" si="114"/>
        <v>101.8</v>
      </c>
      <c r="R1269" s="11">
        <f t="shared" si="115"/>
        <v>140.85534591194968</v>
      </c>
      <c r="S1269" t="str">
        <f t="shared" si="118"/>
        <v>music</v>
      </c>
      <c r="T1269" s="17" t="str">
        <f t="shared" si="119"/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 s="15">
        <f t="shared" si="116"/>
        <v>41537.845451388886</v>
      </c>
      <c r="K1270">
        <v>1377116247</v>
      </c>
      <c r="L1270" s="15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 t="shared" si="114"/>
        <v>116.66666666666667</v>
      </c>
      <c r="R1270" s="11">
        <f t="shared" si="115"/>
        <v>76.92307692307692</v>
      </c>
      <c r="S1270" t="str">
        <f t="shared" si="118"/>
        <v>music</v>
      </c>
      <c r="T1270" s="17" t="str">
        <f t="shared" si="119"/>
        <v>rock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 s="15">
        <f t="shared" si="116"/>
        <v>42476</v>
      </c>
      <c r="K1271">
        <v>1458157512</v>
      </c>
      <c r="L1271" s="15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 t="shared" si="114"/>
        <v>108.64893617021276</v>
      </c>
      <c r="R1271" s="11">
        <f t="shared" si="115"/>
        <v>99.15533980582525</v>
      </c>
      <c r="S1271" t="str">
        <f t="shared" si="118"/>
        <v>music</v>
      </c>
      <c r="T1271" s="17" t="str">
        <f t="shared" si="119"/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 s="15">
        <f t="shared" si="116"/>
        <v>40993.815300925926</v>
      </c>
      <c r="K1272">
        <v>1327523642</v>
      </c>
      <c r="L1272" s="15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 t="shared" si="114"/>
        <v>114.72</v>
      </c>
      <c r="R1272" s="11">
        <f t="shared" si="115"/>
        <v>67.881656804733723</v>
      </c>
      <c r="S1272" t="str">
        <f t="shared" si="118"/>
        <v>music</v>
      </c>
      <c r="T1272" s="17" t="str">
        <f t="shared" si="119"/>
        <v>rock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 s="15">
        <f t="shared" si="116"/>
        <v>41591.725219907406</v>
      </c>
      <c r="K1273">
        <v>1381767859</v>
      </c>
      <c r="L1273" s="15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 t="shared" si="114"/>
        <v>101.8</v>
      </c>
      <c r="R1273" s="11">
        <f t="shared" si="115"/>
        <v>246.29032258064515</v>
      </c>
      <c r="S1273" t="str">
        <f t="shared" si="118"/>
        <v>music</v>
      </c>
      <c r="T1273" s="17" t="str">
        <f t="shared" si="119"/>
        <v>rock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 s="15">
        <f t="shared" si="116"/>
        <v>40344.166666666664</v>
      </c>
      <c r="K1274">
        <v>1270576379</v>
      </c>
      <c r="L1274" s="15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 t="shared" si="114"/>
        <v>106</v>
      </c>
      <c r="R1274" s="11">
        <f t="shared" si="115"/>
        <v>189.28571428571428</v>
      </c>
      <c r="S1274" t="str">
        <f t="shared" si="118"/>
        <v>music</v>
      </c>
      <c r="T1274" s="17" t="str">
        <f t="shared" si="119"/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 s="15">
        <f t="shared" si="116"/>
        <v>41882.730219907404</v>
      </c>
      <c r="K1275">
        <v>1406914291</v>
      </c>
      <c r="L1275" s="15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 t="shared" si="114"/>
        <v>103.49999999999999</v>
      </c>
      <c r="R1275" s="11">
        <f t="shared" si="115"/>
        <v>76.666666666666671</v>
      </c>
      <c r="S1275" t="str">
        <f t="shared" si="118"/>
        <v>music</v>
      </c>
      <c r="T1275" s="17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 s="15">
        <f t="shared" si="116"/>
        <v>41151.690104166664</v>
      </c>
      <c r="K1276">
        <v>1343320425</v>
      </c>
      <c r="L1276" s="15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 t="shared" si="114"/>
        <v>154.97535999999999</v>
      </c>
      <c r="R1276" s="11">
        <f t="shared" si="115"/>
        <v>82.963254817987149</v>
      </c>
      <c r="S1276" t="str">
        <f t="shared" si="118"/>
        <v>music</v>
      </c>
      <c r="T1276" s="17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 s="15">
        <f t="shared" si="116"/>
        <v>41493.867905092593</v>
      </c>
      <c r="K1277">
        <v>1372884587</v>
      </c>
      <c r="L1277" s="15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 t="shared" si="114"/>
        <v>162.14066666666668</v>
      </c>
      <c r="R1277" s="11">
        <f t="shared" si="115"/>
        <v>62.522107969151669</v>
      </c>
      <c r="S1277" t="str">
        <f t="shared" si="118"/>
        <v>music</v>
      </c>
      <c r="T1277" s="1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 s="15">
        <f t="shared" si="116"/>
        <v>40057.166666666664</v>
      </c>
      <c r="K1278">
        <v>1247504047</v>
      </c>
      <c r="L1278" s="15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 t="shared" si="114"/>
        <v>104.42100000000001</v>
      </c>
      <c r="R1278" s="11">
        <f t="shared" si="115"/>
        <v>46.06808823529412</v>
      </c>
      <c r="S1278" t="str">
        <f t="shared" si="118"/>
        <v>music</v>
      </c>
      <c r="T1278" s="17" t="str">
        <f t="shared" si="119"/>
        <v>rock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 s="15">
        <f t="shared" si="116"/>
        <v>41156.561886574076</v>
      </c>
      <c r="K1279">
        <v>1343741347</v>
      </c>
      <c r="L1279" s="15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 t="shared" si="114"/>
        <v>106.12433333333333</v>
      </c>
      <c r="R1279" s="11">
        <f t="shared" si="115"/>
        <v>38.543946731234868</v>
      </c>
      <c r="S1279" t="str">
        <f t="shared" si="118"/>
        <v>music</v>
      </c>
      <c r="T1279" s="17" t="str">
        <f t="shared" si="119"/>
        <v>rock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 s="15">
        <f t="shared" si="116"/>
        <v>41815.083333333336</v>
      </c>
      <c r="K1280">
        <v>1401196766</v>
      </c>
      <c r="L1280" s="15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 t="shared" si="114"/>
        <v>154.93846153846152</v>
      </c>
      <c r="R1280" s="11">
        <f t="shared" si="115"/>
        <v>53.005263157894738</v>
      </c>
      <c r="S1280" t="str">
        <f t="shared" si="118"/>
        <v>music</v>
      </c>
      <c r="T1280" s="17" t="str">
        <f t="shared" si="119"/>
        <v>rock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 s="15">
        <f t="shared" si="116"/>
        <v>41722.057523148149</v>
      </c>
      <c r="K1281">
        <v>1392171770</v>
      </c>
      <c r="L1281" s="15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 t="shared" si="114"/>
        <v>110.77157238734421</v>
      </c>
      <c r="R1281" s="11">
        <f t="shared" si="115"/>
        <v>73.355396825396824</v>
      </c>
      <c r="S1281" t="str">
        <f t="shared" si="118"/>
        <v>music</v>
      </c>
      <c r="T1281" s="17" t="str">
        <f t="shared" si="119"/>
        <v>rock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 s="15">
        <f t="shared" si="116"/>
        <v>40603.757569444446</v>
      </c>
      <c r="K1282">
        <v>1291227054</v>
      </c>
      <c r="L1282" s="15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 t="shared" ref="Q1282:Q1345" si="120">E1282/D1282*100</f>
        <v>110.91186666666665</v>
      </c>
      <c r="R1282" s="11">
        <f t="shared" ref="R1282:R1345" si="121">E1282/N1282</f>
        <v>127.97523076923076</v>
      </c>
      <c r="S1282" t="str">
        <f t="shared" si="118"/>
        <v>music</v>
      </c>
      <c r="T1282" s="17" t="str">
        <f t="shared" si="119"/>
        <v>rock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22">(((I1283/60)/60)/24)+DATE(1970,1,1)</f>
        <v>41483.743472222224</v>
      </c>
      <c r="K1283">
        <v>1373305836</v>
      </c>
      <c r="L1283" s="15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 t="shared" si="120"/>
        <v>110.71428571428572</v>
      </c>
      <c r="R1283" s="11">
        <f t="shared" si="121"/>
        <v>104.72972972972973</v>
      </c>
      <c r="S1283" t="str">
        <f t="shared" ref="S1283:S1346" si="124">LEFT(P1283,SEARCH("/",P1283,1)-1)</f>
        <v>music</v>
      </c>
      <c r="T1283" s="17" t="str">
        <f t="shared" ref="T1283:T1346" si="125">RIGHT(P1283,LEN(P1283)-SEARCH("/",P1283))</f>
        <v>rock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 s="15">
        <f t="shared" si="122"/>
        <v>41617.207638888889</v>
      </c>
      <c r="K1284">
        <v>1383909855</v>
      </c>
      <c r="L1284" s="15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 t="shared" si="120"/>
        <v>123.61333333333333</v>
      </c>
      <c r="R1284" s="11">
        <f t="shared" si="121"/>
        <v>67.671532846715323</v>
      </c>
      <c r="S1284" t="str">
        <f t="shared" si="124"/>
        <v>music</v>
      </c>
      <c r="T1284" s="17" t="str">
        <f t="shared" si="125"/>
        <v>rock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 s="15">
        <f t="shared" si="122"/>
        <v>41344.166666666664</v>
      </c>
      <c r="K1285">
        <v>1360948389</v>
      </c>
      <c r="L1285" s="15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 t="shared" si="120"/>
        <v>211.05</v>
      </c>
      <c r="R1285" s="11">
        <f t="shared" si="121"/>
        <v>95.931818181818187</v>
      </c>
      <c r="S1285" t="str">
        <f t="shared" si="124"/>
        <v>music</v>
      </c>
      <c r="T1285" s="17" t="str">
        <f t="shared" si="125"/>
        <v>rock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 s="15">
        <f t="shared" si="122"/>
        <v>42735.707638888889</v>
      </c>
      <c r="K1286">
        <v>1481175482</v>
      </c>
      <c r="L1286" s="15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 t="shared" si="120"/>
        <v>101</v>
      </c>
      <c r="R1286" s="11">
        <f t="shared" si="121"/>
        <v>65.161290322580641</v>
      </c>
      <c r="S1286" t="str">
        <f t="shared" si="124"/>
        <v>theater</v>
      </c>
      <c r="T1286" s="17" t="str">
        <f t="shared" si="125"/>
        <v>plays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 s="15">
        <f t="shared" si="122"/>
        <v>42175.583043981482</v>
      </c>
      <c r="K1287">
        <v>1433512775</v>
      </c>
      <c r="L1287" s="15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 t="shared" si="120"/>
        <v>101.64999999999999</v>
      </c>
      <c r="R1287" s="11">
        <f t="shared" si="121"/>
        <v>32.269841269841272</v>
      </c>
      <c r="S1287" t="str">
        <f t="shared" si="124"/>
        <v>theater</v>
      </c>
      <c r="T1287" s="1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 s="15">
        <f t="shared" si="122"/>
        <v>42052.583333333328</v>
      </c>
      <c r="K1288">
        <v>1423041227</v>
      </c>
      <c r="L1288" s="15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 t="shared" si="120"/>
        <v>108.33333333333333</v>
      </c>
      <c r="R1288" s="11">
        <f t="shared" si="121"/>
        <v>81.25</v>
      </c>
      <c r="S1288" t="str">
        <f t="shared" si="124"/>
        <v>theater</v>
      </c>
      <c r="T1288" s="17" t="str">
        <f t="shared" si="125"/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 s="15">
        <f t="shared" si="122"/>
        <v>42167.621018518519</v>
      </c>
      <c r="K1289">
        <v>1428936856</v>
      </c>
      <c r="L1289" s="15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 t="shared" si="120"/>
        <v>242</v>
      </c>
      <c r="R1289" s="11">
        <f t="shared" si="121"/>
        <v>24.2</v>
      </c>
      <c r="S1289" t="str">
        <f t="shared" si="124"/>
        <v>theater</v>
      </c>
      <c r="T1289" s="17" t="str">
        <f t="shared" si="125"/>
        <v>plays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 s="15">
        <f t="shared" si="122"/>
        <v>42592.166666666672</v>
      </c>
      <c r="K1290">
        <v>1468122163</v>
      </c>
      <c r="L1290" s="15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 t="shared" si="120"/>
        <v>100.44999999999999</v>
      </c>
      <c r="R1290" s="11">
        <f t="shared" si="121"/>
        <v>65.868852459016395</v>
      </c>
      <c r="S1290" t="str">
        <f t="shared" si="124"/>
        <v>theater</v>
      </c>
      <c r="T1290" s="17" t="str">
        <f t="shared" si="125"/>
        <v>plays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 s="15">
        <f t="shared" si="122"/>
        <v>42739.134780092587</v>
      </c>
      <c r="K1291">
        <v>1480907645</v>
      </c>
      <c r="L1291" s="15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 t="shared" si="120"/>
        <v>125.06666666666666</v>
      </c>
      <c r="R1291" s="11">
        <f t="shared" si="121"/>
        <v>36.07692307692308</v>
      </c>
      <c r="S1291" t="str">
        <f t="shared" si="124"/>
        <v>theater</v>
      </c>
      <c r="T1291" s="17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 s="15">
        <f t="shared" si="122"/>
        <v>42117.290972222225</v>
      </c>
      <c r="K1292">
        <v>1427121931</v>
      </c>
      <c r="L1292" s="15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 t="shared" si="120"/>
        <v>108.57142857142857</v>
      </c>
      <c r="R1292" s="11">
        <f t="shared" si="121"/>
        <v>44.186046511627907</v>
      </c>
      <c r="S1292" t="str">
        <f t="shared" si="124"/>
        <v>theater</v>
      </c>
      <c r="T1292" s="17" t="str">
        <f t="shared" si="125"/>
        <v>plays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 s="15">
        <f t="shared" si="122"/>
        <v>42101.291666666672</v>
      </c>
      <c r="K1293">
        <v>1425224391</v>
      </c>
      <c r="L1293" s="15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 t="shared" si="120"/>
        <v>145.70000000000002</v>
      </c>
      <c r="R1293" s="11">
        <f t="shared" si="121"/>
        <v>104.07142857142857</v>
      </c>
      <c r="S1293" t="str">
        <f t="shared" si="124"/>
        <v>theater</v>
      </c>
      <c r="T1293" s="17" t="str">
        <f t="shared" si="125"/>
        <v>plays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 s="15">
        <f t="shared" si="122"/>
        <v>42283.957638888889</v>
      </c>
      <c r="K1294">
        <v>1441822828</v>
      </c>
      <c r="L1294" s="15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 t="shared" si="120"/>
        <v>110.00000000000001</v>
      </c>
      <c r="R1294" s="11">
        <f t="shared" si="121"/>
        <v>35.96153846153846</v>
      </c>
      <c r="S1294" t="str">
        <f t="shared" si="124"/>
        <v>theater</v>
      </c>
      <c r="T1294" s="17" t="str">
        <f t="shared" si="125"/>
        <v>plays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 s="15">
        <f t="shared" si="122"/>
        <v>42322.742719907401</v>
      </c>
      <c r="K1295">
        <v>1444927771</v>
      </c>
      <c r="L1295" s="15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 t="shared" si="120"/>
        <v>102.23333333333333</v>
      </c>
      <c r="R1295" s="11">
        <f t="shared" si="121"/>
        <v>127.79166666666667</v>
      </c>
      <c r="S1295" t="str">
        <f t="shared" si="124"/>
        <v>theater</v>
      </c>
      <c r="T1295" s="17" t="str">
        <f t="shared" si="125"/>
        <v>plays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 s="15">
        <f t="shared" si="122"/>
        <v>42296.458333333328</v>
      </c>
      <c r="K1296">
        <v>1443696797</v>
      </c>
      <c r="L1296" s="15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 t="shared" si="120"/>
        <v>122</v>
      </c>
      <c r="R1296" s="11">
        <f t="shared" si="121"/>
        <v>27.727272727272727</v>
      </c>
      <c r="S1296" t="str">
        <f t="shared" si="124"/>
        <v>theater</v>
      </c>
      <c r="T1296" s="17" t="str">
        <f t="shared" si="125"/>
        <v>plays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 s="15">
        <f t="shared" si="122"/>
        <v>42214.708333333328</v>
      </c>
      <c r="K1297">
        <v>1435585497</v>
      </c>
      <c r="L1297" s="15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 t="shared" si="120"/>
        <v>101.96000000000001</v>
      </c>
      <c r="R1297" s="11">
        <f t="shared" si="121"/>
        <v>39.828125</v>
      </c>
      <c r="S1297" t="str">
        <f t="shared" si="124"/>
        <v>theater</v>
      </c>
      <c r="T1297" s="17" t="str">
        <f t="shared" si="125"/>
        <v>plays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 s="15">
        <f t="shared" si="122"/>
        <v>42443.008946759262</v>
      </c>
      <c r="K1298">
        <v>1456189973</v>
      </c>
      <c r="L1298" s="15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 t="shared" si="120"/>
        <v>141.1764705882353</v>
      </c>
      <c r="R1298" s="11">
        <f t="shared" si="121"/>
        <v>52.173913043478258</v>
      </c>
      <c r="S1298" t="str">
        <f t="shared" si="124"/>
        <v>theater</v>
      </c>
      <c r="T1298" s="17" t="str">
        <f t="shared" si="125"/>
        <v>plays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 s="15">
        <f t="shared" si="122"/>
        <v>42491.747199074074</v>
      </c>
      <c r="K1299">
        <v>1459533358</v>
      </c>
      <c r="L1299" s="15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 t="shared" si="120"/>
        <v>109.52500000000001</v>
      </c>
      <c r="R1299" s="11">
        <f t="shared" si="121"/>
        <v>92.037815126050418</v>
      </c>
      <c r="S1299" t="str">
        <f t="shared" si="124"/>
        <v>theater</v>
      </c>
      <c r="T1299" s="17" t="str">
        <f t="shared" si="125"/>
        <v>plays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 s="15">
        <f t="shared" si="122"/>
        <v>42488.680925925932</v>
      </c>
      <c r="K1300">
        <v>1459268432</v>
      </c>
      <c r="L1300" s="15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 t="shared" si="120"/>
        <v>104.65</v>
      </c>
      <c r="R1300" s="11">
        <f t="shared" si="121"/>
        <v>63.424242424242422</v>
      </c>
      <c r="S1300" t="str">
        <f t="shared" si="124"/>
        <v>theater</v>
      </c>
      <c r="T1300" s="17" t="str">
        <f t="shared" si="125"/>
        <v>plays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 s="15">
        <f t="shared" si="122"/>
        <v>42199.814340277779</v>
      </c>
      <c r="K1301">
        <v>1434310359</v>
      </c>
      <c r="L1301" s="15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 t="shared" si="120"/>
        <v>124</v>
      </c>
      <c r="R1301" s="11">
        <f t="shared" si="121"/>
        <v>135.625</v>
      </c>
      <c r="S1301" t="str">
        <f t="shared" si="124"/>
        <v>theater</v>
      </c>
      <c r="T1301" s="17" t="str">
        <f t="shared" si="125"/>
        <v>plays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 s="15">
        <f t="shared" si="122"/>
        <v>42522.789583333331</v>
      </c>
      <c r="K1302">
        <v>1461427938</v>
      </c>
      <c r="L1302" s="15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 t="shared" si="120"/>
        <v>135</v>
      </c>
      <c r="R1302" s="11">
        <f t="shared" si="121"/>
        <v>168.75</v>
      </c>
      <c r="S1302" t="str">
        <f t="shared" si="124"/>
        <v>theater</v>
      </c>
      <c r="T1302" s="17" t="str">
        <f t="shared" si="125"/>
        <v>plays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 s="15">
        <f t="shared" si="122"/>
        <v>42206.125</v>
      </c>
      <c r="K1303">
        <v>1436551178</v>
      </c>
      <c r="L1303" s="15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 t="shared" si="120"/>
        <v>102.75000000000001</v>
      </c>
      <c r="R1303" s="11">
        <f t="shared" si="121"/>
        <v>70.862068965517238</v>
      </c>
      <c r="S1303" t="str">
        <f t="shared" si="124"/>
        <v>theater</v>
      </c>
      <c r="T1303" s="17" t="str">
        <f t="shared" si="125"/>
        <v>plays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 s="15">
        <f t="shared" si="122"/>
        <v>42705.099664351852</v>
      </c>
      <c r="K1304">
        <v>1477963411</v>
      </c>
      <c r="L1304" s="15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 t="shared" si="120"/>
        <v>100</v>
      </c>
      <c r="R1304" s="11">
        <f t="shared" si="121"/>
        <v>50</v>
      </c>
      <c r="S1304" t="str">
        <f t="shared" si="124"/>
        <v>theater</v>
      </c>
      <c r="T1304" s="17" t="str">
        <f t="shared" si="125"/>
        <v>plays</v>
      </c>
    </row>
    <row r="1305" spans="1:2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 s="15">
        <f t="shared" si="122"/>
        <v>42582.458333333328</v>
      </c>
      <c r="K1305">
        <v>1468578920</v>
      </c>
      <c r="L1305" s="15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 t="shared" si="120"/>
        <v>130.26085714285716</v>
      </c>
      <c r="R1305" s="11">
        <f t="shared" si="121"/>
        <v>42.214166666666671</v>
      </c>
      <c r="S1305" t="str">
        <f t="shared" si="124"/>
        <v>theater</v>
      </c>
      <c r="T1305" s="17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 s="15">
        <f t="shared" si="122"/>
        <v>42807.152835648143</v>
      </c>
      <c r="K1306">
        <v>1484196005</v>
      </c>
      <c r="L1306" s="15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120"/>
        <v>39.627499999999998</v>
      </c>
      <c r="R1306" s="11">
        <f t="shared" si="121"/>
        <v>152.41346153846155</v>
      </c>
      <c r="S1306" t="str">
        <f t="shared" si="124"/>
        <v>technology</v>
      </c>
      <c r="T1306" s="17" t="str">
        <f t="shared" si="125"/>
        <v>wearables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 s="15">
        <f t="shared" si="122"/>
        <v>42572.729166666672</v>
      </c>
      <c r="K1307">
        <v>1466611108</v>
      </c>
      <c r="L1307" s="15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120"/>
        <v>25.976666666666663</v>
      </c>
      <c r="R1307" s="11">
        <f t="shared" si="121"/>
        <v>90.616279069767444</v>
      </c>
      <c r="S1307" t="str">
        <f t="shared" si="124"/>
        <v>technology</v>
      </c>
      <c r="T1307" s="17" t="str">
        <f t="shared" si="125"/>
        <v>wearables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 s="15">
        <f t="shared" si="122"/>
        <v>41977.457569444443</v>
      </c>
      <c r="K1308">
        <v>1415098734</v>
      </c>
      <c r="L1308" s="15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120"/>
        <v>65.24636363636364</v>
      </c>
      <c r="R1308" s="11">
        <f t="shared" si="121"/>
        <v>201.60393258426967</v>
      </c>
      <c r="S1308" t="str">
        <f t="shared" si="124"/>
        <v>technology</v>
      </c>
      <c r="T1308" s="17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 s="15">
        <f t="shared" si="122"/>
        <v>42417.503229166665</v>
      </c>
      <c r="K1309">
        <v>1453118679</v>
      </c>
      <c r="L1309" s="15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120"/>
        <v>11.514000000000001</v>
      </c>
      <c r="R1309" s="11">
        <f t="shared" si="121"/>
        <v>127.93333333333334</v>
      </c>
      <c r="S1309" t="str">
        <f t="shared" si="124"/>
        <v>technology</v>
      </c>
      <c r="T1309" s="17" t="str">
        <f t="shared" si="125"/>
        <v>wearables</v>
      </c>
    </row>
    <row r="1310" spans="1:2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 s="15">
        <f t="shared" si="122"/>
        <v>42651.613564814819</v>
      </c>
      <c r="K1310">
        <v>1472481812</v>
      </c>
      <c r="L1310" s="15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120"/>
        <v>11.360000000000001</v>
      </c>
      <c r="R1310" s="11">
        <f t="shared" si="121"/>
        <v>29.894736842105264</v>
      </c>
      <c r="S1310" t="str">
        <f t="shared" si="124"/>
        <v>technology</v>
      </c>
      <c r="T1310" s="17" t="str">
        <f t="shared" si="125"/>
        <v>wearables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 s="15">
        <f t="shared" si="122"/>
        <v>42292.882731481484</v>
      </c>
      <c r="K1311">
        <v>1441919468</v>
      </c>
      <c r="L1311" s="15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120"/>
        <v>111.99130434782609</v>
      </c>
      <c r="R1311" s="11">
        <f t="shared" si="121"/>
        <v>367.97142857142859</v>
      </c>
      <c r="S1311" t="str">
        <f t="shared" si="124"/>
        <v>technology</v>
      </c>
      <c r="T1311" s="17" t="str">
        <f t="shared" si="125"/>
        <v>wearables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 s="15">
        <f t="shared" si="122"/>
        <v>42601.667245370365</v>
      </c>
      <c r="K1312">
        <v>1467734450</v>
      </c>
      <c r="L1312" s="15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120"/>
        <v>15.5</v>
      </c>
      <c r="R1312" s="11">
        <f t="shared" si="121"/>
        <v>129.16666666666666</v>
      </c>
      <c r="S1312" t="str">
        <f t="shared" si="124"/>
        <v>technology</v>
      </c>
      <c r="T1312" s="17" t="str">
        <f t="shared" si="125"/>
        <v>wearables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 s="15">
        <f t="shared" si="122"/>
        <v>42704.843969907408</v>
      </c>
      <c r="K1313">
        <v>1477509319</v>
      </c>
      <c r="L1313" s="15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120"/>
        <v>32.027999999999999</v>
      </c>
      <c r="R1313" s="11">
        <f t="shared" si="121"/>
        <v>800.7</v>
      </c>
      <c r="S1313" t="str">
        <f t="shared" si="124"/>
        <v>technology</v>
      </c>
      <c r="T1313" s="17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 s="15">
        <f t="shared" si="122"/>
        <v>42112.702800925923</v>
      </c>
      <c r="K1314">
        <v>1426783922</v>
      </c>
      <c r="L1314" s="15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120"/>
        <v>0.60869565217391308</v>
      </c>
      <c r="R1314" s="11">
        <f t="shared" si="121"/>
        <v>28</v>
      </c>
      <c r="S1314" t="str">
        <f t="shared" si="124"/>
        <v>technology</v>
      </c>
      <c r="T1314" s="17" t="str">
        <f t="shared" si="125"/>
        <v>wearables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 s="15">
        <f t="shared" si="122"/>
        <v>42432.709652777776</v>
      </c>
      <c r="K1315">
        <v>1454432514</v>
      </c>
      <c r="L1315" s="15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120"/>
        <v>31.114999999999998</v>
      </c>
      <c r="R1315" s="11">
        <f t="shared" si="121"/>
        <v>102.01639344262296</v>
      </c>
      <c r="S1315" t="str">
        <f t="shared" si="124"/>
        <v>technology</v>
      </c>
      <c r="T1315" s="17" t="str">
        <f t="shared" si="125"/>
        <v>wearables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 s="15">
        <f t="shared" si="122"/>
        <v>42664.669675925921</v>
      </c>
      <c r="K1316">
        <v>1471881860</v>
      </c>
      <c r="L1316" s="15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120"/>
        <v>1.1266666666666667</v>
      </c>
      <c r="R1316" s="11">
        <f t="shared" si="121"/>
        <v>184.36363636363637</v>
      </c>
      <c r="S1316" t="str">
        <f t="shared" si="124"/>
        <v>technology</v>
      </c>
      <c r="T1316" s="17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 s="15">
        <f t="shared" si="122"/>
        <v>42314.041666666672</v>
      </c>
      <c r="K1317">
        <v>1443700648</v>
      </c>
      <c r="L1317" s="15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120"/>
        <v>40.404000000000003</v>
      </c>
      <c r="R1317" s="11">
        <f t="shared" si="121"/>
        <v>162.91935483870967</v>
      </c>
      <c r="S1317" t="str">
        <f t="shared" si="124"/>
        <v>technology</v>
      </c>
      <c r="T1317" s="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 s="15">
        <f t="shared" si="122"/>
        <v>42428.961909722217</v>
      </c>
      <c r="K1318">
        <v>1453676709</v>
      </c>
      <c r="L1318" s="15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120"/>
        <v>1.3333333333333333E-3</v>
      </c>
      <c r="R1318" s="11">
        <f t="shared" si="121"/>
        <v>1</v>
      </c>
      <c r="S1318" t="str">
        <f t="shared" si="124"/>
        <v>technology</v>
      </c>
      <c r="T1318" s="17" t="str">
        <f t="shared" si="125"/>
        <v>wearables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 s="15">
        <f t="shared" si="122"/>
        <v>42572.583333333328</v>
      </c>
      <c r="K1319">
        <v>1464586746</v>
      </c>
      <c r="L1319" s="15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120"/>
        <v>5.7334999999999994</v>
      </c>
      <c r="R1319" s="11">
        <f t="shared" si="121"/>
        <v>603.52631578947364</v>
      </c>
      <c r="S1319" t="str">
        <f t="shared" si="124"/>
        <v>technology</v>
      </c>
      <c r="T1319" s="17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 s="15">
        <f t="shared" si="122"/>
        <v>42015.043657407412</v>
      </c>
      <c r="K1320">
        <v>1418346172</v>
      </c>
      <c r="L1320" s="15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120"/>
        <v>15.324999999999999</v>
      </c>
      <c r="R1320" s="11">
        <f t="shared" si="121"/>
        <v>45.407407407407405</v>
      </c>
      <c r="S1320" t="str">
        <f t="shared" si="124"/>
        <v>technology</v>
      </c>
      <c r="T1320" s="17" t="str">
        <f t="shared" si="125"/>
        <v>wearables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 s="15">
        <f t="shared" si="122"/>
        <v>41831.666666666664</v>
      </c>
      <c r="K1321">
        <v>1403810965</v>
      </c>
      <c r="L1321" s="15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120"/>
        <v>15.103448275862069</v>
      </c>
      <c r="R1321" s="11">
        <f t="shared" si="121"/>
        <v>97.333333333333329</v>
      </c>
      <c r="S1321" t="str">
        <f t="shared" si="124"/>
        <v>technology</v>
      </c>
      <c r="T1321" s="17" t="str">
        <f t="shared" si="125"/>
        <v>wearables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 s="15">
        <f t="shared" si="122"/>
        <v>42734.958333333328</v>
      </c>
      <c r="K1322">
        <v>1480610046</v>
      </c>
      <c r="L1322" s="15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120"/>
        <v>0.503</v>
      </c>
      <c r="R1322" s="11">
        <f t="shared" si="121"/>
        <v>167.66666666666666</v>
      </c>
      <c r="S1322" t="str">
        <f t="shared" si="124"/>
        <v>technology</v>
      </c>
      <c r="T1322" s="17" t="str">
        <f t="shared" si="125"/>
        <v>wearables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 s="15">
        <f t="shared" si="122"/>
        <v>42727.74927083333</v>
      </c>
      <c r="K1323">
        <v>1479923937</v>
      </c>
      <c r="L1323" s="15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120"/>
        <v>1.3028138528138529</v>
      </c>
      <c r="R1323" s="11">
        <f t="shared" si="121"/>
        <v>859.85714285714289</v>
      </c>
      <c r="S1323" t="str">
        <f t="shared" si="124"/>
        <v>technology</v>
      </c>
      <c r="T1323" s="17" t="str">
        <f t="shared" si="125"/>
        <v>wearables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 s="15">
        <f t="shared" si="122"/>
        <v>42145.656539351854</v>
      </c>
      <c r="K1324">
        <v>1429631125</v>
      </c>
      <c r="L1324" s="15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120"/>
        <v>0.30285714285714288</v>
      </c>
      <c r="R1324" s="11">
        <f t="shared" si="121"/>
        <v>26.5</v>
      </c>
      <c r="S1324" t="str">
        <f t="shared" si="124"/>
        <v>technology</v>
      </c>
      <c r="T1324" s="17" t="str">
        <f t="shared" si="125"/>
        <v>wearables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 s="15">
        <f t="shared" si="122"/>
        <v>42486.288194444445</v>
      </c>
      <c r="K1325">
        <v>1458665146</v>
      </c>
      <c r="L1325" s="15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120"/>
        <v>8.8800000000000008</v>
      </c>
      <c r="R1325" s="11">
        <f t="shared" si="121"/>
        <v>30.272727272727273</v>
      </c>
      <c r="S1325" t="str">
        <f t="shared" si="124"/>
        <v>technology</v>
      </c>
      <c r="T1325" s="17" t="str">
        <f t="shared" si="125"/>
        <v>wearables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 s="15">
        <f t="shared" si="122"/>
        <v>42656.633703703701</v>
      </c>
      <c r="K1326">
        <v>1473779552</v>
      </c>
      <c r="L1326" s="15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120"/>
        <v>9.84</v>
      </c>
      <c r="R1326" s="11">
        <f t="shared" si="121"/>
        <v>54.666666666666664</v>
      </c>
      <c r="S1326" t="str">
        <f t="shared" si="124"/>
        <v>technology</v>
      </c>
      <c r="T1326" s="17" t="str">
        <f t="shared" si="125"/>
        <v>wearables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 s="15">
        <f t="shared" si="122"/>
        <v>42734.086053240739</v>
      </c>
      <c r="K1327">
        <v>1480471435</v>
      </c>
      <c r="L1327" s="15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120"/>
        <v>2.4299999999999997</v>
      </c>
      <c r="R1327" s="11">
        <f t="shared" si="121"/>
        <v>60.75</v>
      </c>
      <c r="S1327" t="str">
        <f t="shared" si="124"/>
        <v>technology</v>
      </c>
      <c r="T1327" s="17" t="str">
        <f t="shared" si="125"/>
        <v>wearables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 s="15">
        <f t="shared" si="122"/>
        <v>42019.791990740734</v>
      </c>
      <c r="K1328">
        <v>1417460428</v>
      </c>
      <c r="L1328" s="15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120"/>
        <v>1.1299999999999999</v>
      </c>
      <c r="R1328" s="11">
        <f t="shared" si="121"/>
        <v>102.72727272727273</v>
      </c>
      <c r="S1328" t="str">
        <f t="shared" si="124"/>
        <v>technology</v>
      </c>
      <c r="T1328" s="17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 s="15">
        <f t="shared" si="122"/>
        <v>42153.678645833337</v>
      </c>
      <c r="K1329">
        <v>1430324235</v>
      </c>
      <c r="L1329" s="15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120"/>
        <v>3.5520833333333335</v>
      </c>
      <c r="R1329" s="11">
        <f t="shared" si="121"/>
        <v>41.585365853658537</v>
      </c>
      <c r="S1329" t="str">
        <f t="shared" si="124"/>
        <v>technology</v>
      </c>
      <c r="T1329" s="17" t="str">
        <f t="shared" si="125"/>
        <v>wearables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 s="15">
        <f t="shared" si="122"/>
        <v>42657.642754629633</v>
      </c>
      <c r="K1330">
        <v>1472570734</v>
      </c>
      <c r="L1330" s="15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120"/>
        <v>2.3306666666666667</v>
      </c>
      <c r="R1330" s="11">
        <f t="shared" si="121"/>
        <v>116.53333333333333</v>
      </c>
      <c r="S1330" t="str">
        <f t="shared" si="124"/>
        <v>technology</v>
      </c>
      <c r="T1330" s="17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 s="15">
        <f t="shared" si="122"/>
        <v>41975.263252314813</v>
      </c>
      <c r="K1331">
        <v>1414041545</v>
      </c>
      <c r="L1331" s="15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120"/>
        <v>0.81600000000000006</v>
      </c>
      <c r="R1331" s="11">
        <f t="shared" si="121"/>
        <v>45.333333333333336</v>
      </c>
      <c r="S1331" t="str">
        <f t="shared" si="124"/>
        <v>technology</v>
      </c>
      <c r="T1331" s="17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 s="15">
        <f t="shared" si="122"/>
        <v>42553.166666666672</v>
      </c>
      <c r="K1332">
        <v>1464763109</v>
      </c>
      <c r="L1332" s="15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120"/>
        <v>22.494285714285713</v>
      </c>
      <c r="R1332" s="11">
        <f t="shared" si="121"/>
        <v>157.46</v>
      </c>
      <c r="S1332" t="str">
        <f t="shared" si="124"/>
        <v>technology</v>
      </c>
      <c r="T1332" s="17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 s="15">
        <f t="shared" si="122"/>
        <v>42599.50409722222</v>
      </c>
      <c r="K1333">
        <v>1468843554</v>
      </c>
      <c r="L1333" s="15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120"/>
        <v>1.3668</v>
      </c>
      <c r="R1333" s="11">
        <f t="shared" si="121"/>
        <v>100.5</v>
      </c>
      <c r="S1333" t="str">
        <f t="shared" si="124"/>
        <v>technology</v>
      </c>
      <c r="T1333" s="17" t="str">
        <f t="shared" si="125"/>
        <v>wearables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 s="15">
        <f t="shared" si="122"/>
        <v>42762.060277777782</v>
      </c>
      <c r="K1334">
        <v>1482888408</v>
      </c>
      <c r="L1334" s="15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120"/>
        <v>0</v>
      </c>
      <c r="R1334" s="11" t="e">
        <f t="shared" si="121"/>
        <v>#DIV/0!</v>
      </c>
      <c r="S1334" t="str">
        <f t="shared" si="124"/>
        <v>technology</v>
      </c>
      <c r="T1334" s="17" t="str">
        <f t="shared" si="125"/>
        <v>wearables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 s="15">
        <f t="shared" si="122"/>
        <v>41836.106770833336</v>
      </c>
      <c r="K1335">
        <v>1402886025</v>
      </c>
      <c r="L1335" s="15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120"/>
        <v>0</v>
      </c>
      <c r="R1335" s="11" t="e">
        <f t="shared" si="121"/>
        <v>#DIV/0!</v>
      </c>
      <c r="S1335" t="str">
        <f t="shared" si="124"/>
        <v>technology</v>
      </c>
      <c r="T1335" s="17" t="str">
        <f t="shared" si="125"/>
        <v>wearables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 s="15">
        <f t="shared" si="122"/>
        <v>42440.774155092593</v>
      </c>
      <c r="K1336">
        <v>1455129287</v>
      </c>
      <c r="L1336" s="15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120"/>
        <v>10.754135338345865</v>
      </c>
      <c r="R1336" s="11">
        <f t="shared" si="121"/>
        <v>51.822463768115945</v>
      </c>
      <c r="S1336" t="str">
        <f t="shared" si="124"/>
        <v>technology</v>
      </c>
      <c r="T1336" s="17" t="str">
        <f t="shared" si="125"/>
        <v>wearables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 s="15">
        <f t="shared" si="122"/>
        <v>42343.936365740738</v>
      </c>
      <c r="K1337">
        <v>1446762502</v>
      </c>
      <c r="L1337" s="15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120"/>
        <v>19.759999999999998</v>
      </c>
      <c r="R1337" s="11">
        <f t="shared" si="121"/>
        <v>308.75</v>
      </c>
      <c r="S1337" t="str">
        <f t="shared" si="124"/>
        <v>technology</v>
      </c>
      <c r="T1337" s="17" t="str">
        <f t="shared" si="125"/>
        <v>wearables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 s="15">
        <f t="shared" si="122"/>
        <v>41990.863750000004</v>
      </c>
      <c r="K1338">
        <v>1415825028</v>
      </c>
      <c r="L1338" s="15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120"/>
        <v>84.946999999999989</v>
      </c>
      <c r="R1338" s="11">
        <f t="shared" si="121"/>
        <v>379.22767857142856</v>
      </c>
      <c r="S1338" t="str">
        <f t="shared" si="124"/>
        <v>technology</v>
      </c>
      <c r="T1338" s="17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 s="15">
        <f t="shared" si="122"/>
        <v>42797.577303240745</v>
      </c>
      <c r="K1339">
        <v>1485957079</v>
      </c>
      <c r="L1339" s="15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120"/>
        <v>49.381999999999998</v>
      </c>
      <c r="R1339" s="11">
        <f t="shared" si="121"/>
        <v>176.36428571428573</v>
      </c>
      <c r="S1339" t="str">
        <f t="shared" si="124"/>
        <v>technology</v>
      </c>
      <c r="T1339" s="17" t="str">
        <f t="shared" si="125"/>
        <v>wearables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 s="15">
        <f t="shared" si="122"/>
        <v>42218.803622685184</v>
      </c>
      <c r="K1340">
        <v>1435951033</v>
      </c>
      <c r="L1340" s="15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120"/>
        <v>3.3033333333333332</v>
      </c>
      <c r="R1340" s="11">
        <f t="shared" si="121"/>
        <v>66.066666666666663</v>
      </c>
      <c r="S1340" t="str">
        <f t="shared" si="124"/>
        <v>technology</v>
      </c>
      <c r="T1340" s="17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 s="15">
        <f t="shared" si="122"/>
        <v>41981.688831018517</v>
      </c>
      <c r="K1341">
        <v>1414164715</v>
      </c>
      <c r="L1341" s="15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120"/>
        <v>6.6339999999999995</v>
      </c>
      <c r="R1341" s="11">
        <f t="shared" si="121"/>
        <v>89.648648648648646</v>
      </c>
      <c r="S1341" t="str">
        <f t="shared" si="124"/>
        <v>technology</v>
      </c>
      <c r="T1341" s="17" t="str">
        <f t="shared" si="125"/>
        <v>wearables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 s="15">
        <f t="shared" si="122"/>
        <v>41866.595520833333</v>
      </c>
      <c r="K1342">
        <v>1405520253</v>
      </c>
      <c r="L1342" s="15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120"/>
        <v>0</v>
      </c>
      <c r="R1342" s="11" t="e">
        <f t="shared" si="121"/>
        <v>#DIV/0!</v>
      </c>
      <c r="S1342" t="str">
        <f t="shared" si="124"/>
        <v>technology</v>
      </c>
      <c r="T1342" s="17" t="str">
        <f t="shared" si="125"/>
        <v>wearables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 s="15">
        <f t="shared" si="122"/>
        <v>42644.624039351853</v>
      </c>
      <c r="K1343">
        <v>1472569117</v>
      </c>
      <c r="L1343" s="15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120"/>
        <v>70.36</v>
      </c>
      <c r="R1343" s="11">
        <f t="shared" si="121"/>
        <v>382.39130434782606</v>
      </c>
      <c r="S1343" t="str">
        <f t="shared" si="124"/>
        <v>technology</v>
      </c>
      <c r="T1343" s="17" t="str">
        <f t="shared" si="125"/>
        <v>wearables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 s="15">
        <f t="shared" si="122"/>
        <v>42202.816423611104</v>
      </c>
      <c r="K1344">
        <v>1434569739</v>
      </c>
      <c r="L1344" s="15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120"/>
        <v>0.2</v>
      </c>
      <c r="R1344" s="11">
        <f t="shared" si="121"/>
        <v>100</v>
      </c>
      <c r="S1344" t="str">
        <f t="shared" si="124"/>
        <v>technology</v>
      </c>
      <c r="T1344" s="17" t="str">
        <f t="shared" si="125"/>
        <v>wearables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 s="15">
        <f t="shared" si="122"/>
        <v>42601.165972222225</v>
      </c>
      <c r="K1345">
        <v>1466512683</v>
      </c>
      <c r="L1345" s="15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120"/>
        <v>102.298</v>
      </c>
      <c r="R1345" s="11">
        <f t="shared" si="121"/>
        <v>158.35603715170279</v>
      </c>
      <c r="S1345" t="str">
        <f t="shared" si="124"/>
        <v>technology</v>
      </c>
      <c r="T1345" s="17" t="str">
        <f t="shared" si="125"/>
        <v>wearables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 s="15">
        <f t="shared" si="122"/>
        <v>42551.789803240739</v>
      </c>
      <c r="K1346">
        <v>1464807439</v>
      </c>
      <c r="L1346" s="15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 t="shared" ref="Q1346:Q1409" si="126">E1346/D1346*100</f>
        <v>377.73333333333335</v>
      </c>
      <c r="R1346" s="11">
        <f t="shared" ref="R1346:R1409" si="127">E1346/N1346</f>
        <v>40.762589928057551</v>
      </c>
      <c r="S1346" t="str">
        <f t="shared" si="124"/>
        <v>publishing</v>
      </c>
      <c r="T1346" s="17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28">(((I1347/60)/60)/24)+DATE(1970,1,1)</f>
        <v>41834.814340277779</v>
      </c>
      <c r="K1347">
        <v>1402342359</v>
      </c>
      <c r="L1347" s="15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 t="shared" si="126"/>
        <v>125</v>
      </c>
      <c r="R1347" s="11">
        <f t="shared" si="127"/>
        <v>53.571428571428569</v>
      </c>
      <c r="S1347" t="str">
        <f t="shared" ref="S1347:S1410" si="130">LEFT(P1347,SEARCH("/",P1347,1)-1)</f>
        <v>publishing</v>
      </c>
      <c r="T1347" s="17" t="str">
        <f t="shared" ref="T1347:T1410" si="131">RIGHT(P1347,LEN(P1347)-SEARCH("/",P1347))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 s="15">
        <f t="shared" si="128"/>
        <v>41452.075821759259</v>
      </c>
      <c r="K1348">
        <v>1369705751</v>
      </c>
      <c r="L1348" s="15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 t="shared" si="126"/>
        <v>147.32653061224491</v>
      </c>
      <c r="R1348" s="11">
        <f t="shared" si="127"/>
        <v>48.449664429530202</v>
      </c>
      <c r="S1348" t="str">
        <f t="shared" si="130"/>
        <v>publishing</v>
      </c>
      <c r="T1348" s="17" t="str">
        <f t="shared" si="131"/>
        <v>nonfiction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 s="15">
        <f t="shared" si="128"/>
        <v>42070.638020833328</v>
      </c>
      <c r="K1349">
        <v>1423149525</v>
      </c>
      <c r="L1349" s="15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 t="shared" si="126"/>
        <v>102.2</v>
      </c>
      <c r="R1349" s="11">
        <f t="shared" si="127"/>
        <v>82.41935483870968</v>
      </c>
      <c r="S1349" t="str">
        <f t="shared" si="130"/>
        <v>publishing</v>
      </c>
      <c r="T1349" s="17" t="str">
        <f t="shared" si="131"/>
        <v>nonfiction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 s="15">
        <f t="shared" si="128"/>
        <v>41991.506168981476</v>
      </c>
      <c r="K1350">
        <v>1416485333</v>
      </c>
      <c r="L1350" s="15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 t="shared" si="126"/>
        <v>101.8723404255319</v>
      </c>
      <c r="R1350" s="11">
        <f t="shared" si="127"/>
        <v>230.19230769230768</v>
      </c>
      <c r="S1350" t="str">
        <f t="shared" si="130"/>
        <v>publishing</v>
      </c>
      <c r="T1350" s="17" t="str">
        <f t="shared" si="131"/>
        <v>nonfiction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 s="15">
        <f t="shared" si="128"/>
        <v>42354.290972222225</v>
      </c>
      <c r="K1351">
        <v>1447055935</v>
      </c>
      <c r="L1351" s="15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 t="shared" si="126"/>
        <v>204.2</v>
      </c>
      <c r="R1351" s="11">
        <f t="shared" si="127"/>
        <v>59.360465116279073</v>
      </c>
      <c r="S1351" t="str">
        <f t="shared" si="130"/>
        <v>publishing</v>
      </c>
      <c r="T1351" s="17" t="str">
        <f t="shared" si="131"/>
        <v>nonfiction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 s="15">
        <f t="shared" si="128"/>
        <v>42364.013124999998</v>
      </c>
      <c r="K1352">
        <v>1448497134</v>
      </c>
      <c r="L1352" s="15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 t="shared" si="126"/>
        <v>104.05</v>
      </c>
      <c r="R1352" s="11">
        <f t="shared" si="127"/>
        <v>66.698717948717942</v>
      </c>
      <c r="S1352" t="str">
        <f t="shared" si="130"/>
        <v>publishing</v>
      </c>
      <c r="T1352" s="17" t="str">
        <f t="shared" si="131"/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 s="15">
        <f t="shared" si="128"/>
        <v>42412.74009259259</v>
      </c>
      <c r="K1353">
        <v>1452707144</v>
      </c>
      <c r="L1353" s="15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 t="shared" si="126"/>
        <v>101.265</v>
      </c>
      <c r="R1353" s="11">
        <f t="shared" si="127"/>
        <v>168.77500000000001</v>
      </c>
      <c r="S1353" t="str">
        <f t="shared" si="130"/>
        <v>publishing</v>
      </c>
      <c r="T1353" s="17" t="str">
        <f t="shared" si="131"/>
        <v>nonfiction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 s="15">
        <f t="shared" si="128"/>
        <v>42252.165972222225</v>
      </c>
      <c r="K1354">
        <v>1436968366</v>
      </c>
      <c r="L1354" s="15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 t="shared" si="126"/>
        <v>136.13999999999999</v>
      </c>
      <c r="R1354" s="11">
        <f t="shared" si="127"/>
        <v>59.973568281938327</v>
      </c>
      <c r="S1354" t="str">
        <f t="shared" si="130"/>
        <v>publishing</v>
      </c>
      <c r="T1354" s="17" t="str">
        <f t="shared" si="131"/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 s="15">
        <f t="shared" si="128"/>
        <v>41344</v>
      </c>
      <c r="K1355">
        <v>1359946188</v>
      </c>
      <c r="L1355" s="15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 t="shared" si="126"/>
        <v>133.6</v>
      </c>
      <c r="R1355" s="11">
        <f t="shared" si="127"/>
        <v>31.80952380952381</v>
      </c>
      <c r="S1355" t="str">
        <f t="shared" si="130"/>
        <v>publishing</v>
      </c>
      <c r="T1355" s="17" t="str">
        <f t="shared" si="131"/>
        <v>nonfiction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 s="15">
        <f t="shared" si="128"/>
        <v>42532.807627314818</v>
      </c>
      <c r="K1356">
        <v>1463080979</v>
      </c>
      <c r="L1356" s="15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 t="shared" si="126"/>
        <v>130.25</v>
      </c>
      <c r="R1356" s="11">
        <f t="shared" si="127"/>
        <v>24.421875</v>
      </c>
      <c r="S1356" t="str">
        <f t="shared" si="130"/>
        <v>publishing</v>
      </c>
      <c r="T1356" s="17" t="str">
        <f t="shared" si="131"/>
        <v>nonfiction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 s="15">
        <f t="shared" si="128"/>
        <v>41243.416666666664</v>
      </c>
      <c r="K1357">
        <v>1351663605</v>
      </c>
      <c r="L1357" s="15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 t="shared" si="126"/>
        <v>122.67999999999999</v>
      </c>
      <c r="R1357" s="11">
        <f t="shared" si="127"/>
        <v>25.347107438016529</v>
      </c>
      <c r="S1357" t="str">
        <f t="shared" si="130"/>
        <v>publishing</v>
      </c>
      <c r="T1357" s="17" t="str">
        <f t="shared" si="131"/>
        <v>nonfiction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 s="15">
        <f t="shared" si="128"/>
        <v>41460.038888888892</v>
      </c>
      <c r="K1358">
        <v>1370393760</v>
      </c>
      <c r="L1358" s="15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 t="shared" si="126"/>
        <v>182.81058823529412</v>
      </c>
      <c r="R1358" s="11">
        <f t="shared" si="127"/>
        <v>71.443218390804603</v>
      </c>
      <c r="S1358" t="str">
        <f t="shared" si="130"/>
        <v>publishing</v>
      </c>
      <c r="T1358" s="17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 s="15">
        <f t="shared" si="128"/>
        <v>41334.249305555553</v>
      </c>
      <c r="K1359">
        <v>1359587137</v>
      </c>
      <c r="L1359" s="15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 t="shared" si="126"/>
        <v>125.29999999999998</v>
      </c>
      <c r="R1359" s="11">
        <f t="shared" si="127"/>
        <v>38.553846153846152</v>
      </c>
      <c r="S1359" t="str">
        <f t="shared" si="130"/>
        <v>publishing</v>
      </c>
      <c r="T1359" s="17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 s="15">
        <f t="shared" si="128"/>
        <v>40719.570868055554</v>
      </c>
      <c r="K1360">
        <v>1306417323</v>
      </c>
      <c r="L1360" s="15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 t="shared" si="126"/>
        <v>111.66666666666667</v>
      </c>
      <c r="R1360" s="11">
        <f t="shared" si="127"/>
        <v>68.367346938775512</v>
      </c>
      <c r="S1360" t="str">
        <f t="shared" si="130"/>
        <v>publishing</v>
      </c>
      <c r="T1360" s="17" t="str">
        <f t="shared" si="131"/>
        <v>nonfiction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 s="15">
        <f t="shared" si="128"/>
        <v>40730.814699074072</v>
      </c>
      <c r="K1361">
        <v>1304623990</v>
      </c>
      <c r="L1361" s="15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 t="shared" si="126"/>
        <v>115.75757575757575</v>
      </c>
      <c r="R1361" s="11">
        <f t="shared" si="127"/>
        <v>40.210526315789473</v>
      </c>
      <c r="S1361" t="str">
        <f t="shared" si="130"/>
        <v>publishing</v>
      </c>
      <c r="T1361" s="17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 s="15">
        <f t="shared" si="128"/>
        <v>41123.900694444441</v>
      </c>
      <c r="K1362">
        <v>1341524220</v>
      </c>
      <c r="L1362" s="15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 t="shared" si="126"/>
        <v>173.2</v>
      </c>
      <c r="R1362" s="11">
        <f t="shared" si="127"/>
        <v>32.074074074074076</v>
      </c>
      <c r="S1362" t="str">
        <f t="shared" si="130"/>
        <v>publishing</v>
      </c>
      <c r="T1362" s="17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 s="15">
        <f t="shared" si="128"/>
        <v>41811.717268518521</v>
      </c>
      <c r="K1363">
        <v>1400778772</v>
      </c>
      <c r="L1363" s="15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 t="shared" si="126"/>
        <v>125.98333333333333</v>
      </c>
      <c r="R1363" s="11">
        <f t="shared" si="127"/>
        <v>28.632575757575758</v>
      </c>
      <c r="S1363" t="str">
        <f t="shared" si="130"/>
        <v>publishing</v>
      </c>
      <c r="T1363" s="17" t="str">
        <f t="shared" si="131"/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 s="15">
        <f t="shared" si="128"/>
        <v>41524.934386574074</v>
      </c>
      <c r="K1364">
        <v>1373408731</v>
      </c>
      <c r="L1364" s="15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 t="shared" si="126"/>
        <v>109.1</v>
      </c>
      <c r="R1364" s="11">
        <f t="shared" si="127"/>
        <v>43.64</v>
      </c>
      <c r="S1364" t="str">
        <f t="shared" si="130"/>
        <v>publishing</v>
      </c>
      <c r="T1364" s="17" t="str">
        <f t="shared" si="131"/>
        <v>nonfiction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 s="15">
        <f t="shared" si="128"/>
        <v>42415.332638888889</v>
      </c>
      <c r="K1365">
        <v>1453925727</v>
      </c>
      <c r="L1365" s="15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 t="shared" si="126"/>
        <v>100</v>
      </c>
      <c r="R1365" s="11">
        <f t="shared" si="127"/>
        <v>40</v>
      </c>
      <c r="S1365" t="str">
        <f t="shared" si="130"/>
        <v>publishing</v>
      </c>
      <c r="T1365" s="17" t="str">
        <f t="shared" si="131"/>
        <v>nonfiction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 s="15">
        <f t="shared" si="128"/>
        <v>42011.6956712963</v>
      </c>
      <c r="K1366">
        <v>1415464906</v>
      </c>
      <c r="L1366" s="15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 t="shared" si="126"/>
        <v>118.64285714285714</v>
      </c>
      <c r="R1366" s="11">
        <f t="shared" si="127"/>
        <v>346.04166666666669</v>
      </c>
      <c r="S1366" t="str">
        <f t="shared" si="130"/>
        <v>music</v>
      </c>
      <c r="T1366" s="17" t="str">
        <f t="shared" si="131"/>
        <v>rock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 s="15">
        <f t="shared" si="128"/>
        <v>42079.691574074073</v>
      </c>
      <c r="K1367">
        <v>1423935352</v>
      </c>
      <c r="L1367" s="15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 t="shared" si="126"/>
        <v>100.26666666666667</v>
      </c>
      <c r="R1367" s="11">
        <f t="shared" si="127"/>
        <v>81.739130434782609</v>
      </c>
      <c r="S1367" t="str">
        <f t="shared" si="130"/>
        <v>music</v>
      </c>
      <c r="T1367" s="1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 s="15">
        <f t="shared" si="128"/>
        <v>41970.037766203706</v>
      </c>
      <c r="K1368">
        <v>1413158063</v>
      </c>
      <c r="L1368" s="15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 t="shared" si="126"/>
        <v>126.48920000000001</v>
      </c>
      <c r="R1368" s="11">
        <f t="shared" si="127"/>
        <v>64.535306122448986</v>
      </c>
      <c r="S1368" t="str">
        <f t="shared" si="130"/>
        <v>music</v>
      </c>
      <c r="T1368" s="17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 s="15">
        <f t="shared" si="128"/>
        <v>42322.044560185182</v>
      </c>
      <c r="K1369">
        <v>1444867450</v>
      </c>
      <c r="L1369" s="15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 t="shared" si="126"/>
        <v>114.26</v>
      </c>
      <c r="R1369" s="11">
        <f t="shared" si="127"/>
        <v>63.477777777777774</v>
      </c>
      <c r="S1369" t="str">
        <f t="shared" si="130"/>
        <v>music</v>
      </c>
      <c r="T1369" s="17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 s="15">
        <f t="shared" si="128"/>
        <v>42170.190902777773</v>
      </c>
      <c r="K1370">
        <v>1432269294</v>
      </c>
      <c r="L1370" s="15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 t="shared" si="126"/>
        <v>110.7</v>
      </c>
      <c r="R1370" s="11">
        <f t="shared" si="127"/>
        <v>63.620689655172413</v>
      </c>
      <c r="S1370" t="str">
        <f t="shared" si="130"/>
        <v>music</v>
      </c>
      <c r="T1370" s="17" t="str">
        <f t="shared" si="131"/>
        <v>rock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 s="15">
        <f t="shared" si="128"/>
        <v>41740.594282407408</v>
      </c>
      <c r="K1371">
        <v>1394633746</v>
      </c>
      <c r="L1371" s="15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 t="shared" si="126"/>
        <v>105.34805315203954</v>
      </c>
      <c r="R1371" s="11">
        <f t="shared" si="127"/>
        <v>83.967068965517228</v>
      </c>
      <c r="S1371" t="str">
        <f t="shared" si="130"/>
        <v>music</v>
      </c>
      <c r="T1371" s="17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 s="15">
        <f t="shared" si="128"/>
        <v>41563.00335648148</v>
      </c>
      <c r="K1372">
        <v>1380585890</v>
      </c>
      <c r="L1372" s="15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 t="shared" si="126"/>
        <v>103.66666666666666</v>
      </c>
      <c r="R1372" s="11">
        <f t="shared" si="127"/>
        <v>77.75</v>
      </c>
      <c r="S1372" t="str">
        <f t="shared" si="130"/>
        <v>music</v>
      </c>
      <c r="T1372" s="17" t="str">
        <f t="shared" si="131"/>
        <v>rock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 s="15">
        <f t="shared" si="128"/>
        <v>42131.758587962962</v>
      </c>
      <c r="K1373">
        <v>1428430342</v>
      </c>
      <c r="L1373" s="15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 t="shared" si="126"/>
        <v>107.08672667523933</v>
      </c>
      <c r="R1373" s="11">
        <f t="shared" si="127"/>
        <v>107.07142857142857</v>
      </c>
      <c r="S1373" t="str">
        <f t="shared" si="130"/>
        <v>music</v>
      </c>
      <c r="T1373" s="17" t="str">
        <f t="shared" si="131"/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 s="15">
        <f t="shared" si="128"/>
        <v>41102.739953703705</v>
      </c>
      <c r="K1374">
        <v>1339523132</v>
      </c>
      <c r="L1374" s="15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 t="shared" si="126"/>
        <v>124</v>
      </c>
      <c r="R1374" s="11">
        <f t="shared" si="127"/>
        <v>38.75</v>
      </c>
      <c r="S1374" t="str">
        <f t="shared" si="130"/>
        <v>music</v>
      </c>
      <c r="T1374" s="17" t="str">
        <f t="shared" si="131"/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 s="15">
        <f t="shared" si="128"/>
        <v>42734.95177083333</v>
      </c>
      <c r="K1375">
        <v>1480546233</v>
      </c>
      <c r="L1375" s="15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 t="shared" si="126"/>
        <v>105.01</v>
      </c>
      <c r="R1375" s="11">
        <f t="shared" si="127"/>
        <v>201.94230769230768</v>
      </c>
      <c r="S1375" t="str">
        <f t="shared" si="130"/>
        <v>music</v>
      </c>
      <c r="T1375" s="17" t="str">
        <f t="shared" si="131"/>
        <v>rock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 s="15">
        <f t="shared" si="128"/>
        <v>42454.12023148148</v>
      </c>
      <c r="K1376">
        <v>1456285988</v>
      </c>
      <c r="L1376" s="15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 t="shared" si="126"/>
        <v>189.46666666666667</v>
      </c>
      <c r="R1376" s="11">
        <f t="shared" si="127"/>
        <v>43.060606060606062</v>
      </c>
      <c r="S1376" t="str">
        <f t="shared" si="130"/>
        <v>music</v>
      </c>
      <c r="T1376" s="17" t="str">
        <f t="shared" si="131"/>
        <v>rock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 s="15">
        <f t="shared" si="128"/>
        <v>42750.066192129627</v>
      </c>
      <c r="K1377">
        <v>1481852119</v>
      </c>
      <c r="L1377" s="15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 t="shared" si="126"/>
        <v>171.32499999999999</v>
      </c>
      <c r="R1377" s="11">
        <f t="shared" si="127"/>
        <v>62.871559633027523</v>
      </c>
      <c r="S1377" t="str">
        <f t="shared" si="130"/>
        <v>music</v>
      </c>
      <c r="T1377" s="1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 s="15">
        <f t="shared" si="128"/>
        <v>42707.710717592592</v>
      </c>
      <c r="K1378">
        <v>1478189006</v>
      </c>
      <c r="L1378" s="15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 t="shared" si="126"/>
        <v>252.48648648648651</v>
      </c>
      <c r="R1378" s="11">
        <f t="shared" si="127"/>
        <v>55.607142857142854</v>
      </c>
      <c r="S1378" t="str">
        <f t="shared" si="130"/>
        <v>music</v>
      </c>
      <c r="T1378" s="17" t="str">
        <f t="shared" si="131"/>
        <v>rock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 s="15">
        <f t="shared" si="128"/>
        <v>42769.174305555556</v>
      </c>
      <c r="K1379">
        <v>1484198170</v>
      </c>
      <c r="L1379" s="15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 t="shared" si="126"/>
        <v>116.15384615384616</v>
      </c>
      <c r="R1379" s="11">
        <f t="shared" si="127"/>
        <v>48.70967741935484</v>
      </c>
      <c r="S1379" t="str">
        <f t="shared" si="130"/>
        <v>music</v>
      </c>
      <c r="T1379" s="17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 s="15">
        <f t="shared" si="128"/>
        <v>42583.759374999994</v>
      </c>
      <c r="K1380">
        <v>1468779210</v>
      </c>
      <c r="L1380" s="15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 t="shared" si="126"/>
        <v>203.35000000000002</v>
      </c>
      <c r="R1380" s="11">
        <f t="shared" si="127"/>
        <v>30.578947368421051</v>
      </c>
      <c r="S1380" t="str">
        <f t="shared" si="130"/>
        <v>music</v>
      </c>
      <c r="T1380" s="17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 s="15">
        <f t="shared" si="128"/>
        <v>42160.491620370376</v>
      </c>
      <c r="K1381">
        <v>1430912876</v>
      </c>
      <c r="L1381" s="15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 t="shared" si="126"/>
        <v>111.60000000000001</v>
      </c>
      <c r="R1381" s="11">
        <f t="shared" si="127"/>
        <v>73.907284768211923</v>
      </c>
      <c r="S1381" t="str">
        <f t="shared" si="130"/>
        <v>music</v>
      </c>
      <c r="T1381" s="17" t="str">
        <f t="shared" si="131"/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 s="15">
        <f t="shared" si="128"/>
        <v>42164.083333333328</v>
      </c>
      <c r="K1382">
        <v>1431886706</v>
      </c>
      <c r="L1382" s="15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 t="shared" si="126"/>
        <v>424</v>
      </c>
      <c r="R1382" s="11">
        <f t="shared" si="127"/>
        <v>21.2</v>
      </c>
      <c r="S1382" t="str">
        <f t="shared" si="130"/>
        <v>music</v>
      </c>
      <c r="T1382" s="17" t="str">
        <f t="shared" si="131"/>
        <v>rock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 s="15">
        <f t="shared" si="128"/>
        <v>42733.214409722219</v>
      </c>
      <c r="K1383">
        <v>1480396125</v>
      </c>
      <c r="L1383" s="15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 t="shared" si="126"/>
        <v>107.1</v>
      </c>
      <c r="R1383" s="11">
        <f t="shared" si="127"/>
        <v>73.356164383561648</v>
      </c>
      <c r="S1383" t="str">
        <f t="shared" si="130"/>
        <v>music</v>
      </c>
      <c r="T1383" s="17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 s="15">
        <f t="shared" si="128"/>
        <v>41400.800185185188</v>
      </c>
      <c r="K1384">
        <v>1365275536</v>
      </c>
      <c r="L1384" s="15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 t="shared" si="126"/>
        <v>104.3625</v>
      </c>
      <c r="R1384" s="11">
        <f t="shared" si="127"/>
        <v>56.412162162162161</v>
      </c>
      <c r="S1384" t="str">
        <f t="shared" si="130"/>
        <v>music</v>
      </c>
      <c r="T1384" s="17" t="str">
        <f t="shared" si="131"/>
        <v>rock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 s="15">
        <f t="shared" si="128"/>
        <v>42727.074976851851</v>
      </c>
      <c r="K1385">
        <v>1480729678</v>
      </c>
      <c r="L1385" s="15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 t="shared" si="126"/>
        <v>212.40909090909091</v>
      </c>
      <c r="R1385" s="11">
        <f t="shared" si="127"/>
        <v>50.247311827956992</v>
      </c>
      <c r="S1385" t="str">
        <f t="shared" si="130"/>
        <v>music</v>
      </c>
      <c r="T1385" s="17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 s="15">
        <f t="shared" si="128"/>
        <v>42190.735208333332</v>
      </c>
      <c r="K1386">
        <v>1433525922</v>
      </c>
      <c r="L1386" s="15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 t="shared" si="126"/>
        <v>124.08571428571429</v>
      </c>
      <c r="R1386" s="11">
        <f t="shared" si="127"/>
        <v>68.936507936507937</v>
      </c>
      <c r="S1386" t="str">
        <f t="shared" si="130"/>
        <v>music</v>
      </c>
      <c r="T1386" s="17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 s="15">
        <f t="shared" si="128"/>
        <v>42489.507638888885</v>
      </c>
      <c r="K1387">
        <v>1457109121</v>
      </c>
      <c r="L1387" s="15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 t="shared" si="126"/>
        <v>110.406125</v>
      </c>
      <c r="R1387" s="11">
        <f t="shared" si="127"/>
        <v>65.914104477611943</v>
      </c>
      <c r="S1387" t="str">
        <f t="shared" si="130"/>
        <v>music</v>
      </c>
      <c r="T1387" s="1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 s="15">
        <f t="shared" si="128"/>
        <v>42214.646863425922</v>
      </c>
      <c r="K1388">
        <v>1435591889</v>
      </c>
      <c r="L1388" s="15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 t="shared" si="126"/>
        <v>218.75</v>
      </c>
      <c r="R1388" s="11">
        <f t="shared" si="127"/>
        <v>62.5</v>
      </c>
      <c r="S1388" t="str">
        <f t="shared" si="130"/>
        <v>music</v>
      </c>
      <c r="T1388" s="17" t="str">
        <f t="shared" si="131"/>
        <v>rock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 s="15">
        <f t="shared" si="128"/>
        <v>42158.1875</v>
      </c>
      <c r="K1389">
        <v>1430604395</v>
      </c>
      <c r="L1389" s="15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 t="shared" si="126"/>
        <v>136.625</v>
      </c>
      <c r="R1389" s="11">
        <f t="shared" si="127"/>
        <v>70.064102564102569</v>
      </c>
      <c r="S1389" t="str">
        <f t="shared" si="130"/>
        <v>music</v>
      </c>
      <c r="T1389" s="17" t="str">
        <f t="shared" si="131"/>
        <v>rock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 s="15">
        <f t="shared" si="128"/>
        <v>42660.676388888889</v>
      </c>
      <c r="K1390">
        <v>1474469117</v>
      </c>
      <c r="L1390" s="15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 t="shared" si="126"/>
        <v>134.8074</v>
      </c>
      <c r="R1390" s="11">
        <f t="shared" si="127"/>
        <v>60.181874999999998</v>
      </c>
      <c r="S1390" t="str">
        <f t="shared" si="130"/>
        <v>music</v>
      </c>
      <c r="T1390" s="17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 s="15">
        <f t="shared" si="128"/>
        <v>42595.480983796297</v>
      </c>
      <c r="K1391">
        <v>1468495957</v>
      </c>
      <c r="L1391" s="15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 t="shared" si="126"/>
        <v>145.4</v>
      </c>
      <c r="R1391" s="11">
        <f t="shared" si="127"/>
        <v>21.382352941176471</v>
      </c>
      <c r="S1391" t="str">
        <f t="shared" si="130"/>
        <v>music</v>
      </c>
      <c r="T1391" s="17" t="str">
        <f t="shared" si="131"/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 s="15">
        <f t="shared" si="128"/>
        <v>42121.716666666667</v>
      </c>
      <c r="K1392">
        <v>1427224606</v>
      </c>
      <c r="L1392" s="15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 t="shared" si="126"/>
        <v>109.10714285714285</v>
      </c>
      <c r="R1392" s="11">
        <f t="shared" si="127"/>
        <v>160.78947368421052</v>
      </c>
      <c r="S1392" t="str">
        <f t="shared" si="130"/>
        <v>music</v>
      </c>
      <c r="T1392" s="17" t="str">
        <f t="shared" si="131"/>
        <v>rock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 s="15">
        <f t="shared" si="128"/>
        <v>42238.207638888889</v>
      </c>
      <c r="K1393">
        <v>1436369818</v>
      </c>
      <c r="L1393" s="15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 t="shared" si="126"/>
        <v>110.2</v>
      </c>
      <c r="R1393" s="11">
        <f t="shared" si="127"/>
        <v>42.384615384615387</v>
      </c>
      <c r="S1393" t="str">
        <f t="shared" si="130"/>
        <v>music</v>
      </c>
      <c r="T1393" s="17" t="str">
        <f t="shared" si="131"/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 s="15">
        <f t="shared" si="128"/>
        <v>42432.154930555553</v>
      </c>
      <c r="K1394">
        <v>1454298186</v>
      </c>
      <c r="L1394" s="15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 t="shared" si="126"/>
        <v>113.64000000000001</v>
      </c>
      <c r="R1394" s="11">
        <f t="shared" si="127"/>
        <v>27.317307692307693</v>
      </c>
      <c r="S1394" t="str">
        <f t="shared" si="130"/>
        <v>music</v>
      </c>
      <c r="T1394" s="17" t="str">
        <f t="shared" si="131"/>
        <v>rock</v>
      </c>
    </row>
    <row r="1395" spans="1:2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 s="15">
        <f t="shared" si="128"/>
        <v>42583.681979166664</v>
      </c>
      <c r="K1395">
        <v>1467476523</v>
      </c>
      <c r="L1395" s="15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 t="shared" si="126"/>
        <v>102.35000000000001</v>
      </c>
      <c r="R1395" s="11">
        <f t="shared" si="127"/>
        <v>196.82692307692307</v>
      </c>
      <c r="S1395" t="str">
        <f t="shared" si="130"/>
        <v>music</v>
      </c>
      <c r="T1395" s="17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 s="15">
        <f t="shared" si="128"/>
        <v>42795.125</v>
      </c>
      <c r="K1396">
        <v>1484623726</v>
      </c>
      <c r="L1396" s="15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 t="shared" si="126"/>
        <v>122.13333333333334</v>
      </c>
      <c r="R1396" s="11">
        <f t="shared" si="127"/>
        <v>53.882352941176471</v>
      </c>
      <c r="S1396" t="str">
        <f t="shared" si="130"/>
        <v>music</v>
      </c>
      <c r="T1396" s="17" t="str">
        <f t="shared" si="131"/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 s="15">
        <f t="shared" si="128"/>
        <v>42749.90834490741</v>
      </c>
      <c r="K1397">
        <v>1481838481</v>
      </c>
      <c r="L1397" s="15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 t="shared" si="126"/>
        <v>111.88571428571427</v>
      </c>
      <c r="R1397" s="11">
        <f t="shared" si="127"/>
        <v>47.756097560975611</v>
      </c>
      <c r="S1397" t="str">
        <f t="shared" si="130"/>
        <v>music</v>
      </c>
      <c r="T1397" s="17" t="str">
        <f t="shared" si="131"/>
        <v>rock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 s="15">
        <f t="shared" si="128"/>
        <v>42048.99863425926</v>
      </c>
      <c r="K1398">
        <v>1421279882</v>
      </c>
      <c r="L1398" s="15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 t="shared" si="126"/>
        <v>107.3</v>
      </c>
      <c r="R1398" s="11">
        <f t="shared" si="127"/>
        <v>88.191780821917803</v>
      </c>
      <c r="S1398" t="str">
        <f t="shared" si="130"/>
        <v>music</v>
      </c>
      <c r="T1398" s="17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 s="15">
        <f t="shared" si="128"/>
        <v>42670.888194444444</v>
      </c>
      <c r="K1399">
        <v>1475013710</v>
      </c>
      <c r="L1399" s="15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 t="shared" si="126"/>
        <v>113.85000000000001</v>
      </c>
      <c r="R1399" s="11">
        <f t="shared" si="127"/>
        <v>72.056962025316452</v>
      </c>
      <c r="S1399" t="str">
        <f t="shared" si="130"/>
        <v>music</v>
      </c>
      <c r="T1399" s="17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 s="15">
        <f t="shared" si="128"/>
        <v>42556.874236111107</v>
      </c>
      <c r="K1400">
        <v>1465160334</v>
      </c>
      <c r="L1400" s="15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 t="shared" si="126"/>
        <v>109.68181818181819</v>
      </c>
      <c r="R1400" s="11">
        <f t="shared" si="127"/>
        <v>74.246153846153845</v>
      </c>
      <c r="S1400" t="str">
        <f t="shared" si="130"/>
        <v>music</v>
      </c>
      <c r="T1400" s="17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 s="15">
        <f t="shared" si="128"/>
        <v>41919.004317129627</v>
      </c>
      <c r="K1401">
        <v>1410048373</v>
      </c>
      <c r="L1401" s="15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 t="shared" si="126"/>
        <v>126.14444444444443</v>
      </c>
      <c r="R1401" s="11">
        <f t="shared" si="127"/>
        <v>61.701086956521742</v>
      </c>
      <c r="S1401" t="str">
        <f t="shared" si="130"/>
        <v>music</v>
      </c>
      <c r="T1401" s="17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 s="15">
        <f t="shared" si="128"/>
        <v>42533.229166666672</v>
      </c>
      <c r="K1402">
        <v>1462695073</v>
      </c>
      <c r="L1402" s="15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 t="shared" si="126"/>
        <v>167.42857142857144</v>
      </c>
      <c r="R1402" s="11">
        <f t="shared" si="127"/>
        <v>17.235294117647058</v>
      </c>
      <c r="S1402" t="str">
        <f t="shared" si="130"/>
        <v>music</v>
      </c>
      <c r="T1402" s="17" t="str">
        <f t="shared" si="131"/>
        <v>rock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 s="15">
        <f t="shared" si="128"/>
        <v>41420.99622685185</v>
      </c>
      <c r="K1403">
        <v>1367798074</v>
      </c>
      <c r="L1403" s="15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 t="shared" si="126"/>
        <v>496.52000000000004</v>
      </c>
      <c r="R1403" s="11">
        <f t="shared" si="127"/>
        <v>51.720833333333331</v>
      </c>
      <c r="S1403" t="str">
        <f t="shared" si="130"/>
        <v>music</v>
      </c>
      <c r="T1403" s="17" t="str">
        <f t="shared" si="131"/>
        <v>rock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 s="15">
        <f t="shared" si="128"/>
        <v>42125.011701388896</v>
      </c>
      <c r="K1404">
        <v>1425259011</v>
      </c>
      <c r="L1404" s="15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 t="shared" si="126"/>
        <v>109.16</v>
      </c>
      <c r="R1404" s="11">
        <f t="shared" si="127"/>
        <v>24.150442477876105</v>
      </c>
      <c r="S1404" t="str">
        <f t="shared" si="130"/>
        <v>music</v>
      </c>
      <c r="T1404" s="17" t="str">
        <f t="shared" si="131"/>
        <v>rock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 s="15">
        <f t="shared" si="128"/>
        <v>41481.062905092593</v>
      </c>
      <c r="K1405">
        <v>1372210235</v>
      </c>
      <c r="L1405" s="15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 t="shared" si="126"/>
        <v>102.57499999999999</v>
      </c>
      <c r="R1405" s="11">
        <f t="shared" si="127"/>
        <v>62.166666666666664</v>
      </c>
      <c r="S1405" t="str">
        <f t="shared" si="130"/>
        <v>music</v>
      </c>
      <c r="T1405" s="17" t="str">
        <f t="shared" si="131"/>
        <v>rock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 s="15">
        <f t="shared" si="128"/>
        <v>42057.510243055556</v>
      </c>
      <c r="K1406">
        <v>1422447285</v>
      </c>
      <c r="L1406" s="15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126"/>
        <v>1.6620689655172414</v>
      </c>
      <c r="R1406" s="11">
        <f t="shared" si="127"/>
        <v>48.2</v>
      </c>
      <c r="S1406" t="str">
        <f t="shared" si="130"/>
        <v>publishing</v>
      </c>
      <c r="T1406" s="17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 s="15">
        <f t="shared" si="128"/>
        <v>41971.722233796296</v>
      </c>
      <c r="K1407">
        <v>1414599601</v>
      </c>
      <c r="L1407" s="15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126"/>
        <v>0.42</v>
      </c>
      <c r="R1407" s="11">
        <f t="shared" si="127"/>
        <v>6.1764705882352944</v>
      </c>
      <c r="S1407" t="str">
        <f t="shared" si="130"/>
        <v>publishing</v>
      </c>
      <c r="T1407" s="17" t="str">
        <f t="shared" si="131"/>
        <v>translations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 s="15">
        <f t="shared" si="128"/>
        <v>42350.416666666672</v>
      </c>
      <c r="K1408">
        <v>1445336607</v>
      </c>
      <c r="L1408" s="15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126"/>
        <v>0.125</v>
      </c>
      <c r="R1408" s="11">
        <f t="shared" si="127"/>
        <v>5</v>
      </c>
      <c r="S1408" t="str">
        <f t="shared" si="130"/>
        <v>publishing</v>
      </c>
      <c r="T1408" s="17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 s="15">
        <f t="shared" si="128"/>
        <v>41863.536782407406</v>
      </c>
      <c r="K1409">
        <v>1405687978</v>
      </c>
      <c r="L1409" s="15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126"/>
        <v>0.5</v>
      </c>
      <c r="R1409" s="11">
        <f t="shared" si="127"/>
        <v>7.5</v>
      </c>
      <c r="S1409" t="str">
        <f t="shared" si="130"/>
        <v>publishing</v>
      </c>
      <c r="T1409" s="17" t="str">
        <f t="shared" si="131"/>
        <v>translations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 s="15">
        <f t="shared" si="128"/>
        <v>42321.913842592592</v>
      </c>
      <c r="K1410">
        <v>1444856156</v>
      </c>
      <c r="L1410" s="15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ref="Q1410:Q1473" si="132">E1410/D1410*100</f>
        <v>7.1999999999999993</v>
      </c>
      <c r="R1410" s="11">
        <f t="shared" ref="R1410:R1473" si="133">E1410/N1410</f>
        <v>12</v>
      </c>
      <c r="S1410" t="str">
        <f t="shared" si="130"/>
        <v>publishing</v>
      </c>
      <c r="T1410" s="17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34">(((I1411/60)/60)/24)+DATE(1970,1,1)</f>
        <v>42005.175173611111</v>
      </c>
      <c r="K1411">
        <v>1414897935</v>
      </c>
      <c r="L1411" s="15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si="132"/>
        <v>0</v>
      </c>
      <c r="R1411" s="11" t="e">
        <f t="shared" si="133"/>
        <v>#DIV/0!</v>
      </c>
      <c r="S1411" t="str">
        <f t="shared" ref="S1411:S1474" si="136">LEFT(P1411,SEARCH("/",P1411,1)-1)</f>
        <v>publishing</v>
      </c>
      <c r="T1411" s="17" t="str">
        <f t="shared" ref="T1411:T1474" si="137">RIGHT(P1411,LEN(P1411)-SEARCH("/",P1411))</f>
        <v>translations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 s="15">
        <f t="shared" si="134"/>
        <v>42524.318518518514</v>
      </c>
      <c r="K1412">
        <v>1461051520</v>
      </c>
      <c r="L1412" s="15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132"/>
        <v>1.6666666666666666E-2</v>
      </c>
      <c r="R1412" s="11">
        <f t="shared" si="133"/>
        <v>1</v>
      </c>
      <c r="S1412" t="str">
        <f t="shared" si="136"/>
        <v>publishing</v>
      </c>
      <c r="T1412" s="17" t="str">
        <f t="shared" si="137"/>
        <v>translations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 s="15">
        <f t="shared" si="134"/>
        <v>42041.059027777781</v>
      </c>
      <c r="K1413">
        <v>1420766700</v>
      </c>
      <c r="L1413" s="15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132"/>
        <v>0.23333333333333336</v>
      </c>
      <c r="R1413" s="11">
        <f t="shared" si="133"/>
        <v>2.3333333333333335</v>
      </c>
      <c r="S1413" t="str">
        <f t="shared" si="136"/>
        <v>publishing</v>
      </c>
      <c r="T1413" s="17" t="str">
        <f t="shared" si="137"/>
        <v>translations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 s="15">
        <f t="shared" si="134"/>
        <v>41977.063645833332</v>
      </c>
      <c r="K1414">
        <v>1415064699</v>
      </c>
      <c r="L1414" s="15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132"/>
        <v>4.5714285714285712</v>
      </c>
      <c r="R1414" s="11">
        <f t="shared" si="133"/>
        <v>24.615384615384617</v>
      </c>
      <c r="S1414" t="str">
        <f t="shared" si="136"/>
        <v>publishing</v>
      </c>
      <c r="T1414" s="17" t="str">
        <f t="shared" si="137"/>
        <v>translations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 s="15">
        <f t="shared" si="134"/>
        <v>42420.437152777777</v>
      </c>
      <c r="K1415">
        <v>1450780170</v>
      </c>
      <c r="L1415" s="15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132"/>
        <v>5</v>
      </c>
      <c r="R1415" s="11">
        <f t="shared" si="133"/>
        <v>100</v>
      </c>
      <c r="S1415" t="str">
        <f t="shared" si="136"/>
        <v>publishing</v>
      </c>
      <c r="T1415" s="17" t="str">
        <f t="shared" si="137"/>
        <v>translations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 s="15">
        <f t="shared" si="134"/>
        <v>42738.25309027778</v>
      </c>
      <c r="K1416">
        <v>1480831467</v>
      </c>
      <c r="L1416" s="15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132"/>
        <v>0.2</v>
      </c>
      <c r="R1416" s="11">
        <f t="shared" si="133"/>
        <v>1</v>
      </c>
      <c r="S1416" t="str">
        <f t="shared" si="136"/>
        <v>publishing</v>
      </c>
      <c r="T1416" s="17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 s="15">
        <f t="shared" si="134"/>
        <v>42232.675821759258</v>
      </c>
      <c r="K1417">
        <v>1436285591</v>
      </c>
      <c r="L1417" s="15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132"/>
        <v>18.181818181818183</v>
      </c>
      <c r="R1417" s="11">
        <f t="shared" si="133"/>
        <v>88.888888888888886</v>
      </c>
      <c r="S1417" t="str">
        <f t="shared" si="136"/>
        <v>publishing</v>
      </c>
      <c r="T1417" s="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 s="15">
        <f t="shared" si="134"/>
        <v>42329.967812499999</v>
      </c>
      <c r="K1418">
        <v>1445552019</v>
      </c>
      <c r="L1418" s="15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132"/>
        <v>0</v>
      </c>
      <c r="R1418" s="11" t="e">
        <f t="shared" si="133"/>
        <v>#DIV/0!</v>
      </c>
      <c r="S1418" t="str">
        <f t="shared" si="136"/>
        <v>publishing</v>
      </c>
      <c r="T1418" s="17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 s="15">
        <f t="shared" si="134"/>
        <v>42262.465972222228</v>
      </c>
      <c r="K1419">
        <v>1439696174</v>
      </c>
      <c r="L1419" s="15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132"/>
        <v>1.2222222222222223</v>
      </c>
      <c r="R1419" s="11">
        <f t="shared" si="133"/>
        <v>27.5</v>
      </c>
      <c r="S1419" t="str">
        <f t="shared" si="136"/>
        <v>publishing</v>
      </c>
      <c r="T1419" s="17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 s="15">
        <f t="shared" si="134"/>
        <v>42425.456412037034</v>
      </c>
      <c r="K1420">
        <v>1453805834</v>
      </c>
      <c r="L1420" s="15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132"/>
        <v>0.2</v>
      </c>
      <c r="R1420" s="11">
        <f t="shared" si="133"/>
        <v>6</v>
      </c>
      <c r="S1420" t="str">
        <f t="shared" si="136"/>
        <v>publishing</v>
      </c>
      <c r="T1420" s="17" t="str">
        <f t="shared" si="137"/>
        <v>translations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 s="15">
        <f t="shared" si="134"/>
        <v>42652.456238425926</v>
      </c>
      <c r="K1421">
        <v>1473418619</v>
      </c>
      <c r="L1421" s="15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132"/>
        <v>7.0634920634920633</v>
      </c>
      <c r="R1421" s="11">
        <f t="shared" si="133"/>
        <v>44.5</v>
      </c>
      <c r="S1421" t="str">
        <f t="shared" si="136"/>
        <v>publishing</v>
      </c>
      <c r="T1421" s="17" t="str">
        <f t="shared" si="137"/>
        <v>translations</v>
      </c>
    </row>
    <row r="1422" spans="1:2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 s="15">
        <f t="shared" si="134"/>
        <v>42549.667662037042</v>
      </c>
      <c r="K1422">
        <v>1464969686</v>
      </c>
      <c r="L1422" s="15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132"/>
        <v>2.7272727272727271</v>
      </c>
      <c r="R1422" s="11">
        <f t="shared" si="133"/>
        <v>1</v>
      </c>
      <c r="S1422" t="str">
        <f t="shared" si="136"/>
        <v>publishing</v>
      </c>
      <c r="T1422" s="17" t="str">
        <f t="shared" si="137"/>
        <v>translations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 s="15">
        <f t="shared" si="134"/>
        <v>42043.915613425925</v>
      </c>
      <c r="K1423">
        <v>1420840709</v>
      </c>
      <c r="L1423" s="15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132"/>
        <v>0.1</v>
      </c>
      <c r="R1423" s="11">
        <f t="shared" si="133"/>
        <v>100</v>
      </c>
      <c r="S1423" t="str">
        <f t="shared" si="136"/>
        <v>publishing</v>
      </c>
      <c r="T1423" s="17" t="str">
        <f t="shared" si="137"/>
        <v>translations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 s="15">
        <f t="shared" si="134"/>
        <v>42634.239629629628</v>
      </c>
      <c r="K1424">
        <v>1471844704</v>
      </c>
      <c r="L1424" s="15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132"/>
        <v>0.104</v>
      </c>
      <c r="R1424" s="11">
        <f t="shared" si="133"/>
        <v>13</v>
      </c>
      <c r="S1424" t="str">
        <f t="shared" si="136"/>
        <v>publishing</v>
      </c>
      <c r="T1424" s="17" t="str">
        <f t="shared" si="137"/>
        <v>translations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 s="15">
        <f t="shared" si="134"/>
        <v>42370.360312500001</v>
      </c>
      <c r="K1425">
        <v>1449045531</v>
      </c>
      <c r="L1425" s="15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132"/>
        <v>0.33333333333333337</v>
      </c>
      <c r="R1425" s="11">
        <f t="shared" si="133"/>
        <v>100</v>
      </c>
      <c r="S1425" t="str">
        <f t="shared" si="136"/>
        <v>publishing</v>
      </c>
      <c r="T1425" s="17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 s="15">
        <f t="shared" si="134"/>
        <v>42689.759282407409</v>
      </c>
      <c r="K1426">
        <v>1478106802</v>
      </c>
      <c r="L1426" s="15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132"/>
        <v>20.36</v>
      </c>
      <c r="R1426" s="11">
        <f t="shared" si="133"/>
        <v>109.07142857142857</v>
      </c>
      <c r="S1426" t="str">
        <f t="shared" si="136"/>
        <v>publishing</v>
      </c>
      <c r="T1426" s="17" t="str">
        <f t="shared" si="137"/>
        <v>translations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 s="15">
        <f t="shared" si="134"/>
        <v>42123.131469907406</v>
      </c>
      <c r="K1427">
        <v>1427684959</v>
      </c>
      <c r="L1427" s="15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132"/>
        <v>0</v>
      </c>
      <c r="R1427" s="11" t="e">
        <f t="shared" si="133"/>
        <v>#DIV/0!</v>
      </c>
      <c r="S1427" t="str">
        <f t="shared" si="136"/>
        <v>publishing</v>
      </c>
      <c r="T1427" s="17" t="str">
        <f t="shared" si="137"/>
        <v>translations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 s="15">
        <f t="shared" si="134"/>
        <v>42240.390277777777</v>
      </c>
      <c r="K1428">
        <v>1435224120</v>
      </c>
      <c r="L1428" s="15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132"/>
        <v>0</v>
      </c>
      <c r="R1428" s="11" t="e">
        <f t="shared" si="133"/>
        <v>#DIV/0!</v>
      </c>
      <c r="S1428" t="str">
        <f t="shared" si="136"/>
        <v>publishing</v>
      </c>
      <c r="T1428" s="17" t="str">
        <f t="shared" si="137"/>
        <v>translations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 s="15">
        <f t="shared" si="134"/>
        <v>42631.851678240739</v>
      </c>
      <c r="K1429">
        <v>1471638385</v>
      </c>
      <c r="L1429" s="15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132"/>
        <v>8.3800000000000008</v>
      </c>
      <c r="R1429" s="11">
        <f t="shared" si="133"/>
        <v>104.75</v>
      </c>
      <c r="S1429" t="str">
        <f t="shared" si="136"/>
        <v>publishing</v>
      </c>
      <c r="T1429" s="17" t="str">
        <f t="shared" si="137"/>
        <v>translations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 s="15">
        <f t="shared" si="134"/>
        <v>42462.338159722218</v>
      </c>
      <c r="K1430">
        <v>1456996017</v>
      </c>
      <c r="L1430" s="15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132"/>
        <v>4.5</v>
      </c>
      <c r="R1430" s="11">
        <f t="shared" si="133"/>
        <v>15</v>
      </c>
      <c r="S1430" t="str">
        <f t="shared" si="136"/>
        <v>publishing</v>
      </c>
      <c r="T1430" s="17" t="str">
        <f t="shared" si="137"/>
        <v>translations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 s="15">
        <f t="shared" si="134"/>
        <v>42104.060671296291</v>
      </c>
      <c r="K1431">
        <v>1426037242</v>
      </c>
      <c r="L1431" s="15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132"/>
        <v>0</v>
      </c>
      <c r="R1431" s="11" t="e">
        <f t="shared" si="133"/>
        <v>#DIV/0!</v>
      </c>
      <c r="S1431" t="str">
        <f t="shared" si="136"/>
        <v>publishing</v>
      </c>
      <c r="T1431" s="17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 s="15">
        <f t="shared" si="134"/>
        <v>41992.813518518517</v>
      </c>
      <c r="K1432">
        <v>1416339088</v>
      </c>
      <c r="L1432" s="15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132"/>
        <v>8.06</v>
      </c>
      <c r="R1432" s="11">
        <f t="shared" si="133"/>
        <v>80.599999999999994</v>
      </c>
      <c r="S1432" t="str">
        <f t="shared" si="136"/>
        <v>publishing</v>
      </c>
      <c r="T1432" s="17" t="str">
        <f t="shared" si="137"/>
        <v>translations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 s="15">
        <f t="shared" si="134"/>
        <v>42334.252500000002</v>
      </c>
      <c r="K1433">
        <v>1445922216</v>
      </c>
      <c r="L1433" s="15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132"/>
        <v>31.94705882352941</v>
      </c>
      <c r="R1433" s="11">
        <f t="shared" si="133"/>
        <v>115.55319148936171</v>
      </c>
      <c r="S1433" t="str">
        <f t="shared" si="136"/>
        <v>publishing</v>
      </c>
      <c r="T1433" s="17" t="str">
        <f t="shared" si="137"/>
        <v>translations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 s="15">
        <f t="shared" si="134"/>
        <v>42205.780416666668</v>
      </c>
      <c r="K1434">
        <v>1434825828</v>
      </c>
      <c r="L1434" s="15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132"/>
        <v>0</v>
      </c>
      <c r="R1434" s="11" t="e">
        <f t="shared" si="133"/>
        <v>#DIV/0!</v>
      </c>
      <c r="S1434" t="str">
        <f t="shared" si="136"/>
        <v>publishing</v>
      </c>
      <c r="T1434" s="17" t="str">
        <f t="shared" si="137"/>
        <v>translations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 s="15">
        <f t="shared" si="134"/>
        <v>42714.458333333328</v>
      </c>
      <c r="K1435">
        <v>1477839675</v>
      </c>
      <c r="L1435" s="15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132"/>
        <v>6.708333333333333</v>
      </c>
      <c r="R1435" s="11">
        <f t="shared" si="133"/>
        <v>80.5</v>
      </c>
      <c r="S1435" t="str">
        <f t="shared" si="136"/>
        <v>publishing</v>
      </c>
      <c r="T1435" s="17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 s="15">
        <f t="shared" si="134"/>
        <v>42163.625</v>
      </c>
      <c r="K1436">
        <v>1431973478</v>
      </c>
      <c r="L1436" s="15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132"/>
        <v>9.9878048780487809</v>
      </c>
      <c r="R1436" s="11">
        <f t="shared" si="133"/>
        <v>744.5454545454545</v>
      </c>
      <c r="S1436" t="str">
        <f t="shared" si="136"/>
        <v>publishing</v>
      </c>
      <c r="T1436" s="17" t="str">
        <f t="shared" si="137"/>
        <v>translations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 s="15">
        <f t="shared" si="134"/>
        <v>42288.780324074076</v>
      </c>
      <c r="K1437">
        <v>1441997020</v>
      </c>
      <c r="L1437" s="15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132"/>
        <v>0.1</v>
      </c>
      <c r="R1437" s="11">
        <f t="shared" si="133"/>
        <v>7.5</v>
      </c>
      <c r="S1437" t="str">
        <f t="shared" si="136"/>
        <v>publishing</v>
      </c>
      <c r="T1437" s="17" t="str">
        <f t="shared" si="137"/>
        <v>translations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 s="15">
        <f t="shared" si="134"/>
        <v>42421.35019675926</v>
      </c>
      <c r="K1438">
        <v>1453451057</v>
      </c>
      <c r="L1438" s="15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132"/>
        <v>0.77</v>
      </c>
      <c r="R1438" s="11">
        <f t="shared" si="133"/>
        <v>38.5</v>
      </c>
      <c r="S1438" t="str">
        <f t="shared" si="136"/>
        <v>publishing</v>
      </c>
      <c r="T1438" s="17" t="str">
        <f t="shared" si="137"/>
        <v>translations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 s="15">
        <f t="shared" si="134"/>
        <v>41833.207638888889</v>
      </c>
      <c r="K1439">
        <v>1402058739</v>
      </c>
      <c r="L1439" s="15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132"/>
        <v>26.900000000000002</v>
      </c>
      <c r="R1439" s="11">
        <f t="shared" si="133"/>
        <v>36.68181818181818</v>
      </c>
      <c r="S1439" t="str">
        <f t="shared" si="136"/>
        <v>publishing</v>
      </c>
      <c r="T1439" s="17" t="str">
        <f t="shared" si="137"/>
        <v>translations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 s="15">
        <f t="shared" si="134"/>
        <v>42487.579861111109</v>
      </c>
      <c r="K1440">
        <v>1459198499</v>
      </c>
      <c r="L1440" s="15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132"/>
        <v>3</v>
      </c>
      <c r="R1440" s="11">
        <f t="shared" si="133"/>
        <v>75</v>
      </c>
      <c r="S1440" t="str">
        <f t="shared" si="136"/>
        <v>publishing</v>
      </c>
      <c r="T1440" s="17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 s="15">
        <f t="shared" si="134"/>
        <v>42070.829872685179</v>
      </c>
      <c r="K1441">
        <v>1423166101</v>
      </c>
      <c r="L1441" s="15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132"/>
        <v>6.6055045871559637</v>
      </c>
      <c r="R1441" s="11">
        <f t="shared" si="133"/>
        <v>30</v>
      </c>
      <c r="S1441" t="str">
        <f t="shared" si="136"/>
        <v>publishing</v>
      </c>
      <c r="T1441" s="17" t="str">
        <f t="shared" si="137"/>
        <v>translations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 s="15">
        <f t="shared" si="134"/>
        <v>42516.748414351852</v>
      </c>
      <c r="K1442">
        <v>1461693463</v>
      </c>
      <c r="L1442" s="15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132"/>
        <v>7.6923076923076927E-3</v>
      </c>
      <c r="R1442" s="11">
        <f t="shared" si="133"/>
        <v>1</v>
      </c>
      <c r="S1442" t="str">
        <f t="shared" si="136"/>
        <v>publishing</v>
      </c>
      <c r="T1442" s="17" t="str">
        <f t="shared" si="137"/>
        <v>translations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 s="15">
        <f t="shared" si="134"/>
        <v>42258.765844907408</v>
      </c>
      <c r="K1443">
        <v>1436811769</v>
      </c>
      <c r="L1443" s="15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132"/>
        <v>1.1222222222222222</v>
      </c>
      <c r="R1443" s="11">
        <f t="shared" si="133"/>
        <v>673.33333333333337</v>
      </c>
      <c r="S1443" t="str">
        <f t="shared" si="136"/>
        <v>publishing</v>
      </c>
      <c r="T1443" s="17" t="str">
        <f t="shared" si="137"/>
        <v>translations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 s="15">
        <f t="shared" si="134"/>
        <v>42515.64534722222</v>
      </c>
      <c r="K1444">
        <v>1461598158</v>
      </c>
      <c r="L1444" s="15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132"/>
        <v>0</v>
      </c>
      <c r="R1444" s="11" t="e">
        <f t="shared" si="133"/>
        <v>#DIV/0!</v>
      </c>
      <c r="S1444" t="str">
        <f t="shared" si="136"/>
        <v>publishing</v>
      </c>
      <c r="T1444" s="17" t="str">
        <f t="shared" si="137"/>
        <v>translations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 s="15">
        <f t="shared" si="134"/>
        <v>42737.926030092596</v>
      </c>
      <c r="K1445">
        <v>1480803209</v>
      </c>
      <c r="L1445" s="15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132"/>
        <v>0</v>
      </c>
      <c r="R1445" s="11" t="e">
        <f t="shared" si="133"/>
        <v>#DIV/0!</v>
      </c>
      <c r="S1445" t="str">
        <f t="shared" si="136"/>
        <v>publishing</v>
      </c>
      <c r="T1445" s="17" t="str">
        <f t="shared" si="137"/>
        <v>translations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 s="15">
        <f t="shared" si="134"/>
        <v>42259.873402777783</v>
      </c>
      <c r="K1446">
        <v>1436907462</v>
      </c>
      <c r="L1446" s="15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132"/>
        <v>0</v>
      </c>
      <c r="R1446" s="11" t="e">
        <f t="shared" si="133"/>
        <v>#DIV/0!</v>
      </c>
      <c r="S1446" t="str">
        <f t="shared" si="136"/>
        <v>publishing</v>
      </c>
      <c r="T1446" s="17" t="str">
        <f t="shared" si="137"/>
        <v>translations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 s="15">
        <f t="shared" si="134"/>
        <v>42169.542303240742</v>
      </c>
      <c r="K1447">
        <v>1431694855</v>
      </c>
      <c r="L1447" s="15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132"/>
        <v>0</v>
      </c>
      <c r="R1447" s="11" t="e">
        <f t="shared" si="133"/>
        <v>#DIV/0!</v>
      </c>
      <c r="S1447" t="str">
        <f t="shared" si="136"/>
        <v>publishing</v>
      </c>
      <c r="T1447" s="17" t="str">
        <f t="shared" si="137"/>
        <v>translations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 s="15">
        <f t="shared" si="134"/>
        <v>42481.447662037041</v>
      </c>
      <c r="K1448">
        <v>1459507478</v>
      </c>
      <c r="L1448" s="15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132"/>
        <v>0</v>
      </c>
      <c r="R1448" s="11" t="e">
        <f t="shared" si="133"/>
        <v>#DIV/0!</v>
      </c>
      <c r="S1448" t="str">
        <f t="shared" si="136"/>
        <v>publishing</v>
      </c>
      <c r="T1448" s="17" t="str">
        <f t="shared" si="137"/>
        <v>translations</v>
      </c>
    </row>
    <row r="1449" spans="1:2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 s="15">
        <f t="shared" si="134"/>
        <v>42559.730717592596</v>
      </c>
      <c r="K1449">
        <v>1465407134</v>
      </c>
      <c r="L1449" s="15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132"/>
        <v>1.4999999999999999E-2</v>
      </c>
      <c r="R1449" s="11">
        <f t="shared" si="133"/>
        <v>25</v>
      </c>
      <c r="S1449" t="str">
        <f t="shared" si="136"/>
        <v>publishing</v>
      </c>
      <c r="T1449" s="17" t="str">
        <f t="shared" si="137"/>
        <v>translations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 s="15">
        <f t="shared" si="134"/>
        <v>42146.225694444445</v>
      </c>
      <c r="K1450">
        <v>1429655318</v>
      </c>
      <c r="L1450" s="15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132"/>
        <v>0</v>
      </c>
      <c r="R1450" s="11" t="e">
        <f t="shared" si="133"/>
        <v>#DIV/0!</v>
      </c>
      <c r="S1450" t="str">
        <f t="shared" si="136"/>
        <v>publishing</v>
      </c>
      <c r="T1450" s="17" t="str">
        <f t="shared" si="137"/>
        <v>translations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 s="15">
        <f t="shared" si="134"/>
        <v>42134.811400462961</v>
      </c>
      <c r="K1451">
        <v>1427138905</v>
      </c>
      <c r="L1451" s="15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132"/>
        <v>0</v>
      </c>
      <c r="R1451" s="11" t="e">
        <f t="shared" si="133"/>
        <v>#DIV/0!</v>
      </c>
      <c r="S1451" t="str">
        <f t="shared" si="136"/>
        <v>publishing</v>
      </c>
      <c r="T1451" s="17" t="str">
        <f t="shared" si="137"/>
        <v>translations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 s="15">
        <f t="shared" si="134"/>
        <v>42420.171261574069</v>
      </c>
      <c r="K1452">
        <v>1453349197</v>
      </c>
      <c r="L1452" s="15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132"/>
        <v>1E-3</v>
      </c>
      <c r="R1452" s="11">
        <f t="shared" si="133"/>
        <v>1</v>
      </c>
      <c r="S1452" t="str">
        <f t="shared" si="136"/>
        <v>publishing</v>
      </c>
      <c r="T1452" s="17" t="str">
        <f t="shared" si="137"/>
        <v>translations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 s="15">
        <f t="shared" si="134"/>
        <v>41962.00068287037</v>
      </c>
      <c r="K1453">
        <v>1413759659</v>
      </c>
      <c r="L1453" s="15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132"/>
        <v>1.0554089709762533E-2</v>
      </c>
      <c r="R1453" s="11">
        <f t="shared" si="133"/>
        <v>1</v>
      </c>
      <c r="S1453" t="str">
        <f t="shared" si="136"/>
        <v>publishing</v>
      </c>
      <c r="T1453" s="17" t="str">
        <f t="shared" si="137"/>
        <v>translations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 s="15">
        <f t="shared" si="134"/>
        <v>41848.703275462962</v>
      </c>
      <c r="K1454">
        <v>1403974363</v>
      </c>
      <c r="L1454" s="15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132"/>
        <v>0</v>
      </c>
      <c r="R1454" s="11" t="e">
        <f t="shared" si="133"/>
        <v>#DIV/0!</v>
      </c>
      <c r="S1454" t="str">
        <f t="shared" si="136"/>
        <v>publishing</v>
      </c>
      <c r="T1454" s="17" t="str">
        <f t="shared" si="137"/>
        <v>translations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 s="15">
        <f t="shared" si="134"/>
        <v>42840.654479166667</v>
      </c>
      <c r="K1455">
        <v>1488386547</v>
      </c>
      <c r="L1455" s="15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132"/>
        <v>0</v>
      </c>
      <c r="R1455" s="11" t="e">
        <f t="shared" si="133"/>
        <v>#DIV/0!</v>
      </c>
      <c r="S1455" t="str">
        <f t="shared" si="136"/>
        <v>publishing</v>
      </c>
      <c r="T1455" s="17" t="str">
        <f t="shared" si="137"/>
        <v>translations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 s="15">
        <f t="shared" si="134"/>
        <v>42484.915972222225</v>
      </c>
      <c r="K1456">
        <v>1459716480</v>
      </c>
      <c r="L1456" s="15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132"/>
        <v>0.85714285714285721</v>
      </c>
      <c r="R1456" s="11">
        <f t="shared" si="133"/>
        <v>15</v>
      </c>
      <c r="S1456" t="str">
        <f t="shared" si="136"/>
        <v>publishing</v>
      </c>
      <c r="T1456" s="17" t="str">
        <f t="shared" si="137"/>
        <v>translations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 s="15">
        <f t="shared" si="134"/>
        <v>41887.568749999999</v>
      </c>
      <c r="K1457">
        <v>1405181320</v>
      </c>
      <c r="L1457" s="15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132"/>
        <v>10.5</v>
      </c>
      <c r="R1457" s="11">
        <f t="shared" si="133"/>
        <v>225</v>
      </c>
      <c r="S1457" t="str">
        <f t="shared" si="136"/>
        <v>publishing</v>
      </c>
      <c r="T1457" s="17" t="str">
        <f t="shared" si="137"/>
        <v>translations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 s="15">
        <f t="shared" si="134"/>
        <v>42738.668576388889</v>
      </c>
      <c r="K1458">
        <v>1480867365</v>
      </c>
      <c r="L1458" s="15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132"/>
        <v>2.9000000000000004</v>
      </c>
      <c r="R1458" s="11">
        <f t="shared" si="133"/>
        <v>48.333333333333336</v>
      </c>
      <c r="S1458" t="str">
        <f t="shared" si="136"/>
        <v>publishing</v>
      </c>
      <c r="T1458" s="17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 s="15">
        <f t="shared" si="134"/>
        <v>42319.938009259262</v>
      </c>
      <c r="K1459">
        <v>1444685444</v>
      </c>
      <c r="L1459" s="15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132"/>
        <v>0</v>
      </c>
      <c r="R1459" s="11" t="e">
        <f t="shared" si="133"/>
        <v>#DIV/0!</v>
      </c>
      <c r="S1459" t="str">
        <f t="shared" si="136"/>
        <v>publishing</v>
      </c>
      <c r="T1459" s="17" t="str">
        <f t="shared" si="137"/>
        <v>translations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 s="15">
        <f t="shared" si="134"/>
        <v>41862.166666666664</v>
      </c>
      <c r="K1460">
        <v>1405097760</v>
      </c>
      <c r="L1460" s="15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132"/>
        <v>0</v>
      </c>
      <c r="R1460" s="11" t="e">
        <f t="shared" si="133"/>
        <v>#DIV/0!</v>
      </c>
      <c r="S1460" t="str">
        <f t="shared" si="136"/>
        <v>publishing</v>
      </c>
      <c r="T1460" s="17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 s="15">
        <f t="shared" si="134"/>
        <v>42340.725694444445</v>
      </c>
      <c r="K1461">
        <v>1446612896</v>
      </c>
      <c r="L1461" s="15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132"/>
        <v>0</v>
      </c>
      <c r="R1461" s="11" t="e">
        <f t="shared" si="133"/>
        <v>#DIV/0!</v>
      </c>
      <c r="S1461" t="str">
        <f t="shared" si="136"/>
        <v>publishing</v>
      </c>
      <c r="T1461" s="17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 s="15">
        <f t="shared" si="134"/>
        <v>41973.989583333328</v>
      </c>
      <c r="K1462">
        <v>1412371898</v>
      </c>
      <c r="L1462" s="15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132"/>
        <v>0</v>
      </c>
      <c r="R1462" s="11" t="e">
        <f t="shared" si="133"/>
        <v>#DIV/0!</v>
      </c>
      <c r="S1462" t="str">
        <f t="shared" si="136"/>
        <v>publishing</v>
      </c>
      <c r="T1462" s="17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 s="15">
        <f t="shared" si="134"/>
        <v>41933</v>
      </c>
      <c r="K1463">
        <v>1410967754</v>
      </c>
      <c r="L1463" s="15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 t="shared" si="132"/>
        <v>101.24459999999999</v>
      </c>
      <c r="R1463" s="11">
        <f t="shared" si="133"/>
        <v>44.66673529411765</v>
      </c>
      <c r="S1463" t="str">
        <f t="shared" si="136"/>
        <v>publishing</v>
      </c>
      <c r="T1463" s="17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 s="15">
        <f t="shared" si="134"/>
        <v>41374.662858796299</v>
      </c>
      <c r="K1464">
        <v>1363017271</v>
      </c>
      <c r="L1464" s="15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 t="shared" si="132"/>
        <v>108.5175</v>
      </c>
      <c r="R1464" s="11">
        <f t="shared" si="133"/>
        <v>28.937999999999999</v>
      </c>
      <c r="S1464" t="str">
        <f t="shared" si="136"/>
        <v>publishing</v>
      </c>
      <c r="T1464" s="17" t="str">
        <f t="shared" si="137"/>
        <v>radio &amp; podcasts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 s="15">
        <f t="shared" si="134"/>
        <v>41371.869652777779</v>
      </c>
      <c r="K1465">
        <v>1361483538</v>
      </c>
      <c r="L1465" s="15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 t="shared" si="132"/>
        <v>147.66666666666666</v>
      </c>
      <c r="R1465" s="11">
        <f t="shared" si="133"/>
        <v>35.44</v>
      </c>
      <c r="S1465" t="str">
        <f t="shared" si="136"/>
        <v>publishing</v>
      </c>
      <c r="T1465" s="17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 s="15">
        <f t="shared" si="134"/>
        <v>41321.661550925928</v>
      </c>
      <c r="K1466">
        <v>1358437958</v>
      </c>
      <c r="L1466" s="15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 t="shared" si="132"/>
        <v>163.19999999999999</v>
      </c>
      <c r="R1466" s="11">
        <f t="shared" si="133"/>
        <v>34.871794871794869</v>
      </c>
      <c r="S1466" t="str">
        <f t="shared" si="136"/>
        <v>publishing</v>
      </c>
      <c r="T1466" s="17" t="str">
        <f t="shared" si="137"/>
        <v>radio &amp; podcasts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 s="15">
        <f t="shared" si="134"/>
        <v>40990.125</v>
      </c>
      <c r="K1467">
        <v>1329759452</v>
      </c>
      <c r="L1467" s="15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 t="shared" si="132"/>
        <v>456.41449999999998</v>
      </c>
      <c r="R1467" s="11">
        <f t="shared" si="133"/>
        <v>52.622732513451197</v>
      </c>
      <c r="S1467" t="str">
        <f t="shared" si="136"/>
        <v>publishing</v>
      </c>
      <c r="T1467" s="17" t="str">
        <f t="shared" si="137"/>
        <v>radio &amp; podcasts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 s="15">
        <f t="shared" si="134"/>
        <v>42381.208333333328</v>
      </c>
      <c r="K1468">
        <v>1449029266</v>
      </c>
      <c r="L1468" s="15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 t="shared" si="132"/>
        <v>107.87731249999999</v>
      </c>
      <c r="R1468" s="11">
        <f t="shared" si="133"/>
        <v>69.598266129032254</v>
      </c>
      <c r="S1468" t="str">
        <f t="shared" si="136"/>
        <v>publishing</v>
      </c>
      <c r="T1468" s="17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 s="15">
        <f t="shared" si="134"/>
        <v>40993.760243055556</v>
      </c>
      <c r="K1469">
        <v>1327518885</v>
      </c>
      <c r="L1469" s="15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 t="shared" si="132"/>
        <v>115.08</v>
      </c>
      <c r="R1469" s="11">
        <f t="shared" si="133"/>
        <v>76.72</v>
      </c>
      <c r="S1469" t="str">
        <f t="shared" si="136"/>
        <v>publishing</v>
      </c>
      <c r="T1469" s="17" t="str">
        <f t="shared" si="137"/>
        <v>radio &amp; podcasts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 s="15">
        <f t="shared" si="134"/>
        <v>40706.014456018522</v>
      </c>
      <c r="K1470">
        <v>1302654049</v>
      </c>
      <c r="L1470" s="15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 t="shared" si="132"/>
        <v>102.36842105263158</v>
      </c>
      <c r="R1470" s="11">
        <f t="shared" si="133"/>
        <v>33.191126279863482</v>
      </c>
      <c r="S1470" t="str">
        <f t="shared" si="136"/>
        <v>publishing</v>
      </c>
      <c r="T1470" s="17" t="str">
        <f t="shared" si="137"/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 s="15">
        <f t="shared" si="134"/>
        <v>41320.598483796297</v>
      </c>
      <c r="K1471">
        <v>1358346109</v>
      </c>
      <c r="L1471" s="15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 t="shared" si="132"/>
        <v>108.42485875706214</v>
      </c>
      <c r="R1471" s="11">
        <f t="shared" si="133"/>
        <v>149.46417445482865</v>
      </c>
      <c r="S1471" t="str">
        <f t="shared" si="136"/>
        <v>publishing</v>
      </c>
      <c r="T1471" s="17" t="str">
        <f t="shared" si="137"/>
        <v>radio &amp; podcasts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 s="15">
        <f t="shared" si="134"/>
        <v>41271.827118055553</v>
      </c>
      <c r="K1472">
        <v>1354909863</v>
      </c>
      <c r="L1472" s="15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 t="shared" si="132"/>
        <v>125.13333333333334</v>
      </c>
      <c r="R1472" s="11">
        <f t="shared" si="133"/>
        <v>23.172839506172838</v>
      </c>
      <c r="S1472" t="str">
        <f t="shared" si="136"/>
        <v>publishing</v>
      </c>
      <c r="T1472" s="17" t="str">
        <f t="shared" si="137"/>
        <v>radio &amp; podcasts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 s="15">
        <f t="shared" si="134"/>
        <v>42103.957569444443</v>
      </c>
      <c r="K1473">
        <v>1426028334</v>
      </c>
      <c r="L1473" s="15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 t="shared" si="132"/>
        <v>103.840625</v>
      </c>
      <c r="R1473" s="11">
        <f t="shared" si="133"/>
        <v>96.877551020408163</v>
      </c>
      <c r="S1473" t="str">
        <f t="shared" si="136"/>
        <v>publishing</v>
      </c>
      <c r="T1473" s="17" t="str">
        <f t="shared" si="137"/>
        <v>radio &amp; podcasts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 s="15">
        <f t="shared" si="134"/>
        <v>41563.542858796296</v>
      </c>
      <c r="K1474">
        <v>1379336503</v>
      </c>
      <c r="L1474" s="15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 t="shared" ref="Q1474:Q1537" si="138">E1474/D1474*100</f>
        <v>138.70400000000001</v>
      </c>
      <c r="R1474" s="11">
        <f t="shared" ref="R1474:R1537" si="139">E1474/N1474</f>
        <v>103.20238095238095</v>
      </c>
      <c r="S1474" t="str">
        <f t="shared" si="136"/>
        <v>publishing</v>
      </c>
      <c r="T1474" s="17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40">(((I1475/60)/60)/24)+DATE(1970,1,1)</f>
        <v>40969.979618055557</v>
      </c>
      <c r="K1475">
        <v>1328052639</v>
      </c>
      <c r="L1475" s="15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 t="shared" si="138"/>
        <v>120.51600000000001</v>
      </c>
      <c r="R1475" s="11">
        <f t="shared" si="139"/>
        <v>38.462553191489363</v>
      </c>
      <c r="S1475" t="str">
        <f t="shared" ref="S1475:S1538" si="142">LEFT(P1475,SEARCH("/",P1475,1)-1)</f>
        <v>publishing</v>
      </c>
      <c r="T1475" s="17" t="str">
        <f t="shared" ref="T1475:T1538" si="143">RIGHT(P1475,LEN(P1475)-SEARCH("/",P1475))</f>
        <v>radio &amp; podcasts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 s="15">
        <f t="shared" si="140"/>
        <v>41530.727916666663</v>
      </c>
      <c r="K1476">
        <v>1376501292</v>
      </c>
      <c r="L1476" s="15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 t="shared" si="138"/>
        <v>112.26666666666667</v>
      </c>
      <c r="R1476" s="11">
        <f t="shared" si="139"/>
        <v>44.315789473684212</v>
      </c>
      <c r="S1476" t="str">
        <f t="shared" si="142"/>
        <v>publishing</v>
      </c>
      <c r="T1476" s="17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 s="15">
        <f t="shared" si="140"/>
        <v>41993.207638888889</v>
      </c>
      <c r="K1477">
        <v>1416244863</v>
      </c>
      <c r="L1477" s="15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 t="shared" si="138"/>
        <v>188.66966666666667</v>
      </c>
      <c r="R1477" s="11">
        <f t="shared" si="139"/>
        <v>64.173356009070289</v>
      </c>
      <c r="S1477" t="str">
        <f t="shared" si="142"/>
        <v>publishing</v>
      </c>
      <c r="T1477" s="17" t="str">
        <f t="shared" si="143"/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 s="15">
        <f t="shared" si="140"/>
        <v>40796.041921296295</v>
      </c>
      <c r="K1478">
        <v>1313024422</v>
      </c>
      <c r="L1478" s="15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 t="shared" si="138"/>
        <v>661.55466666666666</v>
      </c>
      <c r="R1478" s="11">
        <f t="shared" si="139"/>
        <v>43.333275109170302</v>
      </c>
      <c r="S1478" t="str">
        <f t="shared" si="142"/>
        <v>publishing</v>
      </c>
      <c r="T1478" s="17" t="str">
        <f t="shared" si="143"/>
        <v>radio &amp; podcasts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 s="15">
        <f t="shared" si="140"/>
        <v>40900.125</v>
      </c>
      <c r="K1479">
        <v>1319467604</v>
      </c>
      <c r="L1479" s="15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 t="shared" si="138"/>
        <v>111.31</v>
      </c>
      <c r="R1479" s="11">
        <f t="shared" si="139"/>
        <v>90.495934959349597</v>
      </c>
      <c r="S1479" t="str">
        <f t="shared" si="142"/>
        <v>publishing</v>
      </c>
      <c r="T1479" s="17" t="str">
        <f t="shared" si="143"/>
        <v>radio &amp; podcasts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 s="15">
        <f t="shared" si="140"/>
        <v>41408.871678240743</v>
      </c>
      <c r="K1480">
        <v>1367355313</v>
      </c>
      <c r="L1480" s="15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 t="shared" si="138"/>
        <v>1181.6142199999999</v>
      </c>
      <c r="R1480" s="11">
        <f t="shared" si="139"/>
        <v>29.187190495010373</v>
      </c>
      <c r="S1480" t="str">
        <f t="shared" si="142"/>
        <v>publishing</v>
      </c>
      <c r="T1480" s="17" t="str">
        <f t="shared" si="143"/>
        <v>radio &amp; podcasts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 s="15">
        <f t="shared" si="140"/>
        <v>41769.165972222225</v>
      </c>
      <c r="K1481">
        <v>1398448389</v>
      </c>
      <c r="L1481" s="15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 t="shared" si="138"/>
        <v>137.375</v>
      </c>
      <c r="R1481" s="11">
        <f t="shared" si="139"/>
        <v>30.95774647887324</v>
      </c>
      <c r="S1481" t="str">
        <f t="shared" si="142"/>
        <v>publishing</v>
      </c>
      <c r="T1481" s="17" t="str">
        <f t="shared" si="143"/>
        <v>radio &amp; podcasts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 s="15">
        <f t="shared" si="140"/>
        <v>41481.708333333336</v>
      </c>
      <c r="K1482">
        <v>1373408699</v>
      </c>
      <c r="L1482" s="15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 t="shared" si="138"/>
        <v>117.04040000000001</v>
      </c>
      <c r="R1482" s="11">
        <f t="shared" si="139"/>
        <v>92.157795275590544</v>
      </c>
      <c r="S1482" t="str">
        <f t="shared" si="142"/>
        <v>publishing</v>
      </c>
      <c r="T1482" s="17" t="str">
        <f t="shared" si="143"/>
        <v>radio &amp; podcasts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 s="15">
        <f t="shared" si="140"/>
        <v>41580.922974537039</v>
      </c>
      <c r="K1483">
        <v>1380838145</v>
      </c>
      <c r="L1483" s="15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138"/>
        <v>2.1</v>
      </c>
      <c r="R1483" s="11">
        <f t="shared" si="139"/>
        <v>17.5</v>
      </c>
      <c r="S1483" t="str">
        <f t="shared" si="142"/>
        <v>publishing</v>
      </c>
      <c r="T1483" s="17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 s="15">
        <f t="shared" si="140"/>
        <v>41159.32708333333</v>
      </c>
      <c r="K1484">
        <v>1345062936</v>
      </c>
      <c r="L1484" s="15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138"/>
        <v>0.1</v>
      </c>
      <c r="R1484" s="11">
        <f t="shared" si="139"/>
        <v>5</v>
      </c>
      <c r="S1484" t="str">
        <f t="shared" si="142"/>
        <v>publishing</v>
      </c>
      <c r="T1484" s="17" t="str">
        <f t="shared" si="143"/>
        <v>fiction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 s="15">
        <f t="shared" si="140"/>
        <v>42573.192997685182</v>
      </c>
      <c r="K1485">
        <v>1467002275</v>
      </c>
      <c r="L1485" s="15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138"/>
        <v>0.7142857142857143</v>
      </c>
      <c r="R1485" s="11">
        <f t="shared" si="139"/>
        <v>25</v>
      </c>
      <c r="S1485" t="str">
        <f t="shared" si="142"/>
        <v>publishing</v>
      </c>
      <c r="T1485" s="17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 s="15">
        <f t="shared" si="140"/>
        <v>41111.618750000001</v>
      </c>
      <c r="K1486">
        <v>1337834963</v>
      </c>
      <c r="L1486" s="15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138"/>
        <v>0</v>
      </c>
      <c r="R1486" s="11" t="e">
        <f t="shared" si="139"/>
        <v>#DIV/0!</v>
      </c>
      <c r="S1486" t="str">
        <f t="shared" si="142"/>
        <v>publishing</v>
      </c>
      <c r="T1486" s="17" t="str">
        <f t="shared" si="143"/>
        <v>fiction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 s="15">
        <f t="shared" si="140"/>
        <v>42175.795983796299</v>
      </c>
      <c r="K1487">
        <v>1430939173</v>
      </c>
      <c r="L1487" s="15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138"/>
        <v>2.2388059701492535</v>
      </c>
      <c r="R1487" s="11">
        <f t="shared" si="139"/>
        <v>50</v>
      </c>
      <c r="S1487" t="str">
        <f t="shared" si="142"/>
        <v>publishing</v>
      </c>
      <c r="T1487" s="17" t="str">
        <f t="shared" si="143"/>
        <v>fiction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 s="15">
        <f t="shared" si="140"/>
        <v>42062.168530092589</v>
      </c>
      <c r="K1488">
        <v>1422417761</v>
      </c>
      <c r="L1488" s="15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138"/>
        <v>0.24</v>
      </c>
      <c r="R1488" s="11">
        <f t="shared" si="139"/>
        <v>16</v>
      </c>
      <c r="S1488" t="str">
        <f t="shared" si="142"/>
        <v>publishing</v>
      </c>
      <c r="T1488" s="17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 s="15">
        <f t="shared" si="140"/>
        <v>42584.917488425926</v>
      </c>
      <c r="K1489">
        <v>1467583271</v>
      </c>
      <c r="L1489" s="15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138"/>
        <v>0</v>
      </c>
      <c r="R1489" s="11" t="e">
        <f t="shared" si="139"/>
        <v>#DIV/0!</v>
      </c>
      <c r="S1489" t="str">
        <f t="shared" si="142"/>
        <v>publishing</v>
      </c>
      <c r="T1489" s="17" t="str">
        <f t="shared" si="143"/>
        <v>fiction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 s="15">
        <f t="shared" si="140"/>
        <v>41644.563194444447</v>
      </c>
      <c r="K1490">
        <v>1386336660</v>
      </c>
      <c r="L1490" s="15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138"/>
        <v>2.4</v>
      </c>
      <c r="R1490" s="11">
        <f t="shared" si="139"/>
        <v>60</v>
      </c>
      <c r="S1490" t="str">
        <f t="shared" si="142"/>
        <v>publishing</v>
      </c>
      <c r="T1490" s="17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 s="15">
        <f t="shared" si="140"/>
        <v>41228.653379629628</v>
      </c>
      <c r="K1491">
        <v>1350398452</v>
      </c>
      <c r="L1491" s="15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138"/>
        <v>0</v>
      </c>
      <c r="R1491" s="11" t="e">
        <f t="shared" si="139"/>
        <v>#DIV/0!</v>
      </c>
      <c r="S1491" t="str">
        <f t="shared" si="142"/>
        <v>publishing</v>
      </c>
      <c r="T1491" s="17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 s="15">
        <f t="shared" si="140"/>
        <v>41549.561041666668</v>
      </c>
      <c r="K1492">
        <v>1378214874</v>
      </c>
      <c r="L1492" s="15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138"/>
        <v>30.862068965517242</v>
      </c>
      <c r="R1492" s="11">
        <f t="shared" si="139"/>
        <v>47.10526315789474</v>
      </c>
      <c r="S1492" t="str">
        <f t="shared" si="142"/>
        <v>publishing</v>
      </c>
      <c r="T1492" s="17" t="str">
        <f t="shared" si="143"/>
        <v>fiction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 s="15">
        <f t="shared" si="140"/>
        <v>42050.651388888888</v>
      </c>
      <c r="K1493">
        <v>1418922443</v>
      </c>
      <c r="L1493" s="15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138"/>
        <v>8.3333333333333321</v>
      </c>
      <c r="R1493" s="11">
        <f t="shared" si="139"/>
        <v>100</v>
      </c>
      <c r="S1493" t="str">
        <f t="shared" si="142"/>
        <v>publishing</v>
      </c>
      <c r="T1493" s="17" t="str">
        <f t="shared" si="143"/>
        <v>fiction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 s="15">
        <f t="shared" si="140"/>
        <v>40712.884791666671</v>
      </c>
      <c r="K1494">
        <v>1305839646</v>
      </c>
      <c r="L1494" s="15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138"/>
        <v>0.75</v>
      </c>
      <c r="R1494" s="11">
        <f t="shared" si="139"/>
        <v>15</v>
      </c>
      <c r="S1494" t="str">
        <f t="shared" si="142"/>
        <v>publishing</v>
      </c>
      <c r="T1494" s="17" t="str">
        <f t="shared" si="143"/>
        <v>fiction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 s="15">
        <f t="shared" si="140"/>
        <v>41441.866608796299</v>
      </c>
      <c r="K1495">
        <v>1368823675</v>
      </c>
      <c r="L1495" s="15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138"/>
        <v>0</v>
      </c>
      <c r="R1495" s="11" t="e">
        <f t="shared" si="139"/>
        <v>#DIV/0!</v>
      </c>
      <c r="S1495" t="str">
        <f t="shared" si="142"/>
        <v>publishing</v>
      </c>
      <c r="T1495" s="17" t="str">
        <f t="shared" si="143"/>
        <v>fiction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 s="15">
        <f t="shared" si="140"/>
        <v>42097.651388888888</v>
      </c>
      <c r="K1496">
        <v>1425489613</v>
      </c>
      <c r="L1496" s="15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138"/>
        <v>8.9</v>
      </c>
      <c r="R1496" s="11">
        <f t="shared" si="139"/>
        <v>40.454545454545453</v>
      </c>
      <c r="S1496" t="str">
        <f t="shared" si="142"/>
        <v>publishing</v>
      </c>
      <c r="T1496" s="17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 s="15">
        <f t="shared" si="140"/>
        <v>40782.789710648147</v>
      </c>
      <c r="K1497">
        <v>1311879431</v>
      </c>
      <c r="L1497" s="15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138"/>
        <v>0</v>
      </c>
      <c r="R1497" s="11" t="e">
        <f t="shared" si="139"/>
        <v>#DIV/0!</v>
      </c>
      <c r="S1497" t="str">
        <f t="shared" si="142"/>
        <v>publishing</v>
      </c>
      <c r="T1497" s="1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 s="15">
        <f t="shared" si="140"/>
        <v>41898.475219907406</v>
      </c>
      <c r="K1498">
        <v>1405682659</v>
      </c>
      <c r="L1498" s="15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138"/>
        <v>0</v>
      </c>
      <c r="R1498" s="11" t="e">
        <f t="shared" si="139"/>
        <v>#DIV/0!</v>
      </c>
      <c r="S1498" t="str">
        <f t="shared" si="142"/>
        <v>publishing</v>
      </c>
      <c r="T1498" s="17" t="str">
        <f t="shared" si="143"/>
        <v>fiction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 s="15">
        <f t="shared" si="140"/>
        <v>41486.821527777778</v>
      </c>
      <c r="K1499">
        <v>1371655522</v>
      </c>
      <c r="L1499" s="15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138"/>
        <v>6.6666666666666671E-3</v>
      </c>
      <c r="R1499" s="11">
        <f t="shared" si="139"/>
        <v>1</v>
      </c>
      <c r="S1499" t="str">
        <f t="shared" si="142"/>
        <v>publishing</v>
      </c>
      <c r="T1499" s="17" t="str">
        <f t="shared" si="143"/>
        <v>fiction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 s="15">
        <f t="shared" si="140"/>
        <v>41885.983541666668</v>
      </c>
      <c r="K1500">
        <v>1405899378</v>
      </c>
      <c r="L1500" s="15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138"/>
        <v>1.9</v>
      </c>
      <c r="R1500" s="11">
        <f t="shared" si="139"/>
        <v>19</v>
      </c>
      <c r="S1500" t="str">
        <f t="shared" si="142"/>
        <v>publishing</v>
      </c>
      <c r="T1500" s="17" t="str">
        <f t="shared" si="143"/>
        <v>fiction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 s="15">
        <f t="shared" si="140"/>
        <v>42587.007326388892</v>
      </c>
      <c r="K1501">
        <v>1465171833</v>
      </c>
      <c r="L1501" s="15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138"/>
        <v>0.25</v>
      </c>
      <c r="R1501" s="11">
        <f t="shared" si="139"/>
        <v>5</v>
      </c>
      <c r="S1501" t="str">
        <f t="shared" si="142"/>
        <v>publishing</v>
      </c>
      <c r="T1501" s="17" t="str">
        <f t="shared" si="143"/>
        <v>fiction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 s="15">
        <f t="shared" si="140"/>
        <v>41395.904594907406</v>
      </c>
      <c r="K1502">
        <v>1364852557</v>
      </c>
      <c r="L1502" s="15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138"/>
        <v>25.035714285714285</v>
      </c>
      <c r="R1502" s="11">
        <f t="shared" si="139"/>
        <v>46.733333333333334</v>
      </c>
      <c r="S1502" t="str">
        <f t="shared" si="142"/>
        <v>publishing</v>
      </c>
      <c r="T1502" s="17" t="str">
        <f t="shared" si="143"/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 s="15">
        <f t="shared" si="140"/>
        <v>42193.583599537036</v>
      </c>
      <c r="K1503">
        <v>1433772023</v>
      </c>
      <c r="L1503" s="15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 t="shared" si="138"/>
        <v>166.33076923076925</v>
      </c>
      <c r="R1503" s="11">
        <f t="shared" si="139"/>
        <v>97.731073446327684</v>
      </c>
      <c r="S1503" t="str">
        <f t="shared" si="142"/>
        <v>photography</v>
      </c>
      <c r="T1503" s="17" t="str">
        <f t="shared" si="143"/>
        <v>photobooks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 s="15">
        <f t="shared" si="140"/>
        <v>42454.916666666672</v>
      </c>
      <c r="K1504">
        <v>1456491680</v>
      </c>
      <c r="L1504" s="15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 t="shared" si="138"/>
        <v>101.44545454545455</v>
      </c>
      <c r="R1504" s="11">
        <f t="shared" si="139"/>
        <v>67.835866261398181</v>
      </c>
      <c r="S1504" t="str">
        <f t="shared" si="142"/>
        <v>photography</v>
      </c>
      <c r="T1504" s="17" t="str">
        <f t="shared" si="143"/>
        <v>photobooks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 s="15">
        <f t="shared" si="140"/>
        <v>42666.347233796296</v>
      </c>
      <c r="K1505">
        <v>1472026801</v>
      </c>
      <c r="L1505" s="15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 t="shared" si="138"/>
        <v>107.89146666666667</v>
      </c>
      <c r="R1505" s="11">
        <f t="shared" si="139"/>
        <v>56.98492957746479</v>
      </c>
      <c r="S1505" t="str">
        <f t="shared" si="142"/>
        <v>photography</v>
      </c>
      <c r="T1505" s="17" t="str">
        <f t="shared" si="143"/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 s="15">
        <f t="shared" si="140"/>
        <v>41800.356249999997</v>
      </c>
      <c r="K1506">
        <v>1399996024</v>
      </c>
      <c r="L1506" s="15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 t="shared" si="138"/>
        <v>277.93846153846158</v>
      </c>
      <c r="R1506" s="11">
        <f t="shared" si="139"/>
        <v>67.159851301115239</v>
      </c>
      <c r="S1506" t="str">
        <f t="shared" si="142"/>
        <v>photography</v>
      </c>
      <c r="T1506" s="17" t="str">
        <f t="shared" si="143"/>
        <v>photobooks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 s="15">
        <f t="shared" si="140"/>
        <v>42451.834027777775</v>
      </c>
      <c r="K1507">
        <v>1455446303</v>
      </c>
      <c r="L1507" s="15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 t="shared" si="138"/>
        <v>103.58125</v>
      </c>
      <c r="R1507" s="11">
        <f t="shared" si="139"/>
        <v>48.037681159420288</v>
      </c>
      <c r="S1507" t="str">
        <f t="shared" si="142"/>
        <v>photography</v>
      </c>
      <c r="T1507" s="1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 s="15">
        <f t="shared" si="140"/>
        <v>41844.785925925928</v>
      </c>
      <c r="K1508">
        <v>1403635904</v>
      </c>
      <c r="L1508" s="15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 t="shared" si="138"/>
        <v>111.4</v>
      </c>
      <c r="R1508" s="11">
        <f t="shared" si="139"/>
        <v>38.860465116279073</v>
      </c>
      <c r="S1508" t="str">
        <f t="shared" si="142"/>
        <v>photography</v>
      </c>
      <c r="T1508" s="17" t="str">
        <f t="shared" si="143"/>
        <v>photobooks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 s="15">
        <f t="shared" si="140"/>
        <v>40313.340277777781</v>
      </c>
      <c r="K1509">
        <v>1268822909</v>
      </c>
      <c r="L1509" s="15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 t="shared" si="138"/>
        <v>215</v>
      </c>
      <c r="R1509" s="11">
        <f t="shared" si="139"/>
        <v>78.181818181818187</v>
      </c>
      <c r="S1509" t="str">
        <f t="shared" si="142"/>
        <v>photography</v>
      </c>
      <c r="T1509" s="17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 s="15">
        <f t="shared" si="140"/>
        <v>41817.614363425928</v>
      </c>
      <c r="K1510">
        <v>1401201881</v>
      </c>
      <c r="L1510" s="15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 t="shared" si="138"/>
        <v>110.76216216216217</v>
      </c>
      <c r="R1510" s="11">
        <f t="shared" si="139"/>
        <v>97.113744075829388</v>
      </c>
      <c r="S1510" t="str">
        <f t="shared" si="142"/>
        <v>photography</v>
      </c>
      <c r="T1510" s="17" t="str">
        <f t="shared" si="143"/>
        <v>photobooks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 s="15">
        <f t="shared" si="140"/>
        <v>42780.957638888889</v>
      </c>
      <c r="K1511">
        <v>1484570885</v>
      </c>
      <c r="L1511" s="15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 t="shared" si="138"/>
        <v>123.64125714285714</v>
      </c>
      <c r="R1511" s="11">
        <f t="shared" si="139"/>
        <v>110.39397959183674</v>
      </c>
      <c r="S1511" t="str">
        <f t="shared" si="142"/>
        <v>photography</v>
      </c>
      <c r="T1511" s="17" t="str">
        <f t="shared" si="143"/>
        <v>photobooks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 s="15">
        <f t="shared" si="140"/>
        <v>41839.385162037033</v>
      </c>
      <c r="K1512">
        <v>1403169278</v>
      </c>
      <c r="L1512" s="15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 t="shared" si="138"/>
        <v>101.03500000000001</v>
      </c>
      <c r="R1512" s="11">
        <f t="shared" si="139"/>
        <v>39.91506172839506</v>
      </c>
      <c r="S1512" t="str">
        <f t="shared" si="142"/>
        <v>photography</v>
      </c>
      <c r="T1512" s="17" t="str">
        <f t="shared" si="143"/>
        <v>photobooks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 s="15">
        <f t="shared" si="140"/>
        <v>42326.625046296293</v>
      </c>
      <c r="K1513">
        <v>1445263204</v>
      </c>
      <c r="L1513" s="15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 t="shared" si="138"/>
        <v>111.79285714285714</v>
      </c>
      <c r="R1513" s="11">
        <f t="shared" si="139"/>
        <v>75.975728155339809</v>
      </c>
      <c r="S1513" t="str">
        <f t="shared" si="142"/>
        <v>photography</v>
      </c>
      <c r="T1513" s="17" t="str">
        <f t="shared" si="143"/>
        <v>photobooks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 s="15">
        <f t="shared" si="140"/>
        <v>42771.684479166666</v>
      </c>
      <c r="K1514">
        <v>1483719939</v>
      </c>
      <c r="L1514" s="15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 t="shared" si="138"/>
        <v>558.7714285714286</v>
      </c>
      <c r="R1514" s="11">
        <f t="shared" si="139"/>
        <v>58.379104477611939</v>
      </c>
      <c r="S1514" t="str">
        <f t="shared" si="142"/>
        <v>photography</v>
      </c>
      <c r="T1514" s="17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 s="15">
        <f t="shared" si="140"/>
        <v>41836.637337962966</v>
      </c>
      <c r="K1515">
        <v>1402931866</v>
      </c>
      <c r="L1515" s="15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 t="shared" si="138"/>
        <v>150.01875000000001</v>
      </c>
      <c r="R1515" s="11">
        <f t="shared" si="139"/>
        <v>55.82093023255814</v>
      </c>
      <c r="S1515" t="str">
        <f t="shared" si="142"/>
        <v>photography</v>
      </c>
      <c r="T1515" s="17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 s="15">
        <f t="shared" si="140"/>
        <v>42274.597685185188</v>
      </c>
      <c r="K1516">
        <v>1439907640</v>
      </c>
      <c r="L1516" s="15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 t="shared" si="138"/>
        <v>106.476</v>
      </c>
      <c r="R1516" s="11">
        <f t="shared" si="139"/>
        <v>151.24431818181819</v>
      </c>
      <c r="S1516" t="str">
        <f t="shared" si="142"/>
        <v>photography</v>
      </c>
      <c r="T1516" s="17" t="str">
        <f t="shared" si="143"/>
        <v>photobooks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 s="15">
        <f t="shared" si="140"/>
        <v>42445.211770833332</v>
      </c>
      <c r="K1517">
        <v>1455516297</v>
      </c>
      <c r="L1517" s="15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 t="shared" si="138"/>
        <v>157.18899999999999</v>
      </c>
      <c r="R1517" s="11">
        <f t="shared" si="139"/>
        <v>849.67027027027029</v>
      </c>
      <c r="S1517" t="str">
        <f t="shared" si="142"/>
        <v>photography</v>
      </c>
      <c r="T1517" s="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 s="15">
        <f t="shared" si="140"/>
        <v>42649.583333333328</v>
      </c>
      <c r="K1518">
        <v>1473160292</v>
      </c>
      <c r="L1518" s="15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 t="shared" si="138"/>
        <v>108.65882352941176</v>
      </c>
      <c r="R1518" s="11">
        <f t="shared" si="139"/>
        <v>159.24137931034483</v>
      </c>
      <c r="S1518" t="str">
        <f t="shared" si="142"/>
        <v>photography</v>
      </c>
      <c r="T1518" s="17" t="str">
        <f t="shared" si="143"/>
        <v>photobooks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 s="15">
        <f t="shared" si="140"/>
        <v>41979.25</v>
      </c>
      <c r="K1519">
        <v>1415194553</v>
      </c>
      <c r="L1519" s="15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 t="shared" si="138"/>
        <v>161.97999999999999</v>
      </c>
      <c r="R1519" s="11">
        <f t="shared" si="139"/>
        <v>39.507317073170732</v>
      </c>
      <c r="S1519" t="str">
        <f t="shared" si="142"/>
        <v>photography</v>
      </c>
      <c r="T1519" s="17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 s="15">
        <f t="shared" si="140"/>
        <v>41790.8200462963</v>
      </c>
      <c r="K1520">
        <v>1398973252</v>
      </c>
      <c r="L1520" s="15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 t="shared" si="138"/>
        <v>205.36666666666665</v>
      </c>
      <c r="R1520" s="11">
        <f t="shared" si="139"/>
        <v>130.52966101694915</v>
      </c>
      <c r="S1520" t="str">
        <f t="shared" si="142"/>
        <v>photography</v>
      </c>
      <c r="T1520" s="17" t="str">
        <f t="shared" si="143"/>
        <v>photobooks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 s="15">
        <f t="shared" si="140"/>
        <v>41810.915972222225</v>
      </c>
      <c r="K1521">
        <v>1400867283</v>
      </c>
      <c r="L1521" s="15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 t="shared" si="138"/>
        <v>103.36388888888889</v>
      </c>
      <c r="R1521" s="11">
        <f t="shared" si="139"/>
        <v>64.156896551724131</v>
      </c>
      <c r="S1521" t="str">
        <f t="shared" si="142"/>
        <v>photography</v>
      </c>
      <c r="T1521" s="17" t="str">
        <f t="shared" si="143"/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 s="15">
        <f t="shared" si="140"/>
        <v>41992.166666666672</v>
      </c>
      <c r="K1522">
        <v>1415824513</v>
      </c>
      <c r="L1522" s="15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 t="shared" si="138"/>
        <v>103.47222222222223</v>
      </c>
      <c r="R1522" s="11">
        <f t="shared" si="139"/>
        <v>111.52694610778443</v>
      </c>
      <c r="S1522" t="str">
        <f t="shared" si="142"/>
        <v>photography</v>
      </c>
      <c r="T1522" s="17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 s="15">
        <f t="shared" si="140"/>
        <v>42528.167719907404</v>
      </c>
      <c r="K1523">
        <v>1462248091</v>
      </c>
      <c r="L1523" s="15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 t="shared" si="138"/>
        <v>106.81333333333333</v>
      </c>
      <c r="R1523" s="11">
        <f t="shared" si="139"/>
        <v>170.44680851063831</v>
      </c>
      <c r="S1523" t="str">
        <f t="shared" si="142"/>
        <v>photography</v>
      </c>
      <c r="T1523" s="17" t="str">
        <f t="shared" si="143"/>
        <v>photobooks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 s="15">
        <f t="shared" si="140"/>
        <v>41929.830312500002</v>
      </c>
      <c r="K1524">
        <v>1410983739</v>
      </c>
      <c r="L1524" s="15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 t="shared" si="138"/>
        <v>138.96574712643678</v>
      </c>
      <c r="R1524" s="11">
        <f t="shared" si="139"/>
        <v>133.7391592920354</v>
      </c>
      <c r="S1524" t="str">
        <f t="shared" si="142"/>
        <v>photography</v>
      </c>
      <c r="T1524" s="17" t="str">
        <f t="shared" si="143"/>
        <v>photobooks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 s="15">
        <f t="shared" si="140"/>
        <v>41996</v>
      </c>
      <c r="K1525">
        <v>1416592916</v>
      </c>
      <c r="L1525" s="15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 t="shared" si="138"/>
        <v>124.84324324324325</v>
      </c>
      <c r="R1525" s="11">
        <f t="shared" si="139"/>
        <v>95.834024896265561</v>
      </c>
      <c r="S1525" t="str">
        <f t="shared" si="142"/>
        <v>photography</v>
      </c>
      <c r="T1525" s="17" t="str">
        <f t="shared" si="143"/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 s="15">
        <f t="shared" si="140"/>
        <v>42786.501041666663</v>
      </c>
      <c r="K1526">
        <v>1485000090</v>
      </c>
      <c r="L1526" s="15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 t="shared" si="138"/>
        <v>206.99999999999997</v>
      </c>
      <c r="R1526" s="11">
        <f t="shared" si="139"/>
        <v>221.78571428571428</v>
      </c>
      <c r="S1526" t="str">
        <f t="shared" si="142"/>
        <v>photography</v>
      </c>
      <c r="T1526" s="17" t="str">
        <f t="shared" si="143"/>
        <v>photobooks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 s="15">
        <f t="shared" si="140"/>
        <v>42600.702986111108</v>
      </c>
      <c r="K1527">
        <v>1468947138</v>
      </c>
      <c r="L1527" s="15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 t="shared" si="138"/>
        <v>174.00576923076923</v>
      </c>
      <c r="R1527" s="11">
        <f t="shared" si="139"/>
        <v>32.315357142857138</v>
      </c>
      <c r="S1527" t="str">
        <f t="shared" si="142"/>
        <v>photography</v>
      </c>
      <c r="T1527" s="17" t="str">
        <f t="shared" si="143"/>
        <v>photobooks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 s="15">
        <f t="shared" si="140"/>
        <v>42388.276006944448</v>
      </c>
      <c r="K1528">
        <v>1448951847</v>
      </c>
      <c r="L1528" s="15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 t="shared" si="138"/>
        <v>120.32608695652173</v>
      </c>
      <c r="R1528" s="11">
        <f t="shared" si="139"/>
        <v>98.839285714285708</v>
      </c>
      <c r="S1528" t="str">
        <f t="shared" si="142"/>
        <v>photography</v>
      </c>
      <c r="T1528" s="17" t="str">
        <f t="shared" si="143"/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 s="15">
        <f t="shared" si="140"/>
        <v>42808.558865740735</v>
      </c>
      <c r="K1529">
        <v>1487082286</v>
      </c>
      <c r="L1529" s="15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 t="shared" si="138"/>
        <v>110.44428571428573</v>
      </c>
      <c r="R1529" s="11">
        <f t="shared" si="139"/>
        <v>55.222142857142863</v>
      </c>
      <c r="S1529" t="str">
        <f t="shared" si="142"/>
        <v>photography</v>
      </c>
      <c r="T1529" s="17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 s="15">
        <f t="shared" si="140"/>
        <v>42767</v>
      </c>
      <c r="K1530">
        <v>1483292122</v>
      </c>
      <c r="L1530" s="15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 t="shared" si="138"/>
        <v>281.56666666666666</v>
      </c>
      <c r="R1530" s="11">
        <f t="shared" si="139"/>
        <v>52.793750000000003</v>
      </c>
      <c r="S1530" t="str">
        <f t="shared" si="142"/>
        <v>photography</v>
      </c>
      <c r="T1530" s="17" t="str">
        <f t="shared" si="143"/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 s="15">
        <f t="shared" si="140"/>
        <v>42082.587037037039</v>
      </c>
      <c r="K1531">
        <v>1424185520</v>
      </c>
      <c r="L1531" s="15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 t="shared" si="138"/>
        <v>100.67894736842105</v>
      </c>
      <c r="R1531" s="11">
        <f t="shared" si="139"/>
        <v>135.66666666666666</v>
      </c>
      <c r="S1531" t="str">
        <f t="shared" si="142"/>
        <v>photography</v>
      </c>
      <c r="T1531" s="17" t="str">
        <f t="shared" si="143"/>
        <v>photobooks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 s="15">
        <f t="shared" si="140"/>
        <v>42300.767303240747</v>
      </c>
      <c r="K1532">
        <v>1443464695</v>
      </c>
      <c r="L1532" s="15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 t="shared" si="138"/>
        <v>134.82571428571427</v>
      </c>
      <c r="R1532" s="11">
        <f t="shared" si="139"/>
        <v>53.991990846681922</v>
      </c>
      <c r="S1532" t="str">
        <f t="shared" si="142"/>
        <v>photography</v>
      </c>
      <c r="T1532" s="17" t="str">
        <f t="shared" si="143"/>
        <v>photobooks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 s="15">
        <f t="shared" si="140"/>
        <v>41974.125</v>
      </c>
      <c r="K1533">
        <v>1414610126</v>
      </c>
      <c r="L1533" s="15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 t="shared" si="138"/>
        <v>175.95744680851064</v>
      </c>
      <c r="R1533" s="11">
        <f t="shared" si="139"/>
        <v>56.643835616438359</v>
      </c>
      <c r="S1533" t="str">
        <f t="shared" si="142"/>
        <v>photography</v>
      </c>
      <c r="T1533" s="17" t="str">
        <f t="shared" si="143"/>
        <v>photobooks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 s="15">
        <f t="shared" si="140"/>
        <v>42415.625</v>
      </c>
      <c r="K1534">
        <v>1453461865</v>
      </c>
      <c r="L1534" s="15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 t="shared" si="138"/>
        <v>484.02000000000004</v>
      </c>
      <c r="R1534" s="11">
        <f t="shared" si="139"/>
        <v>82.316326530612244</v>
      </c>
      <c r="S1534" t="str">
        <f t="shared" si="142"/>
        <v>photography</v>
      </c>
      <c r="T1534" s="17" t="str">
        <f t="shared" si="143"/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 s="15">
        <f t="shared" si="140"/>
        <v>42492.165972222225</v>
      </c>
      <c r="K1535">
        <v>1457913777</v>
      </c>
      <c r="L1535" s="15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 t="shared" si="138"/>
        <v>145.14000000000001</v>
      </c>
      <c r="R1535" s="11">
        <f t="shared" si="139"/>
        <v>88.26081081081081</v>
      </c>
      <c r="S1535" t="str">
        <f t="shared" si="142"/>
        <v>photography</v>
      </c>
      <c r="T1535" s="17" t="str">
        <f t="shared" si="143"/>
        <v>photobooks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 s="15">
        <f t="shared" si="140"/>
        <v>42251.67432870371</v>
      </c>
      <c r="K1536">
        <v>1438791062</v>
      </c>
      <c r="L1536" s="15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 t="shared" si="138"/>
        <v>417.73333333333335</v>
      </c>
      <c r="R1536" s="11">
        <f t="shared" si="139"/>
        <v>84.905149051490511</v>
      </c>
      <c r="S1536" t="str">
        <f t="shared" si="142"/>
        <v>photography</v>
      </c>
      <c r="T1536" s="17" t="str">
        <f t="shared" si="143"/>
        <v>photobooks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 s="15">
        <f t="shared" si="140"/>
        <v>42513.916666666672</v>
      </c>
      <c r="K1537">
        <v>1461527631</v>
      </c>
      <c r="L1537" s="15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 t="shared" si="138"/>
        <v>132.42499999999998</v>
      </c>
      <c r="R1537" s="11">
        <f t="shared" si="139"/>
        <v>48.154545454545456</v>
      </c>
      <c r="S1537" t="str">
        <f t="shared" si="142"/>
        <v>photography</v>
      </c>
      <c r="T1537" s="17" t="str">
        <f t="shared" si="143"/>
        <v>photobooks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 s="15">
        <f t="shared" si="140"/>
        <v>42243.802199074074</v>
      </c>
      <c r="K1538">
        <v>1438110910</v>
      </c>
      <c r="L1538" s="15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 t="shared" ref="Q1538:Q1601" si="144">E1538/D1538*100</f>
        <v>250.30841666666666</v>
      </c>
      <c r="R1538" s="11">
        <f t="shared" ref="R1538:R1601" si="145">E1538/N1538</f>
        <v>66.015406593406595</v>
      </c>
      <c r="S1538" t="str">
        <f t="shared" si="142"/>
        <v>photography</v>
      </c>
      <c r="T1538" s="17" t="str">
        <f t="shared" si="143"/>
        <v>photobooks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46">(((I1539/60)/60)/24)+DATE(1970,1,1)</f>
        <v>42588.75</v>
      </c>
      <c r="K1539">
        <v>1467358427</v>
      </c>
      <c r="L1539" s="15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 t="shared" si="144"/>
        <v>179.9</v>
      </c>
      <c r="R1539" s="11">
        <f t="shared" si="145"/>
        <v>96.375</v>
      </c>
      <c r="S1539" t="str">
        <f t="shared" ref="S1539:S1602" si="148">LEFT(P1539,SEARCH("/",P1539,1)-1)</f>
        <v>photography</v>
      </c>
      <c r="T1539" s="17" t="str">
        <f t="shared" ref="T1539:T1602" si="149">RIGHT(P1539,LEN(P1539)-SEARCH("/",P1539))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 s="15">
        <f t="shared" si="146"/>
        <v>42026.782060185185</v>
      </c>
      <c r="K1540">
        <v>1418064370</v>
      </c>
      <c r="L1540" s="15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 t="shared" si="144"/>
        <v>102.62857142857142</v>
      </c>
      <c r="R1540" s="11">
        <f t="shared" si="145"/>
        <v>156.17391304347825</v>
      </c>
      <c r="S1540" t="str">
        <f t="shared" si="148"/>
        <v>photography</v>
      </c>
      <c r="T1540" s="17" t="str">
        <f t="shared" si="149"/>
        <v>photobooks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 s="15">
        <f t="shared" si="146"/>
        <v>42738.919201388882</v>
      </c>
      <c r="K1541">
        <v>1480629819</v>
      </c>
      <c r="L1541" s="15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 t="shared" si="144"/>
        <v>135.98609999999999</v>
      </c>
      <c r="R1541" s="11">
        <f t="shared" si="145"/>
        <v>95.764859154929582</v>
      </c>
      <c r="S1541" t="str">
        <f t="shared" si="148"/>
        <v>photography</v>
      </c>
      <c r="T1541" s="17" t="str">
        <f t="shared" si="149"/>
        <v>photobooks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 s="15">
        <f t="shared" si="146"/>
        <v>41969.052083333328</v>
      </c>
      <c r="K1542">
        <v>1414368616</v>
      </c>
      <c r="L1542" s="15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 t="shared" si="144"/>
        <v>117.86666666666667</v>
      </c>
      <c r="R1542" s="11">
        <f t="shared" si="145"/>
        <v>180.40816326530611</v>
      </c>
      <c r="S1542" t="str">
        <f t="shared" si="148"/>
        <v>photography</v>
      </c>
      <c r="T1542" s="17" t="str">
        <f t="shared" si="149"/>
        <v>photobooks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 s="15">
        <f t="shared" si="146"/>
        <v>42004.712245370371</v>
      </c>
      <c r="K1543">
        <v>1417453538</v>
      </c>
      <c r="L1543" s="15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144"/>
        <v>3.3333333333333333E-2</v>
      </c>
      <c r="R1543" s="11">
        <f t="shared" si="145"/>
        <v>3</v>
      </c>
      <c r="S1543" t="str">
        <f t="shared" si="148"/>
        <v>photography</v>
      </c>
      <c r="T1543" s="17" t="str">
        <f t="shared" si="149"/>
        <v>nature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 s="15">
        <f t="shared" si="146"/>
        <v>42185.996527777781</v>
      </c>
      <c r="K1544">
        <v>1434412500</v>
      </c>
      <c r="L1544" s="15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144"/>
        <v>4</v>
      </c>
      <c r="R1544" s="11">
        <f t="shared" si="145"/>
        <v>20</v>
      </c>
      <c r="S1544" t="str">
        <f t="shared" si="148"/>
        <v>photography</v>
      </c>
      <c r="T1544" s="17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 s="15">
        <f t="shared" si="146"/>
        <v>41965.551319444443</v>
      </c>
      <c r="K1545">
        <v>1414066434</v>
      </c>
      <c r="L1545" s="15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144"/>
        <v>0.44444444444444442</v>
      </c>
      <c r="R1545" s="11">
        <f t="shared" si="145"/>
        <v>10</v>
      </c>
      <c r="S1545" t="str">
        <f t="shared" si="148"/>
        <v>photography</v>
      </c>
      <c r="T1545" s="17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 s="15">
        <f t="shared" si="146"/>
        <v>42095.012499999997</v>
      </c>
      <c r="K1546">
        <v>1424222024</v>
      </c>
      <c r="L1546" s="15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144"/>
        <v>0</v>
      </c>
      <c r="R1546" s="11" t="e">
        <f t="shared" si="145"/>
        <v>#DIV/0!</v>
      </c>
      <c r="S1546" t="str">
        <f t="shared" si="148"/>
        <v>photography</v>
      </c>
      <c r="T1546" s="17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 s="15">
        <f t="shared" si="146"/>
        <v>42065.886111111111</v>
      </c>
      <c r="K1547">
        <v>1422393234</v>
      </c>
      <c r="L1547" s="15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144"/>
        <v>3.3333333333333333E-2</v>
      </c>
      <c r="R1547" s="11">
        <f t="shared" si="145"/>
        <v>1</v>
      </c>
      <c r="S1547" t="str">
        <f t="shared" si="148"/>
        <v>photography</v>
      </c>
      <c r="T1547" s="17" t="str">
        <f t="shared" si="149"/>
        <v>nature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 s="15">
        <f t="shared" si="146"/>
        <v>41899.212951388887</v>
      </c>
      <c r="K1548">
        <v>1405746399</v>
      </c>
      <c r="L1548" s="15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144"/>
        <v>28.9</v>
      </c>
      <c r="R1548" s="11">
        <f t="shared" si="145"/>
        <v>26.272727272727273</v>
      </c>
      <c r="S1548" t="str">
        <f t="shared" si="148"/>
        <v>photography</v>
      </c>
      <c r="T1548" s="17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 s="15">
        <f t="shared" si="146"/>
        <v>42789.426875000005</v>
      </c>
      <c r="K1549">
        <v>1487240082</v>
      </c>
      <c r="L1549" s="15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144"/>
        <v>0</v>
      </c>
      <c r="R1549" s="11" t="e">
        <f t="shared" si="145"/>
        <v>#DIV/0!</v>
      </c>
      <c r="S1549" t="str">
        <f t="shared" si="148"/>
        <v>photography</v>
      </c>
      <c r="T1549" s="17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 s="15">
        <f t="shared" si="146"/>
        <v>42316.923842592587</v>
      </c>
      <c r="K1550">
        <v>1444425020</v>
      </c>
      <c r="L1550" s="15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144"/>
        <v>8.5714285714285712</v>
      </c>
      <c r="R1550" s="11">
        <f t="shared" si="145"/>
        <v>60</v>
      </c>
      <c r="S1550" t="str">
        <f t="shared" si="148"/>
        <v>photography</v>
      </c>
      <c r="T1550" s="17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 s="15">
        <f t="shared" si="146"/>
        <v>42311.177766203706</v>
      </c>
      <c r="K1551">
        <v>1443928559</v>
      </c>
      <c r="L1551" s="15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144"/>
        <v>34</v>
      </c>
      <c r="R1551" s="11">
        <f t="shared" si="145"/>
        <v>28.333333333333332</v>
      </c>
      <c r="S1551" t="str">
        <f t="shared" si="148"/>
        <v>photography</v>
      </c>
      <c r="T1551" s="17" t="str">
        <f t="shared" si="149"/>
        <v>nature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 s="15">
        <f t="shared" si="146"/>
        <v>42502.449467592596</v>
      </c>
      <c r="K1552">
        <v>1460458034</v>
      </c>
      <c r="L1552" s="15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144"/>
        <v>13.466666666666665</v>
      </c>
      <c r="R1552" s="11">
        <f t="shared" si="145"/>
        <v>14.428571428571429</v>
      </c>
      <c r="S1552" t="str">
        <f t="shared" si="148"/>
        <v>photography</v>
      </c>
      <c r="T1552" s="17" t="str">
        <f t="shared" si="149"/>
        <v>nature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 s="15">
        <f t="shared" si="146"/>
        <v>42151.824525462958</v>
      </c>
      <c r="K1553">
        <v>1430164039</v>
      </c>
      <c r="L1553" s="15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144"/>
        <v>0</v>
      </c>
      <c r="R1553" s="11" t="e">
        <f t="shared" si="145"/>
        <v>#DIV/0!</v>
      </c>
      <c r="S1553" t="str">
        <f t="shared" si="148"/>
        <v>photography</v>
      </c>
      <c r="T1553" s="17" t="str">
        <f t="shared" si="149"/>
        <v>nature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 s="15">
        <f t="shared" si="146"/>
        <v>41913.165972222225</v>
      </c>
      <c r="K1554">
        <v>1410366708</v>
      </c>
      <c r="L1554" s="15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144"/>
        <v>49.186046511627907</v>
      </c>
      <c r="R1554" s="11">
        <f t="shared" si="145"/>
        <v>132.1875</v>
      </c>
      <c r="S1554" t="str">
        <f t="shared" si="148"/>
        <v>photography</v>
      </c>
      <c r="T1554" s="17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 s="15">
        <f t="shared" si="146"/>
        <v>42249.282951388886</v>
      </c>
      <c r="K1555">
        <v>1438584447</v>
      </c>
      <c r="L1555" s="15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144"/>
        <v>0</v>
      </c>
      <c r="R1555" s="11" t="e">
        <f t="shared" si="145"/>
        <v>#DIV/0!</v>
      </c>
      <c r="S1555" t="str">
        <f t="shared" si="148"/>
        <v>photography</v>
      </c>
      <c r="T1555" s="17" t="str">
        <f t="shared" si="149"/>
        <v>nature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 s="15">
        <f t="shared" si="146"/>
        <v>42218.252199074079</v>
      </c>
      <c r="K1556">
        <v>1435903390</v>
      </c>
      <c r="L1556" s="15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144"/>
        <v>0</v>
      </c>
      <c r="R1556" s="11" t="e">
        <f t="shared" si="145"/>
        <v>#DIV/0!</v>
      </c>
      <c r="S1556" t="str">
        <f t="shared" si="148"/>
        <v>photography</v>
      </c>
      <c r="T1556" s="17" t="str">
        <f t="shared" si="149"/>
        <v>nature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 s="15">
        <f t="shared" si="146"/>
        <v>42264.708333333328</v>
      </c>
      <c r="K1557">
        <v>1440513832</v>
      </c>
      <c r="L1557" s="15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144"/>
        <v>0</v>
      </c>
      <c r="R1557" s="11" t="e">
        <f t="shared" si="145"/>
        <v>#DIV/0!</v>
      </c>
      <c r="S1557" t="str">
        <f t="shared" si="148"/>
        <v>photography</v>
      </c>
      <c r="T1557" s="17" t="str">
        <f t="shared" si="149"/>
        <v>nature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 s="15">
        <f t="shared" si="146"/>
        <v>42555.153055555551</v>
      </c>
      <c r="K1558">
        <v>1465011624</v>
      </c>
      <c r="L1558" s="15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144"/>
        <v>45.133333333333333</v>
      </c>
      <c r="R1558" s="11">
        <f t="shared" si="145"/>
        <v>56.416666666666664</v>
      </c>
      <c r="S1558" t="str">
        <f t="shared" si="148"/>
        <v>photography</v>
      </c>
      <c r="T1558" s="17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 s="15">
        <f t="shared" si="146"/>
        <v>41902.65315972222</v>
      </c>
      <c r="K1559">
        <v>1408549233</v>
      </c>
      <c r="L1559" s="15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144"/>
        <v>4</v>
      </c>
      <c r="R1559" s="11">
        <f t="shared" si="145"/>
        <v>100</v>
      </c>
      <c r="S1559" t="str">
        <f t="shared" si="148"/>
        <v>photography</v>
      </c>
      <c r="T1559" s="17" t="str">
        <f t="shared" si="149"/>
        <v>nature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 s="15">
        <f t="shared" si="146"/>
        <v>42244.508333333331</v>
      </c>
      <c r="K1560">
        <v>1435656759</v>
      </c>
      <c r="L1560" s="15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144"/>
        <v>4.666666666666667</v>
      </c>
      <c r="R1560" s="11">
        <f t="shared" si="145"/>
        <v>11.666666666666666</v>
      </c>
      <c r="S1560" t="str">
        <f t="shared" si="148"/>
        <v>photography</v>
      </c>
      <c r="T1560" s="17" t="str">
        <f t="shared" si="149"/>
        <v>nature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 s="15">
        <f t="shared" si="146"/>
        <v>42123.05322916666</v>
      </c>
      <c r="K1561">
        <v>1428974199</v>
      </c>
      <c r="L1561" s="15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144"/>
        <v>0.33333333333333337</v>
      </c>
      <c r="R1561" s="11">
        <f t="shared" si="145"/>
        <v>50</v>
      </c>
      <c r="S1561" t="str">
        <f t="shared" si="148"/>
        <v>photography</v>
      </c>
      <c r="T1561" s="17" t="str">
        <f t="shared" si="149"/>
        <v>nature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 s="15">
        <f t="shared" si="146"/>
        <v>41956.062418981484</v>
      </c>
      <c r="K1562">
        <v>1414110593</v>
      </c>
      <c r="L1562" s="15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144"/>
        <v>3.7600000000000002</v>
      </c>
      <c r="R1562" s="11">
        <f t="shared" si="145"/>
        <v>23.5</v>
      </c>
      <c r="S1562" t="str">
        <f t="shared" si="148"/>
        <v>photography</v>
      </c>
      <c r="T1562" s="17" t="str">
        <f t="shared" si="149"/>
        <v>nature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 s="15">
        <f t="shared" si="146"/>
        <v>41585.083368055559</v>
      </c>
      <c r="K1563">
        <v>1381194003</v>
      </c>
      <c r="L1563" s="15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144"/>
        <v>0.67</v>
      </c>
      <c r="R1563" s="11">
        <f t="shared" si="145"/>
        <v>67</v>
      </c>
      <c r="S1563" t="str">
        <f t="shared" si="148"/>
        <v>publishing</v>
      </c>
      <c r="T1563" s="17" t="str">
        <f t="shared" si="149"/>
        <v>art books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 s="15">
        <f t="shared" si="146"/>
        <v>40149.034722222219</v>
      </c>
      <c r="K1564">
        <v>1253712916</v>
      </c>
      <c r="L1564" s="15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144"/>
        <v>0</v>
      </c>
      <c r="R1564" s="11" t="e">
        <f t="shared" si="145"/>
        <v>#DIV/0!</v>
      </c>
      <c r="S1564" t="str">
        <f t="shared" si="148"/>
        <v>publishing</v>
      </c>
      <c r="T1564" s="17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 s="15">
        <f t="shared" si="146"/>
        <v>41712.700821759259</v>
      </c>
      <c r="K1565">
        <v>1389635351</v>
      </c>
      <c r="L1565" s="15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144"/>
        <v>1.4166666666666665</v>
      </c>
      <c r="R1565" s="11">
        <f t="shared" si="145"/>
        <v>42.5</v>
      </c>
      <c r="S1565" t="str">
        <f t="shared" si="148"/>
        <v>publishing</v>
      </c>
      <c r="T1565" s="17" t="str">
        <f t="shared" si="149"/>
        <v>art books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 s="15">
        <f t="shared" si="146"/>
        <v>42152.836805555555</v>
      </c>
      <c r="K1566">
        <v>1430124509</v>
      </c>
      <c r="L1566" s="15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144"/>
        <v>0.1</v>
      </c>
      <c r="R1566" s="11">
        <f t="shared" si="145"/>
        <v>10</v>
      </c>
      <c r="S1566" t="str">
        <f t="shared" si="148"/>
        <v>publishing</v>
      </c>
      <c r="T1566" s="17" t="str">
        <f t="shared" si="149"/>
        <v>art books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 s="15">
        <f t="shared" si="146"/>
        <v>40702.729872685188</v>
      </c>
      <c r="K1567">
        <v>1304962261</v>
      </c>
      <c r="L1567" s="15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144"/>
        <v>2.5</v>
      </c>
      <c r="R1567" s="11">
        <f t="shared" si="145"/>
        <v>100</v>
      </c>
      <c r="S1567" t="str">
        <f t="shared" si="148"/>
        <v>publishing</v>
      </c>
      <c r="T1567" s="17" t="str">
        <f t="shared" si="149"/>
        <v>art books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 s="15">
        <f t="shared" si="146"/>
        <v>42578.916666666672</v>
      </c>
      <c r="K1568">
        <v>1467151204</v>
      </c>
      <c r="L1568" s="15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144"/>
        <v>21.25</v>
      </c>
      <c r="R1568" s="11">
        <f t="shared" si="145"/>
        <v>108.05084745762711</v>
      </c>
      <c r="S1568" t="str">
        <f t="shared" si="148"/>
        <v>publishing</v>
      </c>
      <c r="T1568" s="17" t="str">
        <f t="shared" si="149"/>
        <v>art books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 s="15">
        <f t="shared" si="146"/>
        <v>41687</v>
      </c>
      <c r="K1569">
        <v>1391293745</v>
      </c>
      <c r="L1569" s="15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144"/>
        <v>4.117647058823529</v>
      </c>
      <c r="R1569" s="11">
        <f t="shared" si="145"/>
        <v>26.923076923076923</v>
      </c>
      <c r="S1569" t="str">
        <f t="shared" si="148"/>
        <v>publishing</v>
      </c>
      <c r="T1569" s="17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 s="15">
        <f t="shared" si="146"/>
        <v>41997.062326388885</v>
      </c>
      <c r="K1570">
        <v>1416360585</v>
      </c>
      <c r="L1570" s="15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144"/>
        <v>13.639999999999999</v>
      </c>
      <c r="R1570" s="11">
        <f t="shared" si="145"/>
        <v>155</v>
      </c>
      <c r="S1570" t="str">
        <f t="shared" si="148"/>
        <v>publishing</v>
      </c>
      <c r="T1570" s="17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 s="15">
        <f t="shared" si="146"/>
        <v>41419.679560185185</v>
      </c>
      <c r="K1571">
        <v>1366906714</v>
      </c>
      <c r="L1571" s="15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144"/>
        <v>0</v>
      </c>
      <c r="R1571" s="11" t="e">
        <f t="shared" si="145"/>
        <v>#DIV/0!</v>
      </c>
      <c r="S1571" t="str">
        <f t="shared" si="148"/>
        <v>publishing</v>
      </c>
      <c r="T1571" s="17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 s="15">
        <f t="shared" si="146"/>
        <v>42468.771782407406</v>
      </c>
      <c r="K1572">
        <v>1457551882</v>
      </c>
      <c r="L1572" s="15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144"/>
        <v>41.4</v>
      </c>
      <c r="R1572" s="11">
        <f t="shared" si="145"/>
        <v>47.769230769230766</v>
      </c>
      <c r="S1572" t="str">
        <f t="shared" si="148"/>
        <v>publishing</v>
      </c>
      <c r="T1572" s="17" t="str">
        <f t="shared" si="149"/>
        <v>art books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 s="15">
        <f t="shared" si="146"/>
        <v>42174.769479166673</v>
      </c>
      <c r="K1573">
        <v>1432146483</v>
      </c>
      <c r="L1573" s="15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144"/>
        <v>0.66115702479338845</v>
      </c>
      <c r="R1573" s="11">
        <f t="shared" si="145"/>
        <v>20</v>
      </c>
      <c r="S1573" t="str">
        <f t="shared" si="148"/>
        <v>publishing</v>
      </c>
      <c r="T1573" s="17" t="str">
        <f t="shared" si="149"/>
        <v>art books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 s="15">
        <f t="shared" si="146"/>
        <v>42428.999305555553</v>
      </c>
      <c r="K1574">
        <v>1454546859</v>
      </c>
      <c r="L1574" s="15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144"/>
        <v>5</v>
      </c>
      <c r="R1574" s="11">
        <f t="shared" si="145"/>
        <v>41.666666666666664</v>
      </c>
      <c r="S1574" t="str">
        <f t="shared" si="148"/>
        <v>publishing</v>
      </c>
      <c r="T1574" s="17" t="str">
        <f t="shared" si="149"/>
        <v>art books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 s="15">
        <f t="shared" si="146"/>
        <v>42826.165972222225</v>
      </c>
      <c r="K1575">
        <v>1487548802</v>
      </c>
      <c r="L1575" s="15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144"/>
        <v>2.4777777777777779</v>
      </c>
      <c r="R1575" s="11">
        <f t="shared" si="145"/>
        <v>74.333333333333329</v>
      </c>
      <c r="S1575" t="str">
        <f t="shared" si="148"/>
        <v>publishing</v>
      </c>
      <c r="T1575" s="17" t="str">
        <f t="shared" si="149"/>
        <v>art books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 s="15">
        <f t="shared" si="146"/>
        <v>42052.927418981482</v>
      </c>
      <c r="K1576">
        <v>1421187329</v>
      </c>
      <c r="L1576" s="15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144"/>
        <v>5.0599999999999996</v>
      </c>
      <c r="R1576" s="11">
        <f t="shared" si="145"/>
        <v>84.333333333333329</v>
      </c>
      <c r="S1576" t="str">
        <f t="shared" si="148"/>
        <v>publishing</v>
      </c>
      <c r="T1576" s="17" t="str">
        <f t="shared" si="149"/>
        <v>art books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 s="15">
        <f t="shared" si="146"/>
        <v>41829.524259259262</v>
      </c>
      <c r="K1577">
        <v>1402317296</v>
      </c>
      <c r="L1577" s="15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144"/>
        <v>22.91</v>
      </c>
      <c r="R1577" s="11">
        <f t="shared" si="145"/>
        <v>65.457142857142856</v>
      </c>
      <c r="S1577" t="str">
        <f t="shared" si="148"/>
        <v>publishing</v>
      </c>
      <c r="T1577" s="17" t="str">
        <f t="shared" si="149"/>
        <v>art books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 s="15">
        <f t="shared" si="146"/>
        <v>42185.879259259258</v>
      </c>
      <c r="K1578">
        <v>1431810368</v>
      </c>
      <c r="L1578" s="15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144"/>
        <v>13</v>
      </c>
      <c r="R1578" s="11">
        <f t="shared" si="145"/>
        <v>65</v>
      </c>
      <c r="S1578" t="str">
        <f t="shared" si="148"/>
        <v>publishing</v>
      </c>
      <c r="T1578" s="17" t="str">
        <f t="shared" si="149"/>
        <v>art books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 s="15">
        <f t="shared" si="146"/>
        <v>41114.847777777781</v>
      </c>
      <c r="K1579">
        <v>1337977248</v>
      </c>
      <c r="L1579" s="15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144"/>
        <v>0.54999999999999993</v>
      </c>
      <c r="R1579" s="11">
        <f t="shared" si="145"/>
        <v>27.5</v>
      </c>
      <c r="S1579" t="str">
        <f t="shared" si="148"/>
        <v>publishing</v>
      </c>
      <c r="T1579" s="17" t="str">
        <f t="shared" si="149"/>
        <v>art books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 s="15">
        <f t="shared" si="146"/>
        <v>40423.083333333336</v>
      </c>
      <c r="K1580">
        <v>1281317691</v>
      </c>
      <c r="L1580" s="15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144"/>
        <v>10.806536636794938</v>
      </c>
      <c r="R1580" s="11">
        <f t="shared" si="145"/>
        <v>51.25</v>
      </c>
      <c r="S1580" t="str">
        <f t="shared" si="148"/>
        <v>publishing</v>
      </c>
      <c r="T1580" s="17" t="str">
        <f t="shared" si="149"/>
        <v>art books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 s="15">
        <f t="shared" si="146"/>
        <v>41514.996423611112</v>
      </c>
      <c r="K1581">
        <v>1374882891</v>
      </c>
      <c r="L1581" s="15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144"/>
        <v>0.84008400840084008</v>
      </c>
      <c r="R1581" s="11">
        <f t="shared" si="145"/>
        <v>14</v>
      </c>
      <c r="S1581" t="str">
        <f t="shared" si="148"/>
        <v>publishing</v>
      </c>
      <c r="T1581" s="17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 s="15">
        <f t="shared" si="146"/>
        <v>41050.050069444449</v>
      </c>
      <c r="K1582">
        <v>1332378726</v>
      </c>
      <c r="L1582" s="15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144"/>
        <v>0</v>
      </c>
      <c r="R1582" s="11" t="e">
        <f t="shared" si="145"/>
        <v>#DIV/0!</v>
      </c>
      <c r="S1582" t="str">
        <f t="shared" si="148"/>
        <v>publishing</v>
      </c>
      <c r="T1582" s="17" t="str">
        <f t="shared" si="149"/>
        <v>art books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 s="15">
        <f t="shared" si="146"/>
        <v>42357.448958333334</v>
      </c>
      <c r="K1583">
        <v>1447757190</v>
      </c>
      <c r="L1583" s="15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144"/>
        <v>0.5</v>
      </c>
      <c r="R1583" s="11">
        <f t="shared" si="145"/>
        <v>5</v>
      </c>
      <c r="S1583" t="str">
        <f t="shared" si="148"/>
        <v>photography</v>
      </c>
      <c r="T1583" s="17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 s="15">
        <f t="shared" si="146"/>
        <v>42303.888888888891</v>
      </c>
      <c r="K1584">
        <v>1440961053</v>
      </c>
      <c r="L1584" s="15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144"/>
        <v>9.3000000000000007</v>
      </c>
      <c r="R1584" s="11">
        <f t="shared" si="145"/>
        <v>31</v>
      </c>
      <c r="S1584" t="str">
        <f t="shared" si="148"/>
        <v>photography</v>
      </c>
      <c r="T1584" s="17" t="str">
        <f t="shared" si="149"/>
        <v>places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 s="15">
        <f t="shared" si="146"/>
        <v>41907.904988425929</v>
      </c>
      <c r="K1585">
        <v>1409089391</v>
      </c>
      <c r="L1585" s="15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144"/>
        <v>7.4999999999999997E-2</v>
      </c>
      <c r="R1585" s="11">
        <f t="shared" si="145"/>
        <v>15</v>
      </c>
      <c r="S1585" t="str">
        <f t="shared" si="148"/>
        <v>photography</v>
      </c>
      <c r="T1585" s="17" t="str">
        <f t="shared" si="149"/>
        <v>places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 s="15">
        <f t="shared" si="146"/>
        <v>41789.649317129632</v>
      </c>
      <c r="K1586">
        <v>1400600101</v>
      </c>
      <c r="L1586" s="15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144"/>
        <v>0</v>
      </c>
      <c r="R1586" s="11" t="e">
        <f t="shared" si="145"/>
        <v>#DIV/0!</v>
      </c>
      <c r="S1586" t="str">
        <f t="shared" si="148"/>
        <v>photography</v>
      </c>
      <c r="T1586" s="17" t="str">
        <f t="shared" si="149"/>
        <v>places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 s="15">
        <f t="shared" si="146"/>
        <v>42729.458333333328</v>
      </c>
      <c r="K1587">
        <v>1480800568</v>
      </c>
      <c r="L1587" s="15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144"/>
        <v>79</v>
      </c>
      <c r="R1587" s="11">
        <f t="shared" si="145"/>
        <v>131.66666666666666</v>
      </c>
      <c r="S1587" t="str">
        <f t="shared" si="148"/>
        <v>photography</v>
      </c>
      <c r="T1587" s="1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 s="15">
        <f t="shared" si="146"/>
        <v>42099.062754629631</v>
      </c>
      <c r="K1588">
        <v>1425609022</v>
      </c>
      <c r="L1588" s="15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144"/>
        <v>0</v>
      </c>
      <c r="R1588" s="11" t="e">
        <f t="shared" si="145"/>
        <v>#DIV/0!</v>
      </c>
      <c r="S1588" t="str">
        <f t="shared" si="148"/>
        <v>photography</v>
      </c>
      <c r="T1588" s="17" t="str">
        <f t="shared" si="149"/>
        <v>places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 s="15">
        <f t="shared" si="146"/>
        <v>41986.950983796298</v>
      </c>
      <c r="K1589">
        <v>1415918965</v>
      </c>
      <c r="L1589" s="15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144"/>
        <v>1.3333333333333334E-2</v>
      </c>
      <c r="R1589" s="11">
        <f t="shared" si="145"/>
        <v>1</v>
      </c>
      <c r="S1589" t="str">
        <f t="shared" si="148"/>
        <v>photography</v>
      </c>
      <c r="T1589" s="17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 s="15">
        <f t="shared" si="146"/>
        <v>42035.841666666667</v>
      </c>
      <c r="K1590">
        <v>1420091999</v>
      </c>
      <c r="L1590" s="15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144"/>
        <v>0</v>
      </c>
      <c r="R1590" s="11" t="e">
        <f t="shared" si="145"/>
        <v>#DIV/0!</v>
      </c>
      <c r="S1590" t="str">
        <f t="shared" si="148"/>
        <v>photography</v>
      </c>
      <c r="T1590" s="17" t="str">
        <f t="shared" si="149"/>
        <v>places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 s="15">
        <f t="shared" si="146"/>
        <v>42286.984791666662</v>
      </c>
      <c r="K1591">
        <v>1441841886</v>
      </c>
      <c r="L1591" s="15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144"/>
        <v>0</v>
      </c>
      <c r="R1591" s="11" t="e">
        <f t="shared" si="145"/>
        <v>#DIV/0!</v>
      </c>
      <c r="S1591" t="str">
        <f t="shared" si="148"/>
        <v>photography</v>
      </c>
      <c r="T1591" s="17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 s="15">
        <f t="shared" si="146"/>
        <v>42270.857222222221</v>
      </c>
      <c r="K1592">
        <v>1440448464</v>
      </c>
      <c r="L1592" s="15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144"/>
        <v>1.7000000000000002</v>
      </c>
      <c r="R1592" s="11">
        <f t="shared" si="145"/>
        <v>510</v>
      </c>
      <c r="S1592" t="str">
        <f t="shared" si="148"/>
        <v>photography</v>
      </c>
      <c r="T1592" s="17" t="str">
        <f t="shared" si="149"/>
        <v>places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 s="15">
        <f t="shared" si="146"/>
        <v>42463.68450231482</v>
      </c>
      <c r="K1593">
        <v>1457112341</v>
      </c>
      <c r="L1593" s="15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144"/>
        <v>29.228571428571428</v>
      </c>
      <c r="R1593" s="11">
        <f t="shared" si="145"/>
        <v>44.478260869565219</v>
      </c>
      <c r="S1593" t="str">
        <f t="shared" si="148"/>
        <v>photography</v>
      </c>
      <c r="T1593" s="17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 s="15">
        <f t="shared" si="146"/>
        <v>42091.031076388885</v>
      </c>
      <c r="K1594">
        <v>1423619085</v>
      </c>
      <c r="L1594" s="15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144"/>
        <v>0</v>
      </c>
      <c r="R1594" s="11" t="e">
        <f t="shared" si="145"/>
        <v>#DIV/0!</v>
      </c>
      <c r="S1594" t="str">
        <f t="shared" si="148"/>
        <v>photography</v>
      </c>
      <c r="T1594" s="17" t="str">
        <f t="shared" si="149"/>
        <v>places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 s="15">
        <f t="shared" si="146"/>
        <v>42063.845543981486</v>
      </c>
      <c r="K1595">
        <v>1422562655</v>
      </c>
      <c r="L1595" s="15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144"/>
        <v>1.3636363636363637E-2</v>
      </c>
      <c r="R1595" s="11">
        <f t="shared" si="145"/>
        <v>1</v>
      </c>
      <c r="S1595" t="str">
        <f t="shared" si="148"/>
        <v>photography</v>
      </c>
      <c r="T1595" s="17" t="str">
        <f t="shared" si="149"/>
        <v>places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 s="15">
        <f t="shared" si="146"/>
        <v>42505.681249999994</v>
      </c>
      <c r="K1596">
        <v>1458147982</v>
      </c>
      <c r="L1596" s="15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144"/>
        <v>20.5</v>
      </c>
      <c r="R1596" s="11">
        <f t="shared" si="145"/>
        <v>20.5</v>
      </c>
      <c r="S1596" t="str">
        <f t="shared" si="148"/>
        <v>photography</v>
      </c>
      <c r="T1596" s="17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 s="15">
        <f t="shared" si="146"/>
        <v>41808.842361111114</v>
      </c>
      <c r="K1597">
        <v>1400634728</v>
      </c>
      <c r="L1597" s="15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144"/>
        <v>0.27999999999999997</v>
      </c>
      <c r="R1597" s="11">
        <f t="shared" si="145"/>
        <v>40</v>
      </c>
      <c r="S1597" t="str">
        <f t="shared" si="148"/>
        <v>photography</v>
      </c>
      <c r="T1597" s="17" t="str">
        <f t="shared" si="149"/>
        <v>places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 s="15">
        <f t="shared" si="146"/>
        <v>41986.471863425926</v>
      </c>
      <c r="K1598">
        <v>1414577969</v>
      </c>
      <c r="L1598" s="15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144"/>
        <v>2.3076923076923079</v>
      </c>
      <c r="R1598" s="11">
        <f t="shared" si="145"/>
        <v>25</v>
      </c>
      <c r="S1598" t="str">
        <f t="shared" si="148"/>
        <v>photography</v>
      </c>
      <c r="T1598" s="17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 s="15">
        <f t="shared" si="146"/>
        <v>42633.354131944448</v>
      </c>
      <c r="K1599">
        <v>1471768197</v>
      </c>
      <c r="L1599" s="15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144"/>
        <v>0</v>
      </c>
      <c r="R1599" s="11" t="e">
        <f t="shared" si="145"/>
        <v>#DIV/0!</v>
      </c>
      <c r="S1599" t="str">
        <f t="shared" si="148"/>
        <v>photography</v>
      </c>
      <c r="T1599" s="17" t="str">
        <f t="shared" si="149"/>
        <v>places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 s="15">
        <f t="shared" si="146"/>
        <v>42211.667337962965</v>
      </c>
      <c r="K1600">
        <v>1432742458</v>
      </c>
      <c r="L1600" s="15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144"/>
        <v>0.125</v>
      </c>
      <c r="R1600" s="11">
        <f t="shared" si="145"/>
        <v>1</v>
      </c>
      <c r="S1600" t="str">
        <f t="shared" si="148"/>
        <v>photography</v>
      </c>
      <c r="T1600" s="17" t="str">
        <f t="shared" si="149"/>
        <v>places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 s="15">
        <f t="shared" si="146"/>
        <v>42468.497407407413</v>
      </c>
      <c r="K1601">
        <v>1457528176</v>
      </c>
      <c r="L1601" s="15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144"/>
        <v>0</v>
      </c>
      <c r="R1601" s="11" t="e">
        <f t="shared" si="145"/>
        <v>#DIV/0!</v>
      </c>
      <c r="S1601" t="str">
        <f t="shared" si="148"/>
        <v>photography</v>
      </c>
      <c r="T1601" s="17" t="str">
        <f t="shared" si="149"/>
        <v>places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 s="15">
        <f t="shared" si="146"/>
        <v>41835.21597222222</v>
      </c>
      <c r="K1602">
        <v>1401585752</v>
      </c>
      <c r="L1602" s="15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ref="Q1602:Q1665" si="150">E1602/D1602*100</f>
        <v>7.3400000000000007</v>
      </c>
      <c r="R1602" s="11">
        <f t="shared" ref="R1602:R1665" si="151">E1602/N1602</f>
        <v>40.777777777777779</v>
      </c>
      <c r="S1602" t="str">
        <f t="shared" si="148"/>
        <v>photography</v>
      </c>
      <c r="T1602" s="17" t="str">
        <f t="shared" si="149"/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52">(((I1603/60)/60)/24)+DATE(1970,1,1)</f>
        <v>40668.092974537038</v>
      </c>
      <c r="K1603">
        <v>1301969633</v>
      </c>
      <c r="L1603" s="15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 t="shared" si="150"/>
        <v>108.2492</v>
      </c>
      <c r="R1603" s="11">
        <f t="shared" si="151"/>
        <v>48.325535714285714</v>
      </c>
      <c r="S1603" t="str">
        <f t="shared" ref="S1603:S1666" si="154">LEFT(P1603,SEARCH("/",P1603,1)-1)</f>
        <v>music</v>
      </c>
      <c r="T1603" s="17" t="str">
        <f t="shared" ref="T1603:T1666" si="155">RIGHT(P1603,LEN(P1603)-SEARCH("/",P1603))</f>
        <v>rock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 s="15">
        <f t="shared" si="152"/>
        <v>40830.958333333336</v>
      </c>
      <c r="K1604">
        <v>1314947317</v>
      </c>
      <c r="L1604" s="15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 t="shared" si="150"/>
        <v>100.16666666666667</v>
      </c>
      <c r="R1604" s="11">
        <f t="shared" si="151"/>
        <v>46.953125</v>
      </c>
      <c r="S1604" t="str">
        <f t="shared" si="154"/>
        <v>music</v>
      </c>
      <c r="T1604" s="17" t="str">
        <f t="shared" si="155"/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 s="15">
        <f t="shared" si="152"/>
        <v>40936.169664351852</v>
      </c>
      <c r="K1605">
        <v>1322539459</v>
      </c>
      <c r="L1605" s="15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 t="shared" si="150"/>
        <v>100.03299999999999</v>
      </c>
      <c r="R1605" s="11">
        <f t="shared" si="151"/>
        <v>66.688666666666663</v>
      </c>
      <c r="S1605" t="str">
        <f t="shared" si="154"/>
        <v>music</v>
      </c>
      <c r="T1605" s="17" t="str">
        <f t="shared" si="155"/>
        <v>rock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 s="15">
        <f t="shared" si="152"/>
        <v>40985.80364583333</v>
      </c>
      <c r="K1606">
        <v>1328559435</v>
      </c>
      <c r="L1606" s="15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 t="shared" si="150"/>
        <v>122.10714285714286</v>
      </c>
      <c r="R1606" s="11">
        <f t="shared" si="151"/>
        <v>48.842857142857142</v>
      </c>
      <c r="S1606" t="str">
        <f t="shared" si="154"/>
        <v>music</v>
      </c>
      <c r="T1606" s="17" t="str">
        <f t="shared" si="155"/>
        <v>rock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 s="15">
        <f t="shared" si="152"/>
        <v>40756.291666666664</v>
      </c>
      <c r="K1607">
        <v>1311380313</v>
      </c>
      <c r="L1607" s="15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 t="shared" si="150"/>
        <v>100.69333333333334</v>
      </c>
      <c r="R1607" s="11">
        <f t="shared" si="151"/>
        <v>137.30909090909091</v>
      </c>
      <c r="S1607" t="str">
        <f t="shared" si="154"/>
        <v>music</v>
      </c>
      <c r="T1607" s="17" t="str">
        <f t="shared" si="155"/>
        <v>rock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 s="15">
        <f t="shared" si="152"/>
        <v>40626.069884259261</v>
      </c>
      <c r="K1608">
        <v>1293158438</v>
      </c>
      <c r="L1608" s="15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 t="shared" si="150"/>
        <v>101.004125</v>
      </c>
      <c r="R1608" s="11">
        <f t="shared" si="151"/>
        <v>87.829673913043479</v>
      </c>
      <c r="S1608" t="str">
        <f t="shared" si="154"/>
        <v>music</v>
      </c>
      <c r="T1608" s="17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 s="15">
        <f t="shared" si="152"/>
        <v>41074.80846064815</v>
      </c>
      <c r="K1609">
        <v>1337887451</v>
      </c>
      <c r="L1609" s="15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 t="shared" si="150"/>
        <v>145.11000000000001</v>
      </c>
      <c r="R1609" s="11">
        <f t="shared" si="151"/>
        <v>70.785365853658533</v>
      </c>
      <c r="S1609" t="str">
        <f t="shared" si="154"/>
        <v>music</v>
      </c>
      <c r="T1609" s="17" t="str">
        <f t="shared" si="155"/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 s="15">
        <f t="shared" si="152"/>
        <v>41640.226388888892</v>
      </c>
      <c r="K1610">
        <v>1385754986</v>
      </c>
      <c r="L1610" s="15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 t="shared" si="150"/>
        <v>101.25</v>
      </c>
      <c r="R1610" s="11">
        <f t="shared" si="151"/>
        <v>52.826086956521742</v>
      </c>
      <c r="S1610" t="str">
        <f t="shared" si="154"/>
        <v>music</v>
      </c>
      <c r="T1610" s="17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 s="15">
        <f t="shared" si="152"/>
        <v>40849.333333333336</v>
      </c>
      <c r="K1611">
        <v>1315612909</v>
      </c>
      <c r="L1611" s="15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 t="shared" si="150"/>
        <v>118.33333333333333</v>
      </c>
      <c r="R1611" s="11">
        <f t="shared" si="151"/>
        <v>443.75</v>
      </c>
      <c r="S1611" t="str">
        <f t="shared" si="154"/>
        <v>music</v>
      </c>
      <c r="T1611" s="17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 s="15">
        <f t="shared" si="152"/>
        <v>41258.924884259257</v>
      </c>
      <c r="K1612">
        <v>1353017510</v>
      </c>
      <c r="L1612" s="15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 t="shared" si="150"/>
        <v>271.85000000000002</v>
      </c>
      <c r="R1612" s="11">
        <f t="shared" si="151"/>
        <v>48.544642857142854</v>
      </c>
      <c r="S1612" t="str">
        <f t="shared" si="154"/>
        <v>music</v>
      </c>
      <c r="T1612" s="17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 s="15">
        <f t="shared" si="152"/>
        <v>41430.00037037037</v>
      </c>
      <c r="K1613">
        <v>1368576032</v>
      </c>
      <c r="L1613" s="15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 t="shared" si="150"/>
        <v>125.125</v>
      </c>
      <c r="R1613" s="11">
        <f t="shared" si="151"/>
        <v>37.074074074074076</v>
      </c>
      <c r="S1613" t="str">
        <f t="shared" si="154"/>
        <v>music</v>
      </c>
      <c r="T1613" s="17" t="str">
        <f t="shared" si="155"/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 s="15">
        <f t="shared" si="152"/>
        <v>41276.874814814815</v>
      </c>
      <c r="K1614">
        <v>1354568384</v>
      </c>
      <c r="L1614" s="15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 t="shared" si="150"/>
        <v>110.00000000000001</v>
      </c>
      <c r="R1614" s="11">
        <f t="shared" si="151"/>
        <v>50</v>
      </c>
      <c r="S1614" t="str">
        <f t="shared" si="154"/>
        <v>music</v>
      </c>
      <c r="T1614" s="17" t="str">
        <f t="shared" si="155"/>
        <v>rock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 s="15">
        <f t="shared" si="152"/>
        <v>41112.069467592592</v>
      </c>
      <c r="K1615">
        <v>1340329202</v>
      </c>
      <c r="L1615" s="15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 t="shared" si="150"/>
        <v>101.49999999999999</v>
      </c>
      <c r="R1615" s="11">
        <f t="shared" si="151"/>
        <v>39.03846153846154</v>
      </c>
      <c r="S1615" t="str">
        <f t="shared" si="154"/>
        <v>music</v>
      </c>
      <c r="T1615" s="17" t="str">
        <f t="shared" si="155"/>
        <v>rock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 s="15">
        <f t="shared" si="152"/>
        <v>41854.708333333336</v>
      </c>
      <c r="K1616">
        <v>1401924769</v>
      </c>
      <c r="L1616" s="15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 t="shared" si="150"/>
        <v>102.69999999999999</v>
      </c>
      <c r="R1616" s="11">
        <f t="shared" si="151"/>
        <v>66.688311688311686</v>
      </c>
      <c r="S1616" t="str">
        <f t="shared" si="154"/>
        <v>music</v>
      </c>
      <c r="T1616" s="17" t="str">
        <f t="shared" si="155"/>
        <v>rock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 s="15">
        <f t="shared" si="152"/>
        <v>40890.092546296299</v>
      </c>
      <c r="K1617">
        <v>1319850796</v>
      </c>
      <c r="L1617" s="15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 t="shared" si="150"/>
        <v>114.12500000000001</v>
      </c>
      <c r="R1617" s="11">
        <f t="shared" si="151"/>
        <v>67.132352941176464</v>
      </c>
      <c r="S1617" t="str">
        <f t="shared" si="154"/>
        <v>music</v>
      </c>
      <c r="T1617" s="17" t="str">
        <f t="shared" si="155"/>
        <v>rock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 s="15">
        <f t="shared" si="152"/>
        <v>41235.916666666664</v>
      </c>
      <c r="K1618">
        <v>1350061821</v>
      </c>
      <c r="L1618" s="15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 t="shared" si="150"/>
        <v>104.2</v>
      </c>
      <c r="R1618" s="11">
        <f t="shared" si="151"/>
        <v>66.369426751592357</v>
      </c>
      <c r="S1618" t="str">
        <f t="shared" si="154"/>
        <v>music</v>
      </c>
      <c r="T1618" s="17" t="str">
        <f t="shared" si="155"/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 s="15">
        <f t="shared" si="152"/>
        <v>41579.791666666664</v>
      </c>
      <c r="K1619">
        <v>1380470188</v>
      </c>
      <c r="L1619" s="15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 t="shared" si="150"/>
        <v>145.85714285714286</v>
      </c>
      <c r="R1619" s="11">
        <f t="shared" si="151"/>
        <v>64.620253164556956</v>
      </c>
      <c r="S1619" t="str">
        <f t="shared" si="154"/>
        <v>music</v>
      </c>
      <c r="T1619" s="17" t="str">
        <f t="shared" si="155"/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 s="15">
        <f t="shared" si="152"/>
        <v>41341.654340277775</v>
      </c>
      <c r="K1620">
        <v>1359301335</v>
      </c>
      <c r="L1620" s="15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 t="shared" si="150"/>
        <v>105.06666666666666</v>
      </c>
      <c r="R1620" s="11">
        <f t="shared" si="151"/>
        <v>58.370370370370374</v>
      </c>
      <c r="S1620" t="str">
        <f t="shared" si="154"/>
        <v>music</v>
      </c>
      <c r="T1620" s="17" t="str">
        <f t="shared" si="155"/>
        <v>rock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 s="15">
        <f t="shared" si="152"/>
        <v>41897.18618055556</v>
      </c>
      <c r="K1621">
        <v>1408940886</v>
      </c>
      <c r="L1621" s="15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 t="shared" si="150"/>
        <v>133.33333333333331</v>
      </c>
      <c r="R1621" s="11">
        <f t="shared" si="151"/>
        <v>86.956521739130437</v>
      </c>
      <c r="S1621" t="str">
        <f t="shared" si="154"/>
        <v>music</v>
      </c>
      <c r="T1621" s="17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 s="15">
        <f t="shared" si="152"/>
        <v>41328.339583333334</v>
      </c>
      <c r="K1622">
        <v>1361002140</v>
      </c>
      <c r="L1622" s="15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 t="shared" si="150"/>
        <v>112.99999999999999</v>
      </c>
      <c r="R1622" s="11">
        <f t="shared" si="151"/>
        <v>66.470588235294116</v>
      </c>
      <c r="S1622" t="str">
        <f t="shared" si="154"/>
        <v>music</v>
      </c>
      <c r="T1622" s="17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 s="15">
        <f t="shared" si="152"/>
        <v>41057.165972222225</v>
      </c>
      <c r="K1623">
        <v>1333550015</v>
      </c>
      <c r="L1623" s="15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 t="shared" si="150"/>
        <v>121.2</v>
      </c>
      <c r="R1623" s="11">
        <f t="shared" si="151"/>
        <v>163.78378378378378</v>
      </c>
      <c r="S1623" t="str">
        <f t="shared" si="154"/>
        <v>music</v>
      </c>
      <c r="T1623" s="17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 s="15">
        <f t="shared" si="152"/>
        <v>41990.332638888889</v>
      </c>
      <c r="K1624">
        <v>1415343874</v>
      </c>
      <c r="L1624" s="15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 t="shared" si="150"/>
        <v>101.72463768115942</v>
      </c>
      <c r="R1624" s="11">
        <f t="shared" si="151"/>
        <v>107.98461538461538</v>
      </c>
      <c r="S1624" t="str">
        <f t="shared" si="154"/>
        <v>music</v>
      </c>
      <c r="T1624" s="17" t="str">
        <f t="shared" si="155"/>
        <v>rock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 s="15">
        <f t="shared" si="152"/>
        <v>41513.688530092593</v>
      </c>
      <c r="K1625">
        <v>1372437089</v>
      </c>
      <c r="L1625" s="15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 t="shared" si="150"/>
        <v>101.06666666666666</v>
      </c>
      <c r="R1625" s="11">
        <f t="shared" si="151"/>
        <v>42.111111111111114</v>
      </c>
      <c r="S1625" t="str">
        <f t="shared" si="154"/>
        <v>music</v>
      </c>
      <c r="T1625" s="17" t="str">
        <f t="shared" si="155"/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 s="15">
        <f t="shared" si="152"/>
        <v>41283.367303240739</v>
      </c>
      <c r="K1626">
        <v>1354265335</v>
      </c>
      <c r="L1626" s="15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 t="shared" si="150"/>
        <v>118</v>
      </c>
      <c r="R1626" s="11">
        <f t="shared" si="151"/>
        <v>47.2</v>
      </c>
      <c r="S1626" t="str">
        <f t="shared" si="154"/>
        <v>music</v>
      </c>
      <c r="T1626" s="17" t="str">
        <f t="shared" si="155"/>
        <v>rock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 s="15">
        <f t="shared" si="152"/>
        <v>41163.699687500004</v>
      </c>
      <c r="K1627">
        <v>1344962853</v>
      </c>
      <c r="L1627" s="15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 t="shared" si="150"/>
        <v>155.33333333333331</v>
      </c>
      <c r="R1627" s="11">
        <f t="shared" si="151"/>
        <v>112.01923076923077</v>
      </c>
      <c r="S1627" t="str">
        <f t="shared" si="154"/>
        <v>music</v>
      </c>
      <c r="T1627" s="1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 s="15">
        <f t="shared" si="152"/>
        <v>41609.889664351853</v>
      </c>
      <c r="K1628">
        <v>1383337267</v>
      </c>
      <c r="L1628" s="15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 t="shared" si="150"/>
        <v>101.18750000000001</v>
      </c>
      <c r="R1628" s="11">
        <f t="shared" si="151"/>
        <v>74.953703703703709</v>
      </c>
      <c r="S1628" t="str">
        <f t="shared" si="154"/>
        <v>music</v>
      </c>
      <c r="T1628" s="17" t="str">
        <f t="shared" si="155"/>
        <v>rock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 s="15">
        <f t="shared" si="152"/>
        <v>41239.207638888889</v>
      </c>
      <c r="K1629">
        <v>1351011489</v>
      </c>
      <c r="L1629" s="15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 t="shared" si="150"/>
        <v>117</v>
      </c>
      <c r="R1629" s="11">
        <f t="shared" si="151"/>
        <v>61.578947368421055</v>
      </c>
      <c r="S1629" t="str">
        <f t="shared" si="154"/>
        <v>music</v>
      </c>
      <c r="T1629" s="17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 s="15">
        <f t="shared" si="152"/>
        <v>41807.737060185187</v>
      </c>
      <c r="K1630">
        <v>1400175682</v>
      </c>
      <c r="L1630" s="15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 t="shared" si="150"/>
        <v>100.925</v>
      </c>
      <c r="R1630" s="11">
        <f t="shared" si="151"/>
        <v>45.875</v>
      </c>
      <c r="S1630" t="str">
        <f t="shared" si="154"/>
        <v>music</v>
      </c>
      <c r="T1630" s="17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 s="15">
        <f t="shared" si="152"/>
        <v>41690.867280092592</v>
      </c>
      <c r="K1631">
        <v>1389041333</v>
      </c>
      <c r="L1631" s="15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 t="shared" si="150"/>
        <v>103.66666666666666</v>
      </c>
      <c r="R1631" s="11">
        <f t="shared" si="151"/>
        <v>75.853658536585371</v>
      </c>
      <c r="S1631" t="str">
        <f t="shared" si="154"/>
        <v>music</v>
      </c>
      <c r="T1631" s="17" t="str">
        <f t="shared" si="155"/>
        <v>rock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 s="15">
        <f t="shared" si="152"/>
        <v>40970.290972222225</v>
      </c>
      <c r="K1632">
        <v>1328040375</v>
      </c>
      <c r="L1632" s="15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 t="shared" si="150"/>
        <v>265.25</v>
      </c>
      <c r="R1632" s="11">
        <f t="shared" si="151"/>
        <v>84.206349206349202</v>
      </c>
      <c r="S1632" t="str">
        <f t="shared" si="154"/>
        <v>music</v>
      </c>
      <c r="T1632" s="17" t="str">
        <f t="shared" si="155"/>
        <v>rock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 s="15">
        <f t="shared" si="152"/>
        <v>41194.859502314815</v>
      </c>
      <c r="K1633">
        <v>1347482261</v>
      </c>
      <c r="L1633" s="15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 t="shared" si="150"/>
        <v>155.91</v>
      </c>
      <c r="R1633" s="11">
        <f t="shared" si="151"/>
        <v>117.22556390977444</v>
      </c>
      <c r="S1633" t="str">
        <f t="shared" si="154"/>
        <v>music</v>
      </c>
      <c r="T1633" s="17" t="str">
        <f t="shared" si="155"/>
        <v>rock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 s="15">
        <f t="shared" si="152"/>
        <v>40810.340902777774</v>
      </c>
      <c r="K1634">
        <v>1311667854</v>
      </c>
      <c r="L1634" s="15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 t="shared" si="150"/>
        <v>101.62500000000001</v>
      </c>
      <c r="R1634" s="11">
        <f t="shared" si="151"/>
        <v>86.489361702127653</v>
      </c>
      <c r="S1634" t="str">
        <f t="shared" si="154"/>
        <v>music</v>
      </c>
      <c r="T1634" s="17" t="str">
        <f t="shared" si="155"/>
        <v>rock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 s="15">
        <f t="shared" si="152"/>
        <v>40924.208333333336</v>
      </c>
      <c r="K1635">
        <v>1324329156</v>
      </c>
      <c r="L1635" s="15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 t="shared" si="150"/>
        <v>100</v>
      </c>
      <c r="R1635" s="11">
        <f t="shared" si="151"/>
        <v>172.41379310344828</v>
      </c>
      <c r="S1635" t="str">
        <f t="shared" si="154"/>
        <v>music</v>
      </c>
      <c r="T1635" s="17" t="str">
        <f t="shared" si="155"/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 s="15">
        <f t="shared" si="152"/>
        <v>40696.249305555553</v>
      </c>
      <c r="K1636">
        <v>1303706001</v>
      </c>
      <c r="L1636" s="15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 t="shared" si="150"/>
        <v>100.49999999999999</v>
      </c>
      <c r="R1636" s="11">
        <f t="shared" si="151"/>
        <v>62.8125</v>
      </c>
      <c r="S1636" t="str">
        <f t="shared" si="154"/>
        <v>music</v>
      </c>
      <c r="T1636" s="17" t="str">
        <f t="shared" si="155"/>
        <v>rock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 s="15">
        <f t="shared" si="152"/>
        <v>42562.868761574078</v>
      </c>
      <c r="K1637">
        <v>1463086261</v>
      </c>
      <c r="L1637" s="15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 t="shared" si="150"/>
        <v>125.29999999999998</v>
      </c>
      <c r="R1637" s="11">
        <f t="shared" si="151"/>
        <v>67.729729729729726</v>
      </c>
      <c r="S1637" t="str">
        <f t="shared" si="154"/>
        <v>music</v>
      </c>
      <c r="T1637" s="1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 s="15">
        <f t="shared" si="152"/>
        <v>40706.166666666664</v>
      </c>
      <c r="K1638">
        <v>1304129088</v>
      </c>
      <c r="L1638" s="15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 t="shared" si="150"/>
        <v>103.55555555555556</v>
      </c>
      <c r="R1638" s="11">
        <f t="shared" si="151"/>
        <v>53.5632183908046</v>
      </c>
      <c r="S1638" t="str">
        <f t="shared" si="154"/>
        <v>music</v>
      </c>
      <c r="T1638" s="17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 s="15">
        <f t="shared" si="152"/>
        <v>40178.98541666667</v>
      </c>
      <c r="K1639">
        <v>1257444140</v>
      </c>
      <c r="L1639" s="15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 t="shared" si="150"/>
        <v>103.8</v>
      </c>
      <c r="R1639" s="11">
        <f t="shared" si="151"/>
        <v>34.6</v>
      </c>
      <c r="S1639" t="str">
        <f t="shared" si="154"/>
        <v>music</v>
      </c>
      <c r="T1639" s="17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 s="15">
        <f t="shared" si="152"/>
        <v>41333.892361111109</v>
      </c>
      <c r="K1640">
        <v>1358180968</v>
      </c>
      <c r="L1640" s="15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 t="shared" si="150"/>
        <v>105</v>
      </c>
      <c r="R1640" s="11">
        <f t="shared" si="151"/>
        <v>38.888888888888886</v>
      </c>
      <c r="S1640" t="str">
        <f t="shared" si="154"/>
        <v>music</v>
      </c>
      <c r="T1640" s="17" t="str">
        <f t="shared" si="155"/>
        <v>rock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 s="15">
        <f t="shared" si="152"/>
        <v>40971.652372685188</v>
      </c>
      <c r="K1641">
        <v>1328197165</v>
      </c>
      <c r="L1641" s="15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 t="shared" si="150"/>
        <v>100</v>
      </c>
      <c r="R1641" s="11">
        <f t="shared" si="151"/>
        <v>94.736842105263165</v>
      </c>
      <c r="S1641" t="str">
        <f t="shared" si="154"/>
        <v>music</v>
      </c>
      <c r="T1641" s="17" t="str">
        <f t="shared" si="155"/>
        <v>rock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 s="15">
        <f t="shared" si="152"/>
        <v>40393.082638888889</v>
      </c>
      <c r="K1642">
        <v>1279603955</v>
      </c>
      <c r="L1642" s="15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 t="shared" si="150"/>
        <v>169.86</v>
      </c>
      <c r="R1642" s="11">
        <f t="shared" si="151"/>
        <v>39.967058823529413</v>
      </c>
      <c r="S1642" t="str">
        <f t="shared" si="154"/>
        <v>music</v>
      </c>
      <c r="T1642" s="17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 s="15">
        <f t="shared" si="152"/>
        <v>41992.596574074079</v>
      </c>
      <c r="K1643">
        <v>1416406744</v>
      </c>
      <c r="L1643" s="15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 t="shared" si="150"/>
        <v>101.4</v>
      </c>
      <c r="R1643" s="11">
        <f t="shared" si="151"/>
        <v>97.5</v>
      </c>
      <c r="S1643" t="str">
        <f t="shared" si="154"/>
        <v>music</v>
      </c>
      <c r="T1643" s="17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 s="15">
        <f t="shared" si="152"/>
        <v>40708.024618055555</v>
      </c>
      <c r="K1644">
        <v>1306283727</v>
      </c>
      <c r="L1644" s="15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 t="shared" si="150"/>
        <v>100</v>
      </c>
      <c r="R1644" s="11">
        <f t="shared" si="151"/>
        <v>42.857142857142854</v>
      </c>
      <c r="S1644" t="str">
        <f t="shared" si="154"/>
        <v>music</v>
      </c>
      <c r="T1644" s="17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 s="15">
        <f t="shared" si="152"/>
        <v>41176.824212962965</v>
      </c>
      <c r="K1645">
        <v>1345924012</v>
      </c>
      <c r="L1645" s="15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 t="shared" si="150"/>
        <v>124.70000000000002</v>
      </c>
      <c r="R1645" s="11">
        <f t="shared" si="151"/>
        <v>168.51351351351352</v>
      </c>
      <c r="S1645" t="str">
        <f t="shared" si="154"/>
        <v>music</v>
      </c>
      <c r="T1645" s="17" t="str">
        <f t="shared" si="155"/>
        <v>pop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 s="15">
        <f t="shared" si="152"/>
        <v>41235.101388888892</v>
      </c>
      <c r="K1646">
        <v>1348363560</v>
      </c>
      <c r="L1646" s="15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 t="shared" si="150"/>
        <v>109.5</v>
      </c>
      <c r="R1646" s="11">
        <f t="shared" si="151"/>
        <v>85.546875</v>
      </c>
      <c r="S1646" t="str">
        <f t="shared" si="154"/>
        <v>music</v>
      </c>
      <c r="T1646" s="17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 s="15">
        <f t="shared" si="152"/>
        <v>41535.617361111108</v>
      </c>
      <c r="K1647">
        <v>1378306140</v>
      </c>
      <c r="L1647" s="15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 t="shared" si="150"/>
        <v>110.80000000000001</v>
      </c>
      <c r="R1647" s="11">
        <f t="shared" si="151"/>
        <v>554</v>
      </c>
      <c r="S1647" t="str">
        <f t="shared" si="154"/>
        <v>music</v>
      </c>
      <c r="T1647" s="17" t="str">
        <f t="shared" si="155"/>
        <v>pop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 s="15">
        <f t="shared" si="152"/>
        <v>41865.757638888892</v>
      </c>
      <c r="K1648">
        <v>1405248503</v>
      </c>
      <c r="L1648" s="15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 t="shared" si="150"/>
        <v>110.2</v>
      </c>
      <c r="R1648" s="11">
        <f t="shared" si="151"/>
        <v>26.554216867469879</v>
      </c>
      <c r="S1648" t="str">
        <f t="shared" si="154"/>
        <v>music</v>
      </c>
      <c r="T1648" s="17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 s="15">
        <f t="shared" si="152"/>
        <v>41069.409456018519</v>
      </c>
      <c r="K1649">
        <v>1336643377</v>
      </c>
      <c r="L1649" s="15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 t="shared" si="150"/>
        <v>104.71999999999998</v>
      </c>
      <c r="R1649" s="11">
        <f t="shared" si="151"/>
        <v>113.82608695652173</v>
      </c>
      <c r="S1649" t="str">
        <f t="shared" si="154"/>
        <v>music</v>
      </c>
      <c r="T1649" s="17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 s="15">
        <f t="shared" si="152"/>
        <v>40622.662986111114</v>
      </c>
      <c r="K1650">
        <v>1298048082</v>
      </c>
      <c r="L1650" s="15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 t="shared" si="150"/>
        <v>125.26086956521738</v>
      </c>
      <c r="R1650" s="11">
        <f t="shared" si="151"/>
        <v>32.011111111111113</v>
      </c>
      <c r="S1650" t="str">
        <f t="shared" si="154"/>
        <v>music</v>
      </c>
      <c r="T1650" s="17" t="str">
        <f t="shared" si="155"/>
        <v>pop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 s="15">
        <f t="shared" si="152"/>
        <v>41782.684664351851</v>
      </c>
      <c r="K1651">
        <v>1396974355</v>
      </c>
      <c r="L1651" s="15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 t="shared" si="150"/>
        <v>100.58763157894737</v>
      </c>
      <c r="R1651" s="11">
        <f t="shared" si="151"/>
        <v>47.189259259259259</v>
      </c>
      <c r="S1651" t="str">
        <f t="shared" si="154"/>
        <v>music</v>
      </c>
      <c r="T1651" s="17" t="str">
        <f t="shared" si="155"/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 s="15">
        <f t="shared" si="152"/>
        <v>41556.435613425929</v>
      </c>
      <c r="K1652">
        <v>1378722437</v>
      </c>
      <c r="L1652" s="15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 t="shared" si="150"/>
        <v>141.55000000000001</v>
      </c>
      <c r="R1652" s="11">
        <f t="shared" si="151"/>
        <v>88.46875</v>
      </c>
      <c r="S1652" t="str">
        <f t="shared" si="154"/>
        <v>music</v>
      </c>
      <c r="T1652" s="17" t="str">
        <f t="shared" si="155"/>
        <v>pop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 s="15">
        <f t="shared" si="152"/>
        <v>40659.290972222225</v>
      </c>
      <c r="K1653">
        <v>1300916220</v>
      </c>
      <c r="L1653" s="15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 t="shared" si="150"/>
        <v>100.75</v>
      </c>
      <c r="R1653" s="11">
        <f t="shared" si="151"/>
        <v>100.75</v>
      </c>
      <c r="S1653" t="str">
        <f t="shared" si="154"/>
        <v>music</v>
      </c>
      <c r="T1653" s="17" t="str">
        <f t="shared" si="155"/>
        <v>pop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 s="15">
        <f t="shared" si="152"/>
        <v>41602.534641203703</v>
      </c>
      <c r="K1654">
        <v>1382701793</v>
      </c>
      <c r="L1654" s="15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 t="shared" si="150"/>
        <v>100.66666666666666</v>
      </c>
      <c r="R1654" s="11">
        <f t="shared" si="151"/>
        <v>64.714285714285708</v>
      </c>
      <c r="S1654" t="str">
        <f t="shared" si="154"/>
        <v>music</v>
      </c>
      <c r="T1654" s="17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 s="15">
        <f t="shared" si="152"/>
        <v>40657.834444444445</v>
      </c>
      <c r="K1655">
        <v>1300996896</v>
      </c>
      <c r="L1655" s="15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 t="shared" si="150"/>
        <v>174.2304</v>
      </c>
      <c r="R1655" s="11">
        <f t="shared" si="151"/>
        <v>51.854285714285716</v>
      </c>
      <c r="S1655" t="str">
        <f t="shared" si="154"/>
        <v>music</v>
      </c>
      <c r="T1655" s="17" t="str">
        <f t="shared" si="155"/>
        <v>pop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 s="15">
        <f t="shared" si="152"/>
        <v>41017.890740740739</v>
      </c>
      <c r="K1656">
        <v>1332192160</v>
      </c>
      <c r="L1656" s="15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 t="shared" si="150"/>
        <v>119.90909090909089</v>
      </c>
      <c r="R1656" s="11">
        <f t="shared" si="151"/>
        <v>38.794117647058826</v>
      </c>
      <c r="S1656" t="str">
        <f t="shared" si="154"/>
        <v>music</v>
      </c>
      <c r="T1656" s="17" t="str">
        <f t="shared" si="155"/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 s="15">
        <f t="shared" si="152"/>
        <v>41004.750231481477</v>
      </c>
      <c r="K1657">
        <v>1331060420</v>
      </c>
      <c r="L1657" s="15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 t="shared" si="150"/>
        <v>142.86666666666667</v>
      </c>
      <c r="R1657" s="11">
        <f t="shared" si="151"/>
        <v>44.645833333333336</v>
      </c>
      <c r="S1657" t="str">
        <f t="shared" si="154"/>
        <v>music</v>
      </c>
      <c r="T1657" s="17" t="str">
        <f t="shared" si="155"/>
        <v>pop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 s="15">
        <f t="shared" si="152"/>
        <v>41256.928842592592</v>
      </c>
      <c r="K1658">
        <v>1352845052</v>
      </c>
      <c r="L1658" s="15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 t="shared" si="150"/>
        <v>100.33493333333334</v>
      </c>
      <c r="R1658" s="11">
        <f t="shared" si="151"/>
        <v>156.77333333333334</v>
      </c>
      <c r="S1658" t="str">
        <f t="shared" si="154"/>
        <v>music</v>
      </c>
      <c r="T1658" s="17" t="str">
        <f t="shared" si="155"/>
        <v>pop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 s="15">
        <f t="shared" si="152"/>
        <v>41053.782037037039</v>
      </c>
      <c r="K1659">
        <v>1335293168</v>
      </c>
      <c r="L1659" s="15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 t="shared" si="150"/>
        <v>104.93380000000001</v>
      </c>
      <c r="R1659" s="11">
        <f t="shared" si="151"/>
        <v>118.70339366515837</v>
      </c>
      <c r="S1659" t="str">
        <f t="shared" si="154"/>
        <v>music</v>
      </c>
      <c r="T1659" s="17" t="str">
        <f t="shared" si="155"/>
        <v>pop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 s="15">
        <f t="shared" si="152"/>
        <v>41261.597222222219</v>
      </c>
      <c r="K1660">
        <v>1352524767</v>
      </c>
      <c r="L1660" s="15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 t="shared" si="150"/>
        <v>132.23333333333335</v>
      </c>
      <c r="R1660" s="11">
        <f t="shared" si="151"/>
        <v>74.149532710280369</v>
      </c>
      <c r="S1660" t="str">
        <f t="shared" si="154"/>
        <v>music</v>
      </c>
      <c r="T1660" s="17" t="str">
        <f t="shared" si="155"/>
        <v>pop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 s="15">
        <f t="shared" si="152"/>
        <v>41625.5</v>
      </c>
      <c r="K1661">
        <v>1384811721</v>
      </c>
      <c r="L1661" s="15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 t="shared" si="150"/>
        <v>112.79999999999998</v>
      </c>
      <c r="R1661" s="11">
        <f t="shared" si="151"/>
        <v>12.533333333333333</v>
      </c>
      <c r="S1661" t="str">
        <f t="shared" si="154"/>
        <v>music</v>
      </c>
      <c r="T1661" s="17" t="str">
        <f t="shared" si="155"/>
        <v>pop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 s="15">
        <f t="shared" si="152"/>
        <v>42490.915972222225</v>
      </c>
      <c r="K1662">
        <v>1459355950</v>
      </c>
      <c r="L1662" s="15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 t="shared" si="150"/>
        <v>1253.75</v>
      </c>
      <c r="R1662" s="11">
        <f t="shared" si="151"/>
        <v>27.861111111111111</v>
      </c>
      <c r="S1662" t="str">
        <f t="shared" si="154"/>
        <v>music</v>
      </c>
      <c r="T1662" s="17" t="str">
        <f t="shared" si="155"/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 s="15">
        <f t="shared" si="152"/>
        <v>42386.875</v>
      </c>
      <c r="K1663">
        <v>1449359831</v>
      </c>
      <c r="L1663" s="15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 t="shared" si="150"/>
        <v>102.50632911392405</v>
      </c>
      <c r="R1663" s="11">
        <f t="shared" si="151"/>
        <v>80.178217821782184</v>
      </c>
      <c r="S1663" t="str">
        <f t="shared" si="154"/>
        <v>music</v>
      </c>
      <c r="T1663" s="17" t="str">
        <f t="shared" si="155"/>
        <v>pop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 s="15">
        <f t="shared" si="152"/>
        <v>40908.239999999998</v>
      </c>
      <c r="K1664">
        <v>1320122736</v>
      </c>
      <c r="L1664" s="15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 t="shared" si="150"/>
        <v>102.6375</v>
      </c>
      <c r="R1664" s="11">
        <f t="shared" si="151"/>
        <v>132.43548387096774</v>
      </c>
      <c r="S1664" t="str">
        <f t="shared" si="154"/>
        <v>music</v>
      </c>
      <c r="T1664" s="17" t="str">
        <f t="shared" si="155"/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 s="15">
        <f t="shared" si="152"/>
        <v>42036.02207175926</v>
      </c>
      <c r="K1665">
        <v>1420158707</v>
      </c>
      <c r="L1665" s="15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 t="shared" si="150"/>
        <v>108</v>
      </c>
      <c r="R1665" s="11">
        <f t="shared" si="151"/>
        <v>33.75</v>
      </c>
      <c r="S1665" t="str">
        <f t="shared" si="154"/>
        <v>music</v>
      </c>
      <c r="T1665" s="17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 s="15">
        <f t="shared" si="152"/>
        <v>40984.165972222225</v>
      </c>
      <c r="K1666">
        <v>1328033818</v>
      </c>
      <c r="L1666" s="15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 t="shared" ref="Q1666:Q1729" si="156">E1666/D1666*100</f>
        <v>122.40879999999999</v>
      </c>
      <c r="R1666" s="11">
        <f t="shared" ref="R1666:R1729" si="157">E1666/N1666</f>
        <v>34.384494382022467</v>
      </c>
      <c r="S1666" t="str">
        <f t="shared" si="154"/>
        <v>music</v>
      </c>
      <c r="T1666" s="17" t="str">
        <f t="shared" si="155"/>
        <v>pop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58">(((I1667/60)/60)/24)+DATE(1970,1,1)</f>
        <v>40596.125</v>
      </c>
      <c r="K1667">
        <v>1295624113</v>
      </c>
      <c r="L1667" s="15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 t="shared" si="156"/>
        <v>119.45714285714286</v>
      </c>
      <c r="R1667" s="11">
        <f t="shared" si="157"/>
        <v>44.956989247311824</v>
      </c>
      <c r="S1667" t="str">
        <f t="shared" ref="S1667:S1730" si="160">LEFT(P1667,SEARCH("/",P1667,1)-1)</f>
        <v>music</v>
      </c>
      <c r="T1667" s="17" t="str">
        <f t="shared" ref="T1667:T1730" si="161">RIGHT(P1667,LEN(P1667)-SEARCH("/",P1667))</f>
        <v>pop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 s="15">
        <f t="shared" si="158"/>
        <v>41361.211493055554</v>
      </c>
      <c r="K1668">
        <v>1361858673</v>
      </c>
      <c r="L1668" s="15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 t="shared" si="156"/>
        <v>160.88</v>
      </c>
      <c r="R1668" s="11">
        <f t="shared" si="157"/>
        <v>41.04081632653061</v>
      </c>
      <c r="S1668" t="str">
        <f t="shared" si="160"/>
        <v>music</v>
      </c>
      <c r="T1668" s="17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 s="15">
        <f t="shared" si="158"/>
        <v>41709.290972222225</v>
      </c>
      <c r="K1669">
        <v>1392169298</v>
      </c>
      <c r="L1669" s="15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 t="shared" si="156"/>
        <v>126.85294117647059</v>
      </c>
      <c r="R1669" s="11">
        <f t="shared" si="157"/>
        <v>52.597560975609753</v>
      </c>
      <c r="S1669" t="str">
        <f t="shared" si="160"/>
        <v>music</v>
      </c>
      <c r="T1669" s="17" t="str">
        <f t="shared" si="161"/>
        <v>pop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 s="15">
        <f t="shared" si="158"/>
        <v>40875.191423611112</v>
      </c>
      <c r="K1670">
        <v>1319859339</v>
      </c>
      <c r="L1670" s="15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 t="shared" si="156"/>
        <v>102.6375</v>
      </c>
      <c r="R1670" s="11">
        <f t="shared" si="157"/>
        <v>70.784482758620683</v>
      </c>
      <c r="S1670" t="str">
        <f t="shared" si="160"/>
        <v>music</v>
      </c>
      <c r="T1670" s="17" t="str">
        <f t="shared" si="161"/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 s="15">
        <f t="shared" si="158"/>
        <v>42521.885138888887</v>
      </c>
      <c r="K1671">
        <v>1459545276</v>
      </c>
      <c r="L1671" s="15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 t="shared" si="156"/>
        <v>139.75</v>
      </c>
      <c r="R1671" s="11">
        <f t="shared" si="157"/>
        <v>53.75</v>
      </c>
      <c r="S1671" t="str">
        <f t="shared" si="160"/>
        <v>music</v>
      </c>
      <c r="T1671" s="17" t="str">
        <f t="shared" si="161"/>
        <v>pop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 s="15">
        <f t="shared" si="158"/>
        <v>40364.166666666664</v>
      </c>
      <c r="K1672">
        <v>1273961999</v>
      </c>
      <c r="L1672" s="15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 t="shared" si="156"/>
        <v>102.60000000000001</v>
      </c>
      <c r="R1672" s="11">
        <f t="shared" si="157"/>
        <v>44.608695652173914</v>
      </c>
      <c r="S1672" t="str">
        <f t="shared" si="160"/>
        <v>music</v>
      </c>
      <c r="T1672" s="17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 s="15">
        <f t="shared" si="158"/>
        <v>42583.54414351852</v>
      </c>
      <c r="K1673">
        <v>1467464614</v>
      </c>
      <c r="L1673" s="15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 t="shared" si="156"/>
        <v>100.67349999999999</v>
      </c>
      <c r="R1673" s="11">
        <f t="shared" si="157"/>
        <v>26.148961038961041</v>
      </c>
      <c r="S1673" t="str">
        <f t="shared" si="160"/>
        <v>music</v>
      </c>
      <c r="T1673" s="17" t="str">
        <f t="shared" si="161"/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 s="15">
        <f t="shared" si="158"/>
        <v>41064.656597222223</v>
      </c>
      <c r="K1674">
        <v>1336232730</v>
      </c>
      <c r="L1674" s="15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 t="shared" si="156"/>
        <v>112.94117647058823</v>
      </c>
      <c r="R1674" s="11">
        <f t="shared" si="157"/>
        <v>39.183673469387756</v>
      </c>
      <c r="S1674" t="str">
        <f t="shared" si="160"/>
        <v>music</v>
      </c>
      <c r="T1674" s="17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 s="15">
        <f t="shared" si="158"/>
        <v>42069.878379629634</v>
      </c>
      <c r="K1675">
        <v>1423083892</v>
      </c>
      <c r="L1675" s="15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 t="shared" si="156"/>
        <v>128.09523809523807</v>
      </c>
      <c r="R1675" s="11">
        <f t="shared" si="157"/>
        <v>45.593220338983052</v>
      </c>
      <c r="S1675" t="str">
        <f t="shared" si="160"/>
        <v>music</v>
      </c>
      <c r="T1675" s="17" t="str">
        <f t="shared" si="161"/>
        <v>pop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 s="15">
        <f t="shared" si="158"/>
        <v>42600.290972222225</v>
      </c>
      <c r="K1676">
        <v>1468852306</v>
      </c>
      <c r="L1676" s="15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 t="shared" si="156"/>
        <v>201.7</v>
      </c>
      <c r="R1676" s="11">
        <f t="shared" si="157"/>
        <v>89.247787610619469</v>
      </c>
      <c r="S1676" t="str">
        <f t="shared" si="160"/>
        <v>music</v>
      </c>
      <c r="T1676" s="17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 s="15">
        <f t="shared" si="158"/>
        <v>40832.918749999997</v>
      </c>
      <c r="K1677">
        <v>1316194540</v>
      </c>
      <c r="L1677" s="15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 t="shared" si="156"/>
        <v>137.416</v>
      </c>
      <c r="R1677" s="11">
        <f t="shared" si="157"/>
        <v>40.416470588235299</v>
      </c>
      <c r="S1677" t="str">
        <f t="shared" si="160"/>
        <v>music</v>
      </c>
      <c r="T1677" s="17" t="str">
        <f t="shared" si="161"/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 s="15">
        <f t="shared" si="158"/>
        <v>41020.165972222225</v>
      </c>
      <c r="K1678">
        <v>1330968347</v>
      </c>
      <c r="L1678" s="15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 t="shared" si="156"/>
        <v>115.33333333333333</v>
      </c>
      <c r="R1678" s="11">
        <f t="shared" si="157"/>
        <v>82.38095238095238</v>
      </c>
      <c r="S1678" t="str">
        <f t="shared" si="160"/>
        <v>music</v>
      </c>
      <c r="T1678" s="17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 s="15">
        <f t="shared" si="158"/>
        <v>42476.249305555553</v>
      </c>
      <c r="K1679">
        <v>1455615976</v>
      </c>
      <c r="L1679" s="15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 t="shared" si="156"/>
        <v>111.66666666666667</v>
      </c>
      <c r="R1679" s="11">
        <f t="shared" si="157"/>
        <v>159.52380952380952</v>
      </c>
      <c r="S1679" t="str">
        <f t="shared" si="160"/>
        <v>music</v>
      </c>
      <c r="T1679" s="17" t="str">
        <f t="shared" si="161"/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 s="15">
        <f t="shared" si="158"/>
        <v>41676.854988425926</v>
      </c>
      <c r="K1680">
        <v>1390509071</v>
      </c>
      <c r="L1680" s="15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 t="shared" si="156"/>
        <v>118.39999999999999</v>
      </c>
      <c r="R1680" s="11">
        <f t="shared" si="157"/>
        <v>36.244897959183675</v>
      </c>
      <c r="S1680" t="str">
        <f t="shared" si="160"/>
        <v>music</v>
      </c>
      <c r="T1680" s="17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 s="15">
        <f t="shared" si="158"/>
        <v>40746.068807870368</v>
      </c>
      <c r="K1681">
        <v>1309311545</v>
      </c>
      <c r="L1681" s="15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 t="shared" si="156"/>
        <v>175</v>
      </c>
      <c r="R1681" s="11">
        <f t="shared" si="157"/>
        <v>62.5</v>
      </c>
      <c r="S1681" t="str">
        <f t="shared" si="160"/>
        <v>music</v>
      </c>
      <c r="T1681" s="17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 s="15">
        <f t="shared" si="158"/>
        <v>41832.757719907408</v>
      </c>
      <c r="K1682">
        <v>1402596667</v>
      </c>
      <c r="L1682" s="15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 t="shared" si="156"/>
        <v>117.5</v>
      </c>
      <c r="R1682" s="11">
        <f t="shared" si="157"/>
        <v>47</v>
      </c>
      <c r="S1682" t="str">
        <f t="shared" si="160"/>
        <v>music</v>
      </c>
      <c r="T1682" s="17" t="str">
        <f t="shared" si="161"/>
        <v>pop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 s="15">
        <f t="shared" si="158"/>
        <v>42823.083333333328</v>
      </c>
      <c r="K1683">
        <v>1486522484</v>
      </c>
      <c r="L1683" s="15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56"/>
        <v>101.42212307692309</v>
      </c>
      <c r="R1683" s="11">
        <f t="shared" si="157"/>
        <v>74.575090497737563</v>
      </c>
      <c r="S1683" t="str">
        <f t="shared" si="160"/>
        <v>music</v>
      </c>
      <c r="T1683" s="17" t="str">
        <f t="shared" si="161"/>
        <v>faith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 s="15">
        <f t="shared" si="158"/>
        <v>42839.171990740739</v>
      </c>
      <c r="K1684">
        <v>1486962460</v>
      </c>
      <c r="L1684" s="15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56"/>
        <v>0</v>
      </c>
      <c r="R1684" s="11" t="e">
        <f t="shared" si="157"/>
        <v>#DIV/0!</v>
      </c>
      <c r="S1684" t="str">
        <f t="shared" si="160"/>
        <v>music</v>
      </c>
      <c r="T1684" s="17" t="str">
        <f t="shared" si="161"/>
        <v>faith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 s="15">
        <f t="shared" si="158"/>
        <v>42832.781689814816</v>
      </c>
      <c r="K1685">
        <v>1489517138</v>
      </c>
      <c r="L1685" s="15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56"/>
        <v>21.714285714285715</v>
      </c>
      <c r="R1685" s="11">
        <f t="shared" si="157"/>
        <v>76</v>
      </c>
      <c r="S1685" t="str">
        <f t="shared" si="160"/>
        <v>music</v>
      </c>
      <c r="T1685" s="17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 s="15">
        <f t="shared" si="158"/>
        <v>42811.773622685185</v>
      </c>
      <c r="K1686">
        <v>1487360041</v>
      </c>
      <c r="L1686" s="15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56"/>
        <v>109.125</v>
      </c>
      <c r="R1686" s="11">
        <f t="shared" si="157"/>
        <v>86.43564356435644</v>
      </c>
      <c r="S1686" t="str">
        <f t="shared" si="160"/>
        <v>music</v>
      </c>
      <c r="T1686" s="17" t="str">
        <f t="shared" si="161"/>
        <v>faith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 s="15">
        <f t="shared" si="158"/>
        <v>42818.208599537036</v>
      </c>
      <c r="K1687">
        <v>1487743223</v>
      </c>
      <c r="L1687" s="15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56"/>
        <v>102.85714285714285</v>
      </c>
      <c r="R1687" s="11">
        <f t="shared" si="157"/>
        <v>24</v>
      </c>
      <c r="S1687" t="str">
        <f t="shared" si="160"/>
        <v>music</v>
      </c>
      <c r="T1687" s="17" t="str">
        <f t="shared" si="161"/>
        <v>faith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 s="15">
        <f t="shared" si="158"/>
        <v>42852.802303240736</v>
      </c>
      <c r="K1688">
        <v>1488140119</v>
      </c>
      <c r="L1688" s="15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56"/>
        <v>0.36</v>
      </c>
      <c r="R1688" s="11">
        <f t="shared" si="157"/>
        <v>18</v>
      </c>
      <c r="S1688" t="str">
        <f t="shared" si="160"/>
        <v>music</v>
      </c>
      <c r="T1688" s="17" t="str">
        <f t="shared" si="161"/>
        <v>faith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 s="15">
        <f t="shared" si="158"/>
        <v>42835.84375</v>
      </c>
      <c r="K1689">
        <v>1488935245</v>
      </c>
      <c r="L1689" s="15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56"/>
        <v>31.25</v>
      </c>
      <c r="R1689" s="11">
        <f t="shared" si="157"/>
        <v>80.128205128205124</v>
      </c>
      <c r="S1689" t="str">
        <f t="shared" si="160"/>
        <v>music</v>
      </c>
      <c r="T1689" s="17" t="str">
        <f t="shared" si="161"/>
        <v>faith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 s="15">
        <f t="shared" si="158"/>
        <v>42834.492986111116</v>
      </c>
      <c r="K1690">
        <v>1489150194</v>
      </c>
      <c r="L1690" s="15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56"/>
        <v>44.3</v>
      </c>
      <c r="R1690" s="11">
        <f t="shared" si="157"/>
        <v>253.14285714285714</v>
      </c>
      <c r="S1690" t="str">
        <f t="shared" si="160"/>
        <v>music</v>
      </c>
      <c r="T1690" s="17" t="str">
        <f t="shared" si="161"/>
        <v>faith</v>
      </c>
    </row>
    <row r="1691" spans="1:2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 s="15">
        <f t="shared" si="158"/>
        <v>42810.900810185187</v>
      </c>
      <c r="K1691">
        <v>1487111830</v>
      </c>
      <c r="L1691" s="15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56"/>
        <v>100</v>
      </c>
      <c r="R1691" s="11">
        <f t="shared" si="157"/>
        <v>171.42857142857142</v>
      </c>
      <c r="S1691" t="str">
        <f t="shared" si="160"/>
        <v>music</v>
      </c>
      <c r="T1691" s="17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 s="15">
        <f t="shared" si="158"/>
        <v>42831.389374999999</v>
      </c>
      <c r="K1692">
        <v>1488882042</v>
      </c>
      <c r="L1692" s="15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56"/>
        <v>25.4</v>
      </c>
      <c r="R1692" s="11">
        <f t="shared" si="157"/>
        <v>57.727272727272727</v>
      </c>
      <c r="S1692" t="str">
        <f t="shared" si="160"/>
        <v>music</v>
      </c>
      <c r="T1692" s="17" t="str">
        <f t="shared" si="161"/>
        <v>faith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 s="15">
        <f t="shared" si="158"/>
        <v>42828.041666666672</v>
      </c>
      <c r="K1693">
        <v>1488387008</v>
      </c>
      <c r="L1693" s="15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56"/>
        <v>33.473333333333329</v>
      </c>
      <c r="R1693" s="11">
        <f t="shared" si="157"/>
        <v>264.26315789473682</v>
      </c>
      <c r="S1693" t="str">
        <f t="shared" si="160"/>
        <v>music</v>
      </c>
      <c r="T1693" s="17" t="str">
        <f t="shared" si="161"/>
        <v>faith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 s="15">
        <f t="shared" si="158"/>
        <v>42820.999305555553</v>
      </c>
      <c r="K1694">
        <v>1487734667</v>
      </c>
      <c r="L1694" s="15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56"/>
        <v>47.8</v>
      </c>
      <c r="R1694" s="11">
        <f t="shared" si="157"/>
        <v>159.33333333333334</v>
      </c>
      <c r="S1694" t="str">
        <f t="shared" si="160"/>
        <v>music</v>
      </c>
      <c r="T1694" s="17" t="str">
        <f t="shared" si="161"/>
        <v>faith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 s="15">
        <f t="shared" si="158"/>
        <v>42834.833333333328</v>
      </c>
      <c r="K1695">
        <v>1489097112</v>
      </c>
      <c r="L1695" s="15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56"/>
        <v>9.3333333333333339</v>
      </c>
      <c r="R1695" s="11">
        <f t="shared" si="157"/>
        <v>35</v>
      </c>
      <c r="S1695" t="str">
        <f t="shared" si="160"/>
        <v>music</v>
      </c>
      <c r="T1695" s="17" t="str">
        <f t="shared" si="161"/>
        <v>faith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 s="15">
        <f t="shared" si="158"/>
        <v>42821.191666666666</v>
      </c>
      <c r="K1696">
        <v>1488038674</v>
      </c>
      <c r="L1696" s="15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56"/>
        <v>0.05</v>
      </c>
      <c r="R1696" s="11">
        <f t="shared" si="157"/>
        <v>5</v>
      </c>
      <c r="S1696" t="str">
        <f t="shared" si="160"/>
        <v>music</v>
      </c>
      <c r="T1696" s="17" t="str">
        <f t="shared" si="161"/>
        <v>faith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 s="15">
        <f t="shared" si="158"/>
        <v>42835.041666666672</v>
      </c>
      <c r="K1697">
        <v>1488847514</v>
      </c>
      <c r="L1697" s="15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56"/>
        <v>11.708333333333334</v>
      </c>
      <c r="R1697" s="11">
        <f t="shared" si="157"/>
        <v>61.086956521739133</v>
      </c>
      <c r="S1697" t="str">
        <f t="shared" si="160"/>
        <v>music</v>
      </c>
      <c r="T1697" s="17" t="str">
        <f t="shared" si="161"/>
        <v>faith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 s="15">
        <f t="shared" si="158"/>
        <v>42826.027905092589</v>
      </c>
      <c r="K1698">
        <v>1488418811</v>
      </c>
      <c r="L1698" s="15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56"/>
        <v>0</v>
      </c>
      <c r="R1698" s="11" t="e">
        <f t="shared" si="157"/>
        <v>#DIV/0!</v>
      </c>
      <c r="S1698" t="str">
        <f t="shared" si="160"/>
        <v>music</v>
      </c>
      <c r="T1698" s="17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 s="15">
        <f t="shared" si="158"/>
        <v>42834.991296296299</v>
      </c>
      <c r="K1699">
        <v>1489193248</v>
      </c>
      <c r="L1699" s="15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56"/>
        <v>20.208000000000002</v>
      </c>
      <c r="R1699" s="11">
        <f t="shared" si="157"/>
        <v>114.81818181818181</v>
      </c>
      <c r="S1699" t="str">
        <f t="shared" si="160"/>
        <v>music</v>
      </c>
      <c r="T1699" s="17" t="str">
        <f t="shared" si="161"/>
        <v>faith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 s="15">
        <f t="shared" si="158"/>
        <v>42820.147916666669</v>
      </c>
      <c r="K1700">
        <v>1488430760</v>
      </c>
      <c r="L1700" s="15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56"/>
        <v>0</v>
      </c>
      <c r="R1700" s="11" t="e">
        <f t="shared" si="157"/>
        <v>#DIV/0!</v>
      </c>
      <c r="S1700" t="str">
        <f t="shared" si="160"/>
        <v>music</v>
      </c>
      <c r="T1700" s="17" t="str">
        <f t="shared" si="161"/>
        <v>faith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 s="15">
        <f t="shared" si="158"/>
        <v>42836.863946759258</v>
      </c>
      <c r="K1701">
        <v>1489351445</v>
      </c>
      <c r="L1701" s="15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56"/>
        <v>4.2311459353574925</v>
      </c>
      <c r="R1701" s="11">
        <f t="shared" si="157"/>
        <v>54</v>
      </c>
      <c r="S1701" t="str">
        <f t="shared" si="160"/>
        <v>music</v>
      </c>
      <c r="T1701" s="17" t="str">
        <f t="shared" si="161"/>
        <v>faith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 s="15">
        <f t="shared" si="158"/>
        <v>42826.166666666672</v>
      </c>
      <c r="K1702">
        <v>1488418990</v>
      </c>
      <c r="L1702" s="15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56"/>
        <v>26.06</v>
      </c>
      <c r="R1702" s="11">
        <f t="shared" si="157"/>
        <v>65.974683544303801</v>
      </c>
      <c r="S1702" t="str">
        <f t="shared" si="160"/>
        <v>music</v>
      </c>
      <c r="T1702" s="17" t="str">
        <f t="shared" si="161"/>
        <v>faith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 s="15">
        <f t="shared" si="158"/>
        <v>42019.664409722223</v>
      </c>
      <c r="K1703">
        <v>1418745405</v>
      </c>
      <c r="L1703" s="15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56"/>
        <v>0.19801980198019803</v>
      </c>
      <c r="R1703" s="11">
        <f t="shared" si="157"/>
        <v>5</v>
      </c>
      <c r="S1703" t="str">
        <f t="shared" si="160"/>
        <v>music</v>
      </c>
      <c r="T1703" s="17" t="str">
        <f t="shared" si="161"/>
        <v>faith</v>
      </c>
    </row>
    <row r="1704" spans="1:2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 s="15">
        <f t="shared" si="158"/>
        <v>42093.828125</v>
      </c>
      <c r="K1704">
        <v>1425156750</v>
      </c>
      <c r="L1704" s="15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56"/>
        <v>6.0606060606060606E-3</v>
      </c>
      <c r="R1704" s="11">
        <f t="shared" si="157"/>
        <v>1</v>
      </c>
      <c r="S1704" t="str">
        <f t="shared" si="160"/>
        <v>music</v>
      </c>
      <c r="T1704" s="17" t="str">
        <f t="shared" si="161"/>
        <v>faith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 s="15">
        <f t="shared" si="158"/>
        <v>42247.281678240746</v>
      </c>
      <c r="K1705">
        <v>1435819537</v>
      </c>
      <c r="L1705" s="15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56"/>
        <v>1.02</v>
      </c>
      <c r="R1705" s="11">
        <f t="shared" si="157"/>
        <v>25.5</v>
      </c>
      <c r="S1705" t="str">
        <f t="shared" si="160"/>
        <v>music</v>
      </c>
      <c r="T1705" s="17" t="str">
        <f t="shared" si="161"/>
        <v>faith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 s="15">
        <f t="shared" si="158"/>
        <v>42051.139733796299</v>
      </c>
      <c r="K1706">
        <v>1421464873</v>
      </c>
      <c r="L1706" s="15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56"/>
        <v>65.100000000000009</v>
      </c>
      <c r="R1706" s="11">
        <f t="shared" si="157"/>
        <v>118.36363636363636</v>
      </c>
      <c r="S1706" t="str">
        <f t="shared" si="160"/>
        <v>music</v>
      </c>
      <c r="T1706" s="17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 s="15">
        <f t="shared" si="158"/>
        <v>42256.666666666672</v>
      </c>
      <c r="K1707">
        <v>1440807846</v>
      </c>
      <c r="L1707" s="15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56"/>
        <v>0</v>
      </c>
      <c r="R1707" s="11" t="e">
        <f t="shared" si="157"/>
        <v>#DIV/0!</v>
      </c>
      <c r="S1707" t="str">
        <f t="shared" si="160"/>
        <v>music</v>
      </c>
      <c r="T1707" s="1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 s="15">
        <f t="shared" si="158"/>
        <v>42239.306388888886</v>
      </c>
      <c r="K1708">
        <v>1435130472</v>
      </c>
      <c r="L1708" s="15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56"/>
        <v>0</v>
      </c>
      <c r="R1708" s="11" t="e">
        <f t="shared" si="157"/>
        <v>#DIV/0!</v>
      </c>
      <c r="S1708" t="str">
        <f t="shared" si="160"/>
        <v>music</v>
      </c>
      <c r="T1708" s="17" t="str">
        <f t="shared" si="161"/>
        <v>faith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 s="15">
        <f t="shared" si="158"/>
        <v>42457.679340277777</v>
      </c>
      <c r="K1709">
        <v>1456593495</v>
      </c>
      <c r="L1709" s="15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56"/>
        <v>9.74</v>
      </c>
      <c r="R1709" s="11">
        <f t="shared" si="157"/>
        <v>54.111111111111114</v>
      </c>
      <c r="S1709" t="str">
        <f t="shared" si="160"/>
        <v>music</v>
      </c>
      <c r="T1709" s="17" t="str">
        <f t="shared" si="161"/>
        <v>faith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 s="15">
        <f t="shared" si="158"/>
        <v>42491.866967592592</v>
      </c>
      <c r="K1710">
        <v>1458679706</v>
      </c>
      <c r="L1710" s="15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56"/>
        <v>0</v>
      </c>
      <c r="R1710" s="11" t="e">
        <f t="shared" si="157"/>
        <v>#DIV/0!</v>
      </c>
      <c r="S1710" t="str">
        <f t="shared" si="160"/>
        <v>music</v>
      </c>
      <c r="T1710" s="17" t="str">
        <f t="shared" si="161"/>
        <v>faith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 s="15">
        <f t="shared" si="158"/>
        <v>41882.818749999999</v>
      </c>
      <c r="K1711">
        <v>1405949514</v>
      </c>
      <c r="L1711" s="15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56"/>
        <v>4.8571428571428568</v>
      </c>
      <c r="R1711" s="11">
        <f t="shared" si="157"/>
        <v>21.25</v>
      </c>
      <c r="S1711" t="str">
        <f t="shared" si="160"/>
        <v>music</v>
      </c>
      <c r="T1711" s="17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 s="15">
        <f t="shared" si="158"/>
        <v>42387.541666666672</v>
      </c>
      <c r="K1712">
        <v>1449151888</v>
      </c>
      <c r="L1712" s="15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56"/>
        <v>0.67999999999999994</v>
      </c>
      <c r="R1712" s="11">
        <f t="shared" si="157"/>
        <v>34</v>
      </c>
      <c r="S1712" t="str">
        <f t="shared" si="160"/>
        <v>music</v>
      </c>
      <c r="T1712" s="17" t="str">
        <f t="shared" si="161"/>
        <v>faith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 s="15">
        <f t="shared" si="158"/>
        <v>41883.646226851852</v>
      </c>
      <c r="K1713">
        <v>1406907034</v>
      </c>
      <c r="L1713" s="15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56"/>
        <v>10.5</v>
      </c>
      <c r="R1713" s="11">
        <f t="shared" si="157"/>
        <v>525</v>
      </c>
      <c r="S1713" t="str">
        <f t="shared" si="160"/>
        <v>music</v>
      </c>
      <c r="T1713" s="17" t="str">
        <f t="shared" si="161"/>
        <v>faith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 s="15">
        <f t="shared" si="158"/>
        <v>42185.913807870369</v>
      </c>
      <c r="K1714">
        <v>1430517353</v>
      </c>
      <c r="L1714" s="15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56"/>
        <v>0</v>
      </c>
      <c r="R1714" s="11" t="e">
        <f t="shared" si="157"/>
        <v>#DIV/0!</v>
      </c>
      <c r="S1714" t="str">
        <f t="shared" si="160"/>
        <v>music</v>
      </c>
      <c r="T1714" s="17" t="str">
        <f t="shared" si="161"/>
        <v>faith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 s="15">
        <f t="shared" si="158"/>
        <v>41917.801064814819</v>
      </c>
      <c r="K1715">
        <v>1409944412</v>
      </c>
      <c r="L1715" s="15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56"/>
        <v>1.6666666666666667</v>
      </c>
      <c r="R1715" s="11">
        <f t="shared" si="157"/>
        <v>50</v>
      </c>
      <c r="S1715" t="str">
        <f t="shared" si="160"/>
        <v>music</v>
      </c>
      <c r="T1715" s="17" t="str">
        <f t="shared" si="161"/>
        <v>faith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 s="15">
        <f t="shared" si="158"/>
        <v>42125.918530092589</v>
      </c>
      <c r="K1716">
        <v>1427925761</v>
      </c>
      <c r="L1716" s="15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56"/>
        <v>7.8680000000000003</v>
      </c>
      <c r="R1716" s="11">
        <f t="shared" si="157"/>
        <v>115.70588235294117</v>
      </c>
      <c r="S1716" t="str">
        <f t="shared" si="160"/>
        <v>music</v>
      </c>
      <c r="T1716" s="17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 s="15">
        <f t="shared" si="158"/>
        <v>42094.140277777777</v>
      </c>
      <c r="K1717">
        <v>1425186785</v>
      </c>
      <c r="L1717" s="15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56"/>
        <v>0.22</v>
      </c>
      <c r="R1717" s="11">
        <f t="shared" si="157"/>
        <v>5.5</v>
      </c>
      <c r="S1717" t="str">
        <f t="shared" si="160"/>
        <v>music</v>
      </c>
      <c r="T1717" s="17" t="str">
        <f t="shared" si="161"/>
        <v>faith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 s="15">
        <f t="shared" si="158"/>
        <v>42713.619201388887</v>
      </c>
      <c r="K1718">
        <v>1477835499</v>
      </c>
      <c r="L1718" s="15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56"/>
        <v>7.5</v>
      </c>
      <c r="R1718" s="11">
        <f t="shared" si="157"/>
        <v>50</v>
      </c>
      <c r="S1718" t="str">
        <f t="shared" si="160"/>
        <v>music</v>
      </c>
      <c r="T1718" s="17" t="str">
        <f t="shared" si="161"/>
        <v>faith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 s="15">
        <f t="shared" si="158"/>
        <v>42481.166666666672</v>
      </c>
      <c r="K1719">
        <v>1459467238</v>
      </c>
      <c r="L1719" s="15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56"/>
        <v>42.725880551301685</v>
      </c>
      <c r="R1719" s="11">
        <f t="shared" si="157"/>
        <v>34.024390243902438</v>
      </c>
      <c r="S1719" t="str">
        <f t="shared" si="160"/>
        <v>music</v>
      </c>
      <c r="T1719" s="17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 s="15">
        <f t="shared" si="158"/>
        <v>42504.207638888889</v>
      </c>
      <c r="K1720">
        <v>1459435149</v>
      </c>
      <c r="L1720" s="15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56"/>
        <v>0.2142857142857143</v>
      </c>
      <c r="R1720" s="11">
        <f t="shared" si="157"/>
        <v>37.5</v>
      </c>
      <c r="S1720" t="str">
        <f t="shared" si="160"/>
        <v>music</v>
      </c>
      <c r="T1720" s="17" t="str">
        <f t="shared" si="161"/>
        <v>faith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 s="15">
        <f t="shared" si="158"/>
        <v>41899.534618055557</v>
      </c>
      <c r="K1721">
        <v>1408366191</v>
      </c>
      <c r="L1721" s="15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56"/>
        <v>0.87500000000000011</v>
      </c>
      <c r="R1721" s="11">
        <f t="shared" si="157"/>
        <v>11.666666666666666</v>
      </c>
      <c r="S1721" t="str">
        <f t="shared" si="160"/>
        <v>music</v>
      </c>
      <c r="T1721" s="17" t="str">
        <f t="shared" si="161"/>
        <v>faith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 s="15">
        <f t="shared" si="158"/>
        <v>41952.824895833335</v>
      </c>
      <c r="K1722">
        <v>1412966871</v>
      </c>
      <c r="L1722" s="15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56"/>
        <v>5.625</v>
      </c>
      <c r="R1722" s="11">
        <f t="shared" si="157"/>
        <v>28.125</v>
      </c>
      <c r="S1722" t="str">
        <f t="shared" si="160"/>
        <v>music</v>
      </c>
      <c r="T1722" s="17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 s="15">
        <f t="shared" si="158"/>
        <v>42349.461377314816</v>
      </c>
      <c r="K1723">
        <v>1447239863</v>
      </c>
      <c r="L1723" s="15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56"/>
        <v>0</v>
      </c>
      <c r="R1723" s="11" t="e">
        <f t="shared" si="157"/>
        <v>#DIV/0!</v>
      </c>
      <c r="S1723" t="str">
        <f t="shared" si="160"/>
        <v>music</v>
      </c>
      <c r="T1723" s="17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 s="15">
        <f t="shared" si="158"/>
        <v>42463.006944444445</v>
      </c>
      <c r="K1724">
        <v>1456441429</v>
      </c>
      <c r="L1724" s="15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56"/>
        <v>3.4722222222222224E-2</v>
      </c>
      <c r="R1724" s="11">
        <f t="shared" si="157"/>
        <v>1</v>
      </c>
      <c r="S1724" t="str">
        <f t="shared" si="160"/>
        <v>music</v>
      </c>
      <c r="T1724" s="17" t="str">
        <f t="shared" si="161"/>
        <v>faith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 s="15">
        <f t="shared" si="158"/>
        <v>42186.25</v>
      </c>
      <c r="K1725">
        <v>1430855315</v>
      </c>
      <c r="L1725" s="15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56"/>
        <v>6.5</v>
      </c>
      <c r="R1725" s="11">
        <f t="shared" si="157"/>
        <v>216.66666666666666</v>
      </c>
      <c r="S1725" t="str">
        <f t="shared" si="160"/>
        <v>music</v>
      </c>
      <c r="T1725" s="17" t="str">
        <f t="shared" si="161"/>
        <v>faith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 s="15">
        <f t="shared" si="158"/>
        <v>41942.932430555556</v>
      </c>
      <c r="K1726">
        <v>1412115762</v>
      </c>
      <c r="L1726" s="15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56"/>
        <v>0.58333333333333337</v>
      </c>
      <c r="R1726" s="11">
        <f t="shared" si="157"/>
        <v>8.75</v>
      </c>
      <c r="S1726" t="str">
        <f t="shared" si="160"/>
        <v>music</v>
      </c>
      <c r="T1726" s="17" t="str">
        <f t="shared" si="161"/>
        <v>faith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 s="15">
        <f t="shared" si="158"/>
        <v>41875.968159722222</v>
      </c>
      <c r="K1727">
        <v>1406330049</v>
      </c>
      <c r="L1727" s="15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56"/>
        <v>10.181818181818182</v>
      </c>
      <c r="R1727" s="11">
        <f t="shared" si="157"/>
        <v>62.222222222222221</v>
      </c>
      <c r="S1727" t="str">
        <f t="shared" si="160"/>
        <v>music</v>
      </c>
      <c r="T1727" s="1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 s="15">
        <f t="shared" si="158"/>
        <v>41817.919722222221</v>
      </c>
      <c r="K1728">
        <v>1401401064</v>
      </c>
      <c r="L1728" s="15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56"/>
        <v>33.784615384615385</v>
      </c>
      <c r="R1728" s="11">
        <f t="shared" si="157"/>
        <v>137.25</v>
      </c>
      <c r="S1728" t="str">
        <f t="shared" si="160"/>
        <v>music</v>
      </c>
      <c r="T1728" s="17" t="str">
        <f t="shared" si="161"/>
        <v>faith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 s="15">
        <f t="shared" si="158"/>
        <v>42099.458333333328</v>
      </c>
      <c r="K1729">
        <v>1423520177</v>
      </c>
      <c r="L1729" s="15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56"/>
        <v>3.3333333333333333E-2</v>
      </c>
      <c r="R1729" s="11">
        <f t="shared" si="157"/>
        <v>1</v>
      </c>
      <c r="S1729" t="str">
        <f t="shared" si="160"/>
        <v>music</v>
      </c>
      <c r="T1729" s="17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 s="15">
        <f t="shared" si="158"/>
        <v>42298.625856481478</v>
      </c>
      <c r="K1730">
        <v>1442847674</v>
      </c>
      <c r="L1730" s="15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ref="Q1730:Q1793" si="162">E1730/D1730*100</f>
        <v>68.400000000000006</v>
      </c>
      <c r="R1730" s="11">
        <f t="shared" ref="R1730:R1793" si="163">E1730/N1730</f>
        <v>122.14285714285714</v>
      </c>
      <c r="S1730" t="str">
        <f t="shared" si="160"/>
        <v>music</v>
      </c>
      <c r="T1730" s="17" t="str">
        <f t="shared" si="161"/>
        <v>faith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64">(((I1731/60)/60)/24)+DATE(1970,1,1)</f>
        <v>42531.052152777775</v>
      </c>
      <c r="K1731">
        <v>1460337306</v>
      </c>
      <c r="L1731" s="15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si="162"/>
        <v>0</v>
      </c>
      <c r="R1731" s="11" t="e">
        <f t="shared" si="163"/>
        <v>#DIV/0!</v>
      </c>
      <c r="S1731" t="str">
        <f t="shared" ref="S1731:S1794" si="166">LEFT(P1731,SEARCH("/",P1731,1)-1)</f>
        <v>music</v>
      </c>
      <c r="T1731" s="17" t="str">
        <f t="shared" ref="T1731:T1794" si="167">RIGHT(P1731,LEN(P1731)-SEARCH("/",P1731))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 s="15">
        <f t="shared" si="164"/>
        <v>42302.087766203709</v>
      </c>
      <c r="K1732">
        <v>1443146783</v>
      </c>
      <c r="L1732" s="15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62"/>
        <v>0</v>
      </c>
      <c r="R1732" s="11" t="e">
        <f t="shared" si="163"/>
        <v>#DIV/0!</v>
      </c>
      <c r="S1732" t="str">
        <f t="shared" si="166"/>
        <v>music</v>
      </c>
      <c r="T1732" s="17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 s="15">
        <f t="shared" si="164"/>
        <v>42166.625</v>
      </c>
      <c r="K1733">
        <v>1432849552</v>
      </c>
      <c r="L1733" s="15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62"/>
        <v>0</v>
      </c>
      <c r="R1733" s="11" t="e">
        <f t="shared" si="163"/>
        <v>#DIV/0!</v>
      </c>
      <c r="S1733" t="str">
        <f t="shared" si="166"/>
        <v>music</v>
      </c>
      <c r="T1733" s="17" t="str">
        <f t="shared" si="167"/>
        <v>faith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 s="15">
        <f t="shared" si="164"/>
        <v>42385.208333333328</v>
      </c>
      <c r="K1734">
        <v>1447777481</v>
      </c>
      <c r="L1734" s="15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62"/>
        <v>0</v>
      </c>
      <c r="R1734" s="11" t="e">
        <f t="shared" si="163"/>
        <v>#DIV/0!</v>
      </c>
      <c r="S1734" t="str">
        <f t="shared" si="166"/>
        <v>music</v>
      </c>
      <c r="T1734" s="17" t="str">
        <f t="shared" si="167"/>
        <v>faith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 s="15">
        <f t="shared" si="164"/>
        <v>42626.895833333328</v>
      </c>
      <c r="K1735">
        <v>1472746374</v>
      </c>
      <c r="L1735" s="15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62"/>
        <v>0</v>
      </c>
      <c r="R1735" s="11" t="e">
        <f t="shared" si="163"/>
        <v>#DIV/0!</v>
      </c>
      <c r="S1735" t="str">
        <f t="shared" si="166"/>
        <v>music</v>
      </c>
      <c r="T1735" s="17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 s="15">
        <f t="shared" si="164"/>
        <v>42132.036527777775</v>
      </c>
      <c r="K1736">
        <v>1428454356</v>
      </c>
      <c r="L1736" s="15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62"/>
        <v>2.2222222222222223E-2</v>
      </c>
      <c r="R1736" s="11">
        <f t="shared" si="163"/>
        <v>1</v>
      </c>
      <c r="S1736" t="str">
        <f t="shared" si="166"/>
        <v>music</v>
      </c>
      <c r="T1736" s="17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 s="15">
        <f t="shared" si="164"/>
        <v>42589.814178240747</v>
      </c>
      <c r="K1737">
        <v>1468006345</v>
      </c>
      <c r="L1737" s="15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62"/>
        <v>11</v>
      </c>
      <c r="R1737" s="11">
        <f t="shared" si="163"/>
        <v>55</v>
      </c>
      <c r="S1737" t="str">
        <f t="shared" si="166"/>
        <v>music</v>
      </c>
      <c r="T1737" s="17" t="str">
        <f t="shared" si="167"/>
        <v>faith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 s="15">
        <f t="shared" si="164"/>
        <v>42316.90315972222</v>
      </c>
      <c r="K1738">
        <v>1444423233</v>
      </c>
      <c r="L1738" s="15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62"/>
        <v>0.73333333333333328</v>
      </c>
      <c r="R1738" s="11">
        <f t="shared" si="163"/>
        <v>22</v>
      </c>
      <c r="S1738" t="str">
        <f t="shared" si="166"/>
        <v>music</v>
      </c>
      <c r="T1738" s="17" t="str">
        <f t="shared" si="167"/>
        <v>faith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 s="15">
        <f t="shared" si="164"/>
        <v>42205.948981481488</v>
      </c>
      <c r="K1739">
        <v>1434840392</v>
      </c>
      <c r="L1739" s="15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62"/>
        <v>21.25</v>
      </c>
      <c r="R1739" s="11">
        <f t="shared" si="163"/>
        <v>56.666666666666664</v>
      </c>
      <c r="S1739" t="str">
        <f t="shared" si="166"/>
        <v>music</v>
      </c>
      <c r="T1739" s="17" t="str">
        <f t="shared" si="167"/>
        <v>faith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 s="15">
        <f t="shared" si="164"/>
        <v>41914.874328703707</v>
      </c>
      <c r="K1740">
        <v>1409691542</v>
      </c>
      <c r="L1740" s="15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62"/>
        <v>0.4</v>
      </c>
      <c r="R1740" s="11">
        <f t="shared" si="163"/>
        <v>20</v>
      </c>
      <c r="S1740" t="str">
        <f t="shared" si="166"/>
        <v>music</v>
      </c>
      <c r="T1740" s="17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 s="15">
        <f t="shared" si="164"/>
        <v>42494.832546296297</v>
      </c>
      <c r="K1741">
        <v>1457297932</v>
      </c>
      <c r="L1741" s="15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62"/>
        <v>0.1</v>
      </c>
      <c r="R1741" s="11">
        <f t="shared" si="163"/>
        <v>1</v>
      </c>
      <c r="S1741" t="str">
        <f t="shared" si="166"/>
        <v>music</v>
      </c>
      <c r="T1741" s="17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 s="15">
        <f t="shared" si="164"/>
        <v>42201.817384259266</v>
      </c>
      <c r="K1742">
        <v>1434483422</v>
      </c>
      <c r="L1742" s="15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62"/>
        <v>0</v>
      </c>
      <c r="R1742" s="11" t="e">
        <f t="shared" si="163"/>
        <v>#DIV/0!</v>
      </c>
      <c r="S1742" t="str">
        <f t="shared" si="166"/>
        <v>music</v>
      </c>
      <c r="T1742" s="17" t="str">
        <f t="shared" si="167"/>
        <v>faith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 s="15">
        <f t="shared" si="164"/>
        <v>42165.628136574072</v>
      </c>
      <c r="K1743">
        <v>1430060671</v>
      </c>
      <c r="L1743" s="15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 t="shared" si="162"/>
        <v>110.83333333333334</v>
      </c>
      <c r="R1743" s="11">
        <f t="shared" si="163"/>
        <v>25.576923076923077</v>
      </c>
      <c r="S1743" t="str">
        <f t="shared" si="166"/>
        <v>photography</v>
      </c>
      <c r="T1743" s="17" t="str">
        <f t="shared" si="167"/>
        <v>photobooks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 s="15">
        <f t="shared" si="164"/>
        <v>42742.875</v>
      </c>
      <c r="K1744">
        <v>1481058170</v>
      </c>
      <c r="L1744" s="15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 t="shared" si="162"/>
        <v>108.74999999999999</v>
      </c>
      <c r="R1744" s="11">
        <f t="shared" si="163"/>
        <v>63.970588235294116</v>
      </c>
      <c r="S1744" t="str">
        <f t="shared" si="166"/>
        <v>photography</v>
      </c>
      <c r="T1744" s="17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 s="15">
        <f t="shared" si="164"/>
        <v>42609.165972222225</v>
      </c>
      <c r="K1745">
        <v>1470348775</v>
      </c>
      <c r="L1745" s="15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 t="shared" si="162"/>
        <v>100.41666666666667</v>
      </c>
      <c r="R1745" s="11">
        <f t="shared" si="163"/>
        <v>89.925373134328353</v>
      </c>
      <c r="S1745" t="str">
        <f t="shared" si="166"/>
        <v>photography</v>
      </c>
      <c r="T1745" s="17" t="str">
        <f t="shared" si="167"/>
        <v>photobooks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 s="15">
        <f t="shared" si="164"/>
        <v>42071.563391203701</v>
      </c>
      <c r="K1746">
        <v>1421937077</v>
      </c>
      <c r="L1746" s="15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 t="shared" si="162"/>
        <v>118.45454545454545</v>
      </c>
      <c r="R1746" s="11">
        <f t="shared" si="163"/>
        <v>93.071428571428569</v>
      </c>
      <c r="S1746" t="str">
        <f t="shared" si="166"/>
        <v>photography</v>
      </c>
      <c r="T1746" s="17" t="str">
        <f t="shared" si="167"/>
        <v>photobooks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 s="15">
        <f t="shared" si="164"/>
        <v>42726.083333333328</v>
      </c>
      <c r="K1747">
        <v>1479276838</v>
      </c>
      <c r="L1747" s="15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 t="shared" si="162"/>
        <v>114.01428571428571</v>
      </c>
      <c r="R1747" s="11">
        <f t="shared" si="163"/>
        <v>89.674157303370791</v>
      </c>
      <c r="S1747" t="str">
        <f t="shared" si="166"/>
        <v>photography</v>
      </c>
      <c r="T1747" s="17" t="str">
        <f t="shared" si="167"/>
        <v>photobooks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 s="15">
        <f t="shared" si="164"/>
        <v>42698.083333333328</v>
      </c>
      <c r="K1748">
        <v>1477368867</v>
      </c>
      <c r="L1748" s="15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 t="shared" si="162"/>
        <v>148.10000000000002</v>
      </c>
      <c r="R1748" s="11">
        <f t="shared" si="163"/>
        <v>207.61682242990653</v>
      </c>
      <c r="S1748" t="str">
        <f t="shared" si="166"/>
        <v>photography</v>
      </c>
      <c r="T1748" s="17" t="str">
        <f t="shared" si="167"/>
        <v>photobooks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 s="15">
        <f t="shared" si="164"/>
        <v>42321.625</v>
      </c>
      <c r="K1749">
        <v>1444904830</v>
      </c>
      <c r="L1749" s="15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 t="shared" si="162"/>
        <v>104.95555555555556</v>
      </c>
      <c r="R1749" s="11">
        <f t="shared" si="163"/>
        <v>59.408805031446541</v>
      </c>
      <c r="S1749" t="str">
        <f t="shared" si="166"/>
        <v>photography</v>
      </c>
      <c r="T1749" s="17" t="str">
        <f t="shared" si="167"/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 s="15">
        <f t="shared" si="164"/>
        <v>42249.950729166667</v>
      </c>
      <c r="K1750">
        <v>1438642143</v>
      </c>
      <c r="L1750" s="15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 t="shared" si="162"/>
        <v>129.94800000000001</v>
      </c>
      <c r="R1750" s="11">
        <f t="shared" si="163"/>
        <v>358.97237569060775</v>
      </c>
      <c r="S1750" t="str">
        <f t="shared" si="166"/>
        <v>photography</v>
      </c>
      <c r="T1750" s="17" t="str">
        <f t="shared" si="167"/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 s="15">
        <f t="shared" si="164"/>
        <v>42795.791666666672</v>
      </c>
      <c r="K1751">
        <v>1485213921</v>
      </c>
      <c r="L1751" s="15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 t="shared" si="162"/>
        <v>123.48756218905473</v>
      </c>
      <c r="R1751" s="11">
        <f t="shared" si="163"/>
        <v>94.736641221374043</v>
      </c>
      <c r="S1751" t="str">
        <f t="shared" si="166"/>
        <v>photography</v>
      </c>
      <c r="T1751" s="17" t="str">
        <f t="shared" si="167"/>
        <v>photobooks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 s="15">
        <f t="shared" si="164"/>
        <v>42479.836851851855</v>
      </c>
      <c r="K1752">
        <v>1458936304</v>
      </c>
      <c r="L1752" s="15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 t="shared" si="162"/>
        <v>201.62</v>
      </c>
      <c r="R1752" s="11">
        <f t="shared" si="163"/>
        <v>80.647999999999996</v>
      </c>
      <c r="S1752" t="str">
        <f t="shared" si="166"/>
        <v>photography</v>
      </c>
      <c r="T1752" s="17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 s="15">
        <f t="shared" si="164"/>
        <v>42082.739849537036</v>
      </c>
      <c r="K1753">
        <v>1424198723</v>
      </c>
      <c r="L1753" s="15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 t="shared" si="162"/>
        <v>102.89999999999999</v>
      </c>
      <c r="R1753" s="11">
        <f t="shared" si="163"/>
        <v>168.68852459016392</v>
      </c>
      <c r="S1753" t="str">
        <f t="shared" si="166"/>
        <v>photography</v>
      </c>
      <c r="T1753" s="17" t="str">
        <f t="shared" si="167"/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 s="15">
        <f t="shared" si="164"/>
        <v>42657.253263888888</v>
      </c>
      <c r="K1754">
        <v>1473833082</v>
      </c>
      <c r="L1754" s="15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 t="shared" si="162"/>
        <v>260.16666666666663</v>
      </c>
      <c r="R1754" s="11">
        <f t="shared" si="163"/>
        <v>34.68888888888889</v>
      </c>
      <c r="S1754" t="str">
        <f t="shared" si="166"/>
        <v>photography</v>
      </c>
      <c r="T1754" s="17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 s="15">
        <f t="shared" si="164"/>
        <v>42450.707962962959</v>
      </c>
      <c r="K1755">
        <v>1455991168</v>
      </c>
      <c r="L1755" s="15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 t="shared" si="162"/>
        <v>108</v>
      </c>
      <c r="R1755" s="11">
        <f t="shared" si="163"/>
        <v>462.85714285714283</v>
      </c>
      <c r="S1755" t="str">
        <f t="shared" si="166"/>
        <v>photography</v>
      </c>
      <c r="T1755" s="17" t="str">
        <f t="shared" si="167"/>
        <v>photobooks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 s="15">
        <f t="shared" si="164"/>
        <v>42097.835104166668</v>
      </c>
      <c r="K1756">
        <v>1425502953</v>
      </c>
      <c r="L1756" s="15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 t="shared" si="162"/>
        <v>110.52941176470587</v>
      </c>
      <c r="R1756" s="11">
        <f t="shared" si="163"/>
        <v>104.38888888888889</v>
      </c>
      <c r="S1756" t="str">
        <f t="shared" si="166"/>
        <v>photography</v>
      </c>
      <c r="T1756" s="17" t="str">
        <f t="shared" si="167"/>
        <v>photobooks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 s="15">
        <f t="shared" si="164"/>
        <v>42282.788900462961</v>
      </c>
      <c r="K1757">
        <v>1441479361</v>
      </c>
      <c r="L1757" s="15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 t="shared" si="162"/>
        <v>120</v>
      </c>
      <c r="R1757" s="11">
        <f t="shared" si="163"/>
        <v>7.5</v>
      </c>
      <c r="S1757" t="str">
        <f t="shared" si="166"/>
        <v>photography</v>
      </c>
      <c r="T1757" s="1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 s="15">
        <f t="shared" si="164"/>
        <v>42611.167465277773</v>
      </c>
      <c r="K1758">
        <v>1468987269</v>
      </c>
      <c r="L1758" s="15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 t="shared" si="162"/>
        <v>102.82909090909091</v>
      </c>
      <c r="R1758" s="11">
        <f t="shared" si="163"/>
        <v>47.13</v>
      </c>
      <c r="S1758" t="str">
        <f t="shared" si="166"/>
        <v>photography</v>
      </c>
      <c r="T1758" s="17" t="str">
        <f t="shared" si="167"/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 s="15">
        <f t="shared" si="164"/>
        <v>42763.811805555553</v>
      </c>
      <c r="K1759">
        <v>1483041083</v>
      </c>
      <c r="L1759" s="15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 t="shared" si="162"/>
        <v>115.99999999999999</v>
      </c>
      <c r="R1759" s="11">
        <f t="shared" si="163"/>
        <v>414.28571428571428</v>
      </c>
      <c r="S1759" t="str">
        <f t="shared" si="166"/>
        <v>photography</v>
      </c>
      <c r="T1759" s="17" t="str">
        <f t="shared" si="167"/>
        <v>photobooks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 s="15">
        <f t="shared" si="164"/>
        <v>42565.955925925926</v>
      </c>
      <c r="K1760">
        <v>1463352992</v>
      </c>
      <c r="L1760" s="15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 t="shared" si="162"/>
        <v>114.7</v>
      </c>
      <c r="R1760" s="11">
        <f t="shared" si="163"/>
        <v>42.481481481481481</v>
      </c>
      <c r="S1760" t="str">
        <f t="shared" si="166"/>
        <v>photography</v>
      </c>
      <c r="T1760" s="17" t="str">
        <f t="shared" si="167"/>
        <v>photobooks</v>
      </c>
    </row>
    <row r="1761" spans="1:2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 s="15">
        <f t="shared" si="164"/>
        <v>42088.787372685183</v>
      </c>
      <c r="K1761">
        <v>1425585229</v>
      </c>
      <c r="L1761" s="15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 t="shared" si="162"/>
        <v>106.60000000000001</v>
      </c>
      <c r="R1761" s="11">
        <f t="shared" si="163"/>
        <v>108.77551020408163</v>
      </c>
      <c r="S1761" t="str">
        <f t="shared" si="166"/>
        <v>photography</v>
      </c>
      <c r="T1761" s="17" t="str">
        <f t="shared" si="167"/>
        <v>photobooks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 s="15">
        <f t="shared" si="164"/>
        <v>42425.67260416667</v>
      </c>
      <c r="K1762">
        <v>1454688513</v>
      </c>
      <c r="L1762" s="15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 t="shared" si="162"/>
        <v>165.44</v>
      </c>
      <c r="R1762" s="11">
        <f t="shared" si="163"/>
        <v>81.098039215686271</v>
      </c>
      <c r="S1762" t="str">
        <f t="shared" si="166"/>
        <v>photography</v>
      </c>
      <c r="T1762" s="17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 s="15">
        <f t="shared" si="164"/>
        <v>42259.567824074074</v>
      </c>
      <c r="K1763">
        <v>1437745060</v>
      </c>
      <c r="L1763" s="15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 t="shared" si="162"/>
        <v>155</v>
      </c>
      <c r="R1763" s="11">
        <f t="shared" si="163"/>
        <v>51.666666666666664</v>
      </c>
      <c r="S1763" t="str">
        <f t="shared" si="166"/>
        <v>photography</v>
      </c>
      <c r="T1763" s="17" t="str">
        <f t="shared" si="167"/>
        <v>photobooks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 s="15">
        <f t="shared" si="164"/>
        <v>42440.982002314813</v>
      </c>
      <c r="K1764">
        <v>1455147245</v>
      </c>
      <c r="L1764" s="15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 t="shared" si="162"/>
        <v>885</v>
      </c>
      <c r="R1764" s="11">
        <f t="shared" si="163"/>
        <v>35.4</v>
      </c>
      <c r="S1764" t="str">
        <f t="shared" si="166"/>
        <v>photography</v>
      </c>
      <c r="T1764" s="17" t="str">
        <f t="shared" si="167"/>
        <v>photobooks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 s="15">
        <f t="shared" si="164"/>
        <v>42666.868518518517</v>
      </c>
      <c r="K1765">
        <v>1474663840</v>
      </c>
      <c r="L1765" s="15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 t="shared" si="162"/>
        <v>101.90833333333333</v>
      </c>
      <c r="R1765" s="11">
        <f t="shared" si="163"/>
        <v>103.63559322033899</v>
      </c>
      <c r="S1765" t="str">
        <f t="shared" si="166"/>
        <v>photography</v>
      </c>
      <c r="T1765" s="17" t="str">
        <f t="shared" si="167"/>
        <v>photobooks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 s="15">
        <f t="shared" si="164"/>
        <v>41854.485868055555</v>
      </c>
      <c r="K1766">
        <v>1404560379</v>
      </c>
      <c r="L1766" s="15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62"/>
        <v>19.600000000000001</v>
      </c>
      <c r="R1766" s="11">
        <f t="shared" si="163"/>
        <v>55.282051282051285</v>
      </c>
      <c r="S1766" t="str">
        <f t="shared" si="166"/>
        <v>photography</v>
      </c>
      <c r="T1766" s="17" t="str">
        <f t="shared" si="167"/>
        <v>photobooks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 s="15">
        <f t="shared" si="164"/>
        <v>41864.980462962965</v>
      </c>
      <c r="K1767">
        <v>1405380712</v>
      </c>
      <c r="L1767" s="15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62"/>
        <v>59.467839999999995</v>
      </c>
      <c r="R1767" s="11">
        <f t="shared" si="163"/>
        <v>72.16970873786407</v>
      </c>
      <c r="S1767" t="str">
        <f t="shared" si="166"/>
        <v>photography</v>
      </c>
      <c r="T1767" s="1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 s="15">
        <f t="shared" si="164"/>
        <v>41876.859814814816</v>
      </c>
      <c r="K1768">
        <v>1407184688</v>
      </c>
      <c r="L1768" s="15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62"/>
        <v>0</v>
      </c>
      <c r="R1768" s="11" t="e">
        <f t="shared" si="163"/>
        <v>#DIV/0!</v>
      </c>
      <c r="S1768" t="str">
        <f t="shared" si="166"/>
        <v>photography</v>
      </c>
      <c r="T1768" s="17" t="str">
        <f t="shared" si="167"/>
        <v>photobooks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 s="15">
        <f t="shared" si="164"/>
        <v>41854.658379629633</v>
      </c>
      <c r="K1769">
        <v>1404488884</v>
      </c>
      <c r="L1769" s="15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62"/>
        <v>45.72</v>
      </c>
      <c r="R1769" s="11">
        <f t="shared" si="163"/>
        <v>58.615384615384613</v>
      </c>
      <c r="S1769" t="str">
        <f t="shared" si="166"/>
        <v>photography</v>
      </c>
      <c r="T1769" s="17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 s="15">
        <f t="shared" si="164"/>
        <v>41909.560694444444</v>
      </c>
      <c r="K1770">
        <v>1406640444</v>
      </c>
      <c r="L1770" s="15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62"/>
        <v>3.74</v>
      </c>
      <c r="R1770" s="11">
        <f t="shared" si="163"/>
        <v>12.466666666666667</v>
      </c>
      <c r="S1770" t="str">
        <f t="shared" si="166"/>
        <v>photography</v>
      </c>
      <c r="T1770" s="17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 s="15">
        <f t="shared" si="164"/>
        <v>42017.818969907406</v>
      </c>
      <c r="K1771">
        <v>1418585959</v>
      </c>
      <c r="L1771" s="15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62"/>
        <v>2.7025000000000001</v>
      </c>
      <c r="R1771" s="11">
        <f t="shared" si="163"/>
        <v>49.136363636363633</v>
      </c>
      <c r="S1771" t="str">
        <f t="shared" si="166"/>
        <v>photography</v>
      </c>
      <c r="T1771" s="17" t="str">
        <f t="shared" si="167"/>
        <v>photobooks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 s="15">
        <f t="shared" si="164"/>
        <v>41926.780023148152</v>
      </c>
      <c r="K1772">
        <v>1410288194</v>
      </c>
      <c r="L1772" s="15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62"/>
        <v>56.51428571428572</v>
      </c>
      <c r="R1772" s="11">
        <f t="shared" si="163"/>
        <v>150.5</v>
      </c>
      <c r="S1772" t="str">
        <f t="shared" si="166"/>
        <v>photography</v>
      </c>
      <c r="T1772" s="17" t="str">
        <f t="shared" si="167"/>
        <v>photobooks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 s="15">
        <f t="shared" si="164"/>
        <v>41935.979629629634</v>
      </c>
      <c r="K1773">
        <v>1411515040</v>
      </c>
      <c r="L1773" s="15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62"/>
        <v>21.30952380952381</v>
      </c>
      <c r="R1773" s="11">
        <f t="shared" si="163"/>
        <v>35.799999999999997</v>
      </c>
      <c r="S1773" t="str">
        <f t="shared" si="166"/>
        <v>photography</v>
      </c>
      <c r="T1773" s="17" t="str">
        <f t="shared" si="167"/>
        <v>photobooks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 s="15">
        <f t="shared" si="164"/>
        <v>41826.718009259261</v>
      </c>
      <c r="K1774">
        <v>1399482836</v>
      </c>
      <c r="L1774" s="15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62"/>
        <v>15.6</v>
      </c>
      <c r="R1774" s="11">
        <f t="shared" si="163"/>
        <v>45.157894736842103</v>
      </c>
      <c r="S1774" t="str">
        <f t="shared" si="166"/>
        <v>photography</v>
      </c>
      <c r="T1774" s="17" t="str">
        <f t="shared" si="167"/>
        <v>photobooks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 s="15">
        <f t="shared" si="164"/>
        <v>42023.760393518518</v>
      </c>
      <c r="K1775">
        <v>1417803298</v>
      </c>
      <c r="L1775" s="15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62"/>
        <v>6.2566666666666677</v>
      </c>
      <c r="R1775" s="11">
        <f t="shared" si="163"/>
        <v>98.78947368421052</v>
      </c>
      <c r="S1775" t="str">
        <f t="shared" si="166"/>
        <v>photography</v>
      </c>
      <c r="T1775" s="17" t="str">
        <f t="shared" si="167"/>
        <v>photobooks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 s="15">
        <f t="shared" si="164"/>
        <v>41972.624305555553</v>
      </c>
      <c r="K1776">
        <v>1413609292</v>
      </c>
      <c r="L1776" s="15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62"/>
        <v>45.92</v>
      </c>
      <c r="R1776" s="11">
        <f t="shared" si="163"/>
        <v>88.307692307692307</v>
      </c>
      <c r="S1776" t="str">
        <f t="shared" si="166"/>
        <v>photography</v>
      </c>
      <c r="T1776" s="17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 s="15">
        <f t="shared" si="164"/>
        <v>41936.976388888892</v>
      </c>
      <c r="K1777">
        <v>1410305160</v>
      </c>
      <c r="L1777" s="15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62"/>
        <v>65.101538461538468</v>
      </c>
      <c r="R1777" s="11">
        <f t="shared" si="163"/>
        <v>170.62903225806451</v>
      </c>
      <c r="S1777" t="str">
        <f t="shared" si="166"/>
        <v>photography</v>
      </c>
      <c r="T1777" s="1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 s="15">
        <f t="shared" si="164"/>
        <v>41941.95684027778</v>
      </c>
      <c r="K1778">
        <v>1411513071</v>
      </c>
      <c r="L1778" s="15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62"/>
        <v>6.7</v>
      </c>
      <c r="R1778" s="11">
        <f t="shared" si="163"/>
        <v>83.75</v>
      </c>
      <c r="S1778" t="str">
        <f t="shared" si="166"/>
        <v>photography</v>
      </c>
      <c r="T1778" s="17" t="str">
        <f t="shared" si="167"/>
        <v>photobooks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 s="15">
        <f t="shared" si="164"/>
        <v>42055.357094907406</v>
      </c>
      <c r="K1779">
        <v>1421829253</v>
      </c>
      <c r="L1779" s="15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62"/>
        <v>13.5625</v>
      </c>
      <c r="R1779" s="11">
        <f t="shared" si="163"/>
        <v>65.099999999999994</v>
      </c>
      <c r="S1779" t="str">
        <f t="shared" si="166"/>
        <v>photography</v>
      </c>
      <c r="T1779" s="17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 s="15">
        <f t="shared" si="164"/>
        <v>42090.821701388893</v>
      </c>
      <c r="K1780">
        <v>1423600995</v>
      </c>
      <c r="L1780" s="15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62"/>
        <v>1.9900000000000002</v>
      </c>
      <c r="R1780" s="11">
        <f t="shared" si="163"/>
        <v>66.333333333333329</v>
      </c>
      <c r="S1780" t="str">
        <f t="shared" si="166"/>
        <v>photography</v>
      </c>
      <c r="T1780" s="17" t="str">
        <f t="shared" si="167"/>
        <v>photobooks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 s="15">
        <f t="shared" si="164"/>
        <v>42615.691898148143</v>
      </c>
      <c r="K1781">
        <v>1470242180</v>
      </c>
      <c r="L1781" s="15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62"/>
        <v>36.236363636363642</v>
      </c>
      <c r="R1781" s="11">
        <f t="shared" si="163"/>
        <v>104.89473684210526</v>
      </c>
      <c r="S1781" t="str">
        <f t="shared" si="166"/>
        <v>photography</v>
      </c>
      <c r="T1781" s="17" t="str">
        <f t="shared" si="167"/>
        <v>photobooks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 s="15">
        <f t="shared" si="164"/>
        <v>42553.600810185191</v>
      </c>
      <c r="K1782">
        <v>1462285510</v>
      </c>
      <c r="L1782" s="15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62"/>
        <v>39.743333333333339</v>
      </c>
      <c r="R1782" s="11">
        <f t="shared" si="163"/>
        <v>78.440789473684205</v>
      </c>
      <c r="S1782" t="str">
        <f t="shared" si="166"/>
        <v>photography</v>
      </c>
      <c r="T1782" s="17" t="str">
        <f t="shared" si="167"/>
        <v>photobooks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 s="15">
        <f t="shared" si="164"/>
        <v>42628.617418981477</v>
      </c>
      <c r="K1783">
        <v>1471272545</v>
      </c>
      <c r="L1783" s="15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62"/>
        <v>25.763636363636365</v>
      </c>
      <c r="R1783" s="11">
        <f t="shared" si="163"/>
        <v>59.041666666666664</v>
      </c>
      <c r="S1783" t="str">
        <f t="shared" si="166"/>
        <v>photography</v>
      </c>
      <c r="T1783" s="17" t="str">
        <f t="shared" si="167"/>
        <v>photobooks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 s="15">
        <f t="shared" si="164"/>
        <v>42421.575104166666</v>
      </c>
      <c r="K1784">
        <v>1453211289</v>
      </c>
      <c r="L1784" s="15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62"/>
        <v>15.491428571428573</v>
      </c>
      <c r="R1784" s="11">
        <f t="shared" si="163"/>
        <v>71.34210526315789</v>
      </c>
      <c r="S1784" t="str">
        <f t="shared" si="166"/>
        <v>photography</v>
      </c>
      <c r="T1784" s="17" t="str">
        <f t="shared" si="167"/>
        <v>photobooks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 s="15">
        <f t="shared" si="164"/>
        <v>42145.949976851851</v>
      </c>
      <c r="K1785">
        <v>1429656478</v>
      </c>
      <c r="L1785" s="15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62"/>
        <v>23.692499999999999</v>
      </c>
      <c r="R1785" s="11">
        <f t="shared" si="163"/>
        <v>51.227027027027027</v>
      </c>
      <c r="S1785" t="str">
        <f t="shared" si="166"/>
        <v>photography</v>
      </c>
      <c r="T1785" s="17" t="str">
        <f t="shared" si="167"/>
        <v>photobooks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 s="15">
        <f t="shared" si="164"/>
        <v>42035.142361111109</v>
      </c>
      <c r="K1786">
        <v>1419954240</v>
      </c>
      <c r="L1786" s="15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62"/>
        <v>39.76</v>
      </c>
      <c r="R1786" s="11">
        <f t="shared" si="163"/>
        <v>60.242424242424242</v>
      </c>
      <c r="S1786" t="str">
        <f t="shared" si="166"/>
        <v>photography</v>
      </c>
      <c r="T1786" s="17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 s="15">
        <f t="shared" si="164"/>
        <v>41928</v>
      </c>
      <c r="K1787">
        <v>1410750855</v>
      </c>
      <c r="L1787" s="15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62"/>
        <v>20.220833333333331</v>
      </c>
      <c r="R1787" s="11">
        <f t="shared" si="163"/>
        <v>44.935185185185183</v>
      </c>
      <c r="S1787" t="str">
        <f t="shared" si="166"/>
        <v>photography</v>
      </c>
      <c r="T1787" s="17" t="str">
        <f t="shared" si="167"/>
        <v>photobooks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 s="15">
        <f t="shared" si="164"/>
        <v>41988.550659722227</v>
      </c>
      <c r="K1788">
        <v>1416057177</v>
      </c>
      <c r="L1788" s="15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62"/>
        <v>47.631578947368418</v>
      </c>
      <c r="R1788" s="11">
        <f t="shared" si="163"/>
        <v>31.206896551724139</v>
      </c>
      <c r="S1788" t="str">
        <f t="shared" si="166"/>
        <v>photography</v>
      </c>
      <c r="T1788" s="17" t="str">
        <f t="shared" si="167"/>
        <v>photobooks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 s="15">
        <f t="shared" si="164"/>
        <v>42098.613854166666</v>
      </c>
      <c r="K1789">
        <v>1425570237</v>
      </c>
      <c r="L1789" s="15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62"/>
        <v>15.329999999999998</v>
      </c>
      <c r="R1789" s="11">
        <f t="shared" si="163"/>
        <v>63.875</v>
      </c>
      <c r="S1789" t="str">
        <f t="shared" si="166"/>
        <v>photography</v>
      </c>
      <c r="T1789" s="17" t="str">
        <f t="shared" si="167"/>
        <v>photobooks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 s="15">
        <f t="shared" si="164"/>
        <v>41943.94840277778</v>
      </c>
      <c r="K1790">
        <v>1412203542</v>
      </c>
      <c r="L1790" s="15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62"/>
        <v>1.3818181818181818</v>
      </c>
      <c r="R1790" s="11">
        <f t="shared" si="163"/>
        <v>19</v>
      </c>
      <c r="S1790" t="str">
        <f t="shared" si="166"/>
        <v>photography</v>
      </c>
      <c r="T1790" s="17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 s="15">
        <f t="shared" si="164"/>
        <v>42016.250034722223</v>
      </c>
      <c r="K1791">
        <v>1415858403</v>
      </c>
      <c r="L1791" s="15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62"/>
        <v>0.5</v>
      </c>
      <c r="R1791" s="11">
        <f t="shared" si="163"/>
        <v>10</v>
      </c>
      <c r="S1791" t="str">
        <f t="shared" si="166"/>
        <v>photography</v>
      </c>
      <c r="T1791" s="17" t="str">
        <f t="shared" si="167"/>
        <v>photobooks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 s="15">
        <f t="shared" si="164"/>
        <v>42040.674513888895</v>
      </c>
      <c r="K1792">
        <v>1420560678</v>
      </c>
      <c r="L1792" s="15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62"/>
        <v>4.957575757575758</v>
      </c>
      <c r="R1792" s="11">
        <f t="shared" si="163"/>
        <v>109.06666666666666</v>
      </c>
      <c r="S1792" t="str">
        <f t="shared" si="166"/>
        <v>photography</v>
      </c>
      <c r="T1792" s="17" t="str">
        <f t="shared" si="167"/>
        <v>photobooks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 s="15">
        <f t="shared" si="164"/>
        <v>42033.740335648152</v>
      </c>
      <c r="K1793">
        <v>1417369565</v>
      </c>
      <c r="L1793" s="15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62"/>
        <v>3.5666666666666664</v>
      </c>
      <c r="R1793" s="11">
        <f t="shared" si="163"/>
        <v>26.75</v>
      </c>
      <c r="S1793" t="str">
        <f t="shared" si="166"/>
        <v>photography</v>
      </c>
      <c r="T1793" s="17" t="str">
        <f t="shared" si="167"/>
        <v>photobooks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 s="15">
        <f t="shared" si="164"/>
        <v>42226.290972222225</v>
      </c>
      <c r="K1794">
        <v>1435970682</v>
      </c>
      <c r="L1794" s="15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ref="Q1794:Q1857" si="168">E1794/D1794*100</f>
        <v>61.124000000000002</v>
      </c>
      <c r="R1794" s="11">
        <f t="shared" ref="R1794:R1857" si="169">E1794/N1794</f>
        <v>109.93525179856115</v>
      </c>
      <c r="S1794" t="str">
        <f t="shared" si="166"/>
        <v>photography</v>
      </c>
      <c r="T1794" s="17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70">(((I1795/60)/60)/24)+DATE(1970,1,1)</f>
        <v>41970.933333333334</v>
      </c>
      <c r="K1795">
        <v>1414531440</v>
      </c>
      <c r="L1795" s="15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si="168"/>
        <v>1.3333333333333335</v>
      </c>
      <c r="R1795" s="11">
        <f t="shared" si="169"/>
        <v>20</v>
      </c>
      <c r="S1795" t="str">
        <f t="shared" ref="S1795:S1858" si="172">LEFT(P1795,SEARCH("/",P1795,1)-1)</f>
        <v>photography</v>
      </c>
      <c r="T1795" s="17" t="str">
        <f t="shared" ref="T1795:T1858" si="173">RIGHT(P1795,LEN(P1795)-SEARCH("/",P1795))</f>
        <v>photobooks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 s="15">
        <f t="shared" si="170"/>
        <v>42046.551180555558</v>
      </c>
      <c r="K1796">
        <v>1420636422</v>
      </c>
      <c r="L1796" s="15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68"/>
        <v>11.077777777777778</v>
      </c>
      <c r="R1796" s="11">
        <f t="shared" si="169"/>
        <v>55.388888888888886</v>
      </c>
      <c r="S1796" t="str">
        <f t="shared" si="172"/>
        <v>photography</v>
      </c>
      <c r="T1796" s="17" t="str">
        <f t="shared" si="173"/>
        <v>photobooks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 s="15">
        <f t="shared" si="170"/>
        <v>42657.666666666672</v>
      </c>
      <c r="K1797">
        <v>1473922541</v>
      </c>
      <c r="L1797" s="15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68"/>
        <v>38.735714285714288</v>
      </c>
      <c r="R1797" s="11">
        <f t="shared" si="169"/>
        <v>133.90123456790124</v>
      </c>
      <c r="S1797" t="str">
        <f t="shared" si="172"/>
        <v>photography</v>
      </c>
      <c r="T1797" s="17" t="str">
        <f t="shared" si="173"/>
        <v>photobooks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 s="15">
        <f t="shared" si="170"/>
        <v>42575.439421296294</v>
      </c>
      <c r="K1798">
        <v>1464172366</v>
      </c>
      <c r="L1798" s="15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68"/>
        <v>22.05263157894737</v>
      </c>
      <c r="R1798" s="11">
        <f t="shared" si="169"/>
        <v>48.720930232558139</v>
      </c>
      <c r="S1798" t="str">
        <f t="shared" si="172"/>
        <v>photography</v>
      </c>
      <c r="T1798" s="17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 s="15">
        <f t="shared" si="170"/>
        <v>42719.56931712963</v>
      </c>
      <c r="K1799">
        <v>1479217189</v>
      </c>
      <c r="L1799" s="15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68"/>
        <v>67.55</v>
      </c>
      <c r="R1799" s="11">
        <f t="shared" si="169"/>
        <v>48.25</v>
      </c>
      <c r="S1799" t="str">
        <f t="shared" si="172"/>
        <v>photography</v>
      </c>
      <c r="T1799" s="17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 s="15">
        <f t="shared" si="170"/>
        <v>42404.32677083333</v>
      </c>
      <c r="K1800">
        <v>1449388233</v>
      </c>
      <c r="L1800" s="15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68"/>
        <v>13.637499999999999</v>
      </c>
      <c r="R1800" s="11">
        <f t="shared" si="169"/>
        <v>58.972972972972975</v>
      </c>
      <c r="S1800" t="str">
        <f t="shared" si="172"/>
        <v>photography</v>
      </c>
      <c r="T1800" s="17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 s="15">
        <f t="shared" si="170"/>
        <v>41954.884351851855</v>
      </c>
      <c r="K1801">
        <v>1414008808</v>
      </c>
      <c r="L1801" s="15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68"/>
        <v>1.7457500000000001</v>
      </c>
      <c r="R1801" s="11">
        <f t="shared" si="169"/>
        <v>11.638333333333334</v>
      </c>
      <c r="S1801" t="str">
        <f t="shared" si="172"/>
        <v>photography</v>
      </c>
      <c r="T1801" s="17" t="str">
        <f t="shared" si="173"/>
        <v>photobooks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 s="15">
        <f t="shared" si="170"/>
        <v>42653.606134259258</v>
      </c>
      <c r="K1802">
        <v>1473517970</v>
      </c>
      <c r="L1802" s="15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68"/>
        <v>20.44963251188932</v>
      </c>
      <c r="R1802" s="11">
        <f t="shared" si="169"/>
        <v>83.716814159292042</v>
      </c>
      <c r="S1802" t="str">
        <f t="shared" si="172"/>
        <v>photography</v>
      </c>
      <c r="T1802" s="17" t="str">
        <f t="shared" si="173"/>
        <v>photobooks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 s="15">
        <f t="shared" si="170"/>
        <v>42353.506944444445</v>
      </c>
      <c r="K1803">
        <v>1447429868</v>
      </c>
      <c r="L1803" s="15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68"/>
        <v>13.852941176470587</v>
      </c>
      <c r="R1803" s="11">
        <f t="shared" si="169"/>
        <v>63.648648648648646</v>
      </c>
      <c r="S1803" t="str">
        <f t="shared" si="172"/>
        <v>photography</v>
      </c>
      <c r="T1803" s="17" t="str">
        <f t="shared" si="173"/>
        <v>photobooks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 s="15">
        <f t="shared" si="170"/>
        <v>42182.915972222225</v>
      </c>
      <c r="K1804">
        <v>1433416830</v>
      </c>
      <c r="L1804" s="15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68"/>
        <v>48.485714285714288</v>
      </c>
      <c r="R1804" s="11">
        <f t="shared" si="169"/>
        <v>94.277777777777771</v>
      </c>
      <c r="S1804" t="str">
        <f t="shared" si="172"/>
        <v>photography</v>
      </c>
      <c r="T1804" s="17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 s="15">
        <f t="shared" si="170"/>
        <v>42049.071550925932</v>
      </c>
      <c r="K1805">
        <v>1421199782</v>
      </c>
      <c r="L1805" s="15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68"/>
        <v>30.8</v>
      </c>
      <c r="R1805" s="11">
        <f t="shared" si="169"/>
        <v>71.86666666666666</v>
      </c>
      <c r="S1805" t="str">
        <f t="shared" si="172"/>
        <v>photography</v>
      </c>
      <c r="T1805" s="17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 s="15">
        <f t="shared" si="170"/>
        <v>42322.719953703709</v>
      </c>
      <c r="K1806">
        <v>1444061804</v>
      </c>
      <c r="L1806" s="15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68"/>
        <v>35.174193548387095</v>
      </c>
      <c r="R1806" s="11">
        <f t="shared" si="169"/>
        <v>104.84615384615384</v>
      </c>
      <c r="S1806" t="str">
        <f t="shared" si="172"/>
        <v>photography</v>
      </c>
      <c r="T1806" s="17" t="str">
        <f t="shared" si="173"/>
        <v>photobooks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 s="15">
        <f t="shared" si="170"/>
        <v>42279.75</v>
      </c>
      <c r="K1807">
        <v>1441048658</v>
      </c>
      <c r="L1807" s="15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68"/>
        <v>36.404444444444444</v>
      </c>
      <c r="R1807" s="11">
        <f t="shared" si="169"/>
        <v>67.139344262295083</v>
      </c>
      <c r="S1807" t="str">
        <f t="shared" si="172"/>
        <v>photography</v>
      </c>
      <c r="T1807" s="17" t="str">
        <f t="shared" si="173"/>
        <v>photobooks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 s="15">
        <f t="shared" si="170"/>
        <v>41912.638298611113</v>
      </c>
      <c r="K1808">
        <v>1409066349</v>
      </c>
      <c r="L1808" s="15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68"/>
        <v>2.9550000000000001</v>
      </c>
      <c r="R1808" s="11">
        <f t="shared" si="169"/>
        <v>73.875</v>
      </c>
      <c r="S1808" t="str">
        <f t="shared" si="172"/>
        <v>photography</v>
      </c>
      <c r="T1808" s="17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 s="15">
        <f t="shared" si="170"/>
        <v>41910.068437499998</v>
      </c>
      <c r="K1809">
        <v>1409276313</v>
      </c>
      <c r="L1809" s="15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68"/>
        <v>11.06</v>
      </c>
      <c r="R1809" s="11">
        <f t="shared" si="169"/>
        <v>69.125</v>
      </c>
      <c r="S1809" t="str">
        <f t="shared" si="172"/>
        <v>photography</v>
      </c>
      <c r="T1809" s="17" t="str">
        <f t="shared" si="173"/>
        <v>photobooks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 s="15">
        <f t="shared" si="170"/>
        <v>42777.680902777778</v>
      </c>
      <c r="K1810">
        <v>1483806030</v>
      </c>
      <c r="L1810" s="15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68"/>
        <v>41.407142857142858</v>
      </c>
      <c r="R1810" s="11">
        <f t="shared" si="169"/>
        <v>120.77083333333333</v>
      </c>
      <c r="S1810" t="str">
        <f t="shared" si="172"/>
        <v>photography</v>
      </c>
      <c r="T1810" s="17" t="str">
        <f t="shared" si="173"/>
        <v>photobooks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 s="15">
        <f t="shared" si="170"/>
        <v>42064.907858796301</v>
      </c>
      <c r="K1811">
        <v>1422222439</v>
      </c>
      <c r="L1811" s="15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68"/>
        <v>10.857142857142858</v>
      </c>
      <c r="R1811" s="11">
        <f t="shared" si="169"/>
        <v>42.222222222222221</v>
      </c>
      <c r="S1811" t="str">
        <f t="shared" si="172"/>
        <v>photography</v>
      </c>
      <c r="T1811" s="17" t="str">
        <f t="shared" si="173"/>
        <v>photobooks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 s="15">
        <f t="shared" si="170"/>
        <v>41872.91002314815</v>
      </c>
      <c r="K1812">
        <v>1407621026</v>
      </c>
      <c r="L1812" s="15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68"/>
        <v>3.3333333333333335</v>
      </c>
      <c r="R1812" s="11">
        <f t="shared" si="169"/>
        <v>7.5</v>
      </c>
      <c r="S1812" t="str">
        <f t="shared" si="172"/>
        <v>photography</v>
      </c>
      <c r="T1812" s="17" t="str">
        <f t="shared" si="173"/>
        <v>photobooks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 s="15">
        <f t="shared" si="170"/>
        <v>41936.166666666664</v>
      </c>
      <c r="K1813">
        <v>1408962270</v>
      </c>
      <c r="L1813" s="15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68"/>
        <v>7.407407407407407E-2</v>
      </c>
      <c r="R1813" s="11">
        <f t="shared" si="169"/>
        <v>1.5384615384615385</v>
      </c>
      <c r="S1813" t="str">
        <f t="shared" si="172"/>
        <v>photography</v>
      </c>
      <c r="T1813" s="17" t="str">
        <f t="shared" si="173"/>
        <v>photobooks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 s="15">
        <f t="shared" si="170"/>
        <v>42554.318703703699</v>
      </c>
      <c r="K1814">
        <v>1464939536</v>
      </c>
      <c r="L1814" s="15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68"/>
        <v>13.307692307692307</v>
      </c>
      <c r="R1814" s="11">
        <f t="shared" si="169"/>
        <v>37.608695652173914</v>
      </c>
      <c r="S1814" t="str">
        <f t="shared" si="172"/>
        <v>photography</v>
      </c>
      <c r="T1814" s="17" t="str">
        <f t="shared" si="173"/>
        <v>photobooks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 s="15">
        <f t="shared" si="170"/>
        <v>41859.889027777775</v>
      </c>
      <c r="K1815">
        <v>1404940812</v>
      </c>
      <c r="L1815" s="15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68"/>
        <v>0</v>
      </c>
      <c r="R1815" s="11" t="e">
        <f t="shared" si="169"/>
        <v>#DIV/0!</v>
      </c>
      <c r="S1815" t="str">
        <f t="shared" si="172"/>
        <v>photography</v>
      </c>
      <c r="T1815" s="17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 s="15">
        <f t="shared" si="170"/>
        <v>42063.314074074078</v>
      </c>
      <c r="K1816">
        <v>1422516736</v>
      </c>
      <c r="L1816" s="15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68"/>
        <v>49.183333333333337</v>
      </c>
      <c r="R1816" s="11">
        <f t="shared" si="169"/>
        <v>42.157142857142858</v>
      </c>
      <c r="S1816" t="str">
        <f t="shared" si="172"/>
        <v>photography</v>
      </c>
      <c r="T1816" s="17" t="str">
        <f t="shared" si="173"/>
        <v>photobooks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 s="15">
        <f t="shared" si="170"/>
        <v>42186.906678240746</v>
      </c>
      <c r="K1817">
        <v>1434577537</v>
      </c>
      <c r="L1817" s="15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68"/>
        <v>0</v>
      </c>
      <c r="R1817" s="11" t="e">
        <f t="shared" si="169"/>
        <v>#DIV/0!</v>
      </c>
      <c r="S1817" t="str">
        <f t="shared" si="172"/>
        <v>photography</v>
      </c>
      <c r="T1817" s="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 s="15">
        <f t="shared" si="170"/>
        <v>42576.791666666672</v>
      </c>
      <c r="K1818">
        <v>1467061303</v>
      </c>
      <c r="L1818" s="15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68"/>
        <v>2.036</v>
      </c>
      <c r="R1818" s="11">
        <f t="shared" si="169"/>
        <v>84.833333333333329</v>
      </c>
      <c r="S1818" t="str">
        <f t="shared" si="172"/>
        <v>photography</v>
      </c>
      <c r="T1818" s="17" t="str">
        <f t="shared" si="173"/>
        <v>photobooks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 s="15">
        <f t="shared" si="170"/>
        <v>42765.290972222225</v>
      </c>
      <c r="K1819">
        <v>1480607607</v>
      </c>
      <c r="L1819" s="15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68"/>
        <v>52.327777777777776</v>
      </c>
      <c r="R1819" s="11">
        <f t="shared" si="169"/>
        <v>94.19</v>
      </c>
      <c r="S1819" t="str">
        <f t="shared" si="172"/>
        <v>photography</v>
      </c>
      <c r="T1819" s="17" t="str">
        <f t="shared" si="173"/>
        <v>photobooks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 s="15">
        <f t="shared" si="170"/>
        <v>42097.192708333328</v>
      </c>
      <c r="K1820">
        <v>1425447450</v>
      </c>
      <c r="L1820" s="15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68"/>
        <v>0</v>
      </c>
      <c r="R1820" s="11" t="e">
        <f t="shared" si="169"/>
        <v>#DIV/0!</v>
      </c>
      <c r="S1820" t="str">
        <f t="shared" si="172"/>
        <v>photography</v>
      </c>
      <c r="T1820" s="17" t="str">
        <f t="shared" si="173"/>
        <v>photobooks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 s="15">
        <f t="shared" si="170"/>
        <v>41850.752268518518</v>
      </c>
      <c r="K1821">
        <v>1404151396</v>
      </c>
      <c r="L1821" s="15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68"/>
        <v>2.083333333333333</v>
      </c>
      <c r="R1821" s="11">
        <f t="shared" si="169"/>
        <v>6.25</v>
      </c>
      <c r="S1821" t="str">
        <f t="shared" si="172"/>
        <v>photography</v>
      </c>
      <c r="T1821" s="17" t="str">
        <f t="shared" si="173"/>
        <v>photobooks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 s="15">
        <f t="shared" si="170"/>
        <v>42095.042708333334</v>
      </c>
      <c r="K1822">
        <v>1425261690</v>
      </c>
      <c r="L1822" s="15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68"/>
        <v>6.565384615384616</v>
      </c>
      <c r="R1822" s="11">
        <f t="shared" si="169"/>
        <v>213.375</v>
      </c>
      <c r="S1822" t="str">
        <f t="shared" si="172"/>
        <v>photography</v>
      </c>
      <c r="T1822" s="17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 s="15">
        <f t="shared" si="170"/>
        <v>40971.319062499999</v>
      </c>
      <c r="K1823">
        <v>1326872367</v>
      </c>
      <c r="L1823" s="15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 t="shared" si="168"/>
        <v>134.88999999999999</v>
      </c>
      <c r="R1823" s="11">
        <f t="shared" si="169"/>
        <v>59.162280701754383</v>
      </c>
      <c r="S1823" t="str">
        <f t="shared" si="172"/>
        <v>music</v>
      </c>
      <c r="T1823" s="17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 s="15">
        <f t="shared" si="170"/>
        <v>41670.792361111111</v>
      </c>
      <c r="K1824">
        <v>1388084862</v>
      </c>
      <c r="L1824" s="15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 t="shared" si="168"/>
        <v>100</v>
      </c>
      <c r="R1824" s="11">
        <f t="shared" si="169"/>
        <v>27.272727272727273</v>
      </c>
      <c r="S1824" t="str">
        <f t="shared" si="172"/>
        <v>music</v>
      </c>
      <c r="T1824" s="17" t="str">
        <f t="shared" si="173"/>
        <v>rock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 s="15">
        <f t="shared" si="170"/>
        <v>41206.684907407405</v>
      </c>
      <c r="K1825">
        <v>1348503976</v>
      </c>
      <c r="L1825" s="15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 t="shared" si="168"/>
        <v>115.85714285714286</v>
      </c>
      <c r="R1825" s="11">
        <f t="shared" si="169"/>
        <v>24.575757575757574</v>
      </c>
      <c r="S1825" t="str">
        <f t="shared" si="172"/>
        <v>music</v>
      </c>
      <c r="T1825" s="17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 s="15">
        <f t="shared" si="170"/>
        <v>41647.088888888888</v>
      </c>
      <c r="K1826">
        <v>1387403967</v>
      </c>
      <c r="L1826" s="15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 t="shared" si="168"/>
        <v>100.06666666666666</v>
      </c>
      <c r="R1826" s="11">
        <f t="shared" si="169"/>
        <v>75.05</v>
      </c>
      <c r="S1826" t="str">
        <f t="shared" si="172"/>
        <v>music</v>
      </c>
      <c r="T1826" s="17" t="str">
        <f t="shared" si="173"/>
        <v>rock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 s="15">
        <f t="shared" si="170"/>
        <v>41466.83452546296</v>
      </c>
      <c r="K1827">
        <v>1371585703</v>
      </c>
      <c r="L1827" s="15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 t="shared" si="168"/>
        <v>105.05</v>
      </c>
      <c r="R1827" s="11">
        <f t="shared" si="169"/>
        <v>42.02</v>
      </c>
      <c r="S1827" t="str">
        <f t="shared" si="172"/>
        <v>music</v>
      </c>
      <c r="T1827" s="17" t="str">
        <f t="shared" si="173"/>
        <v>rock</v>
      </c>
    </row>
    <row r="1828" spans="1:2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 s="15">
        <f t="shared" si="170"/>
        <v>41687.923807870371</v>
      </c>
      <c r="K1828">
        <v>1390083017</v>
      </c>
      <c r="L1828" s="15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 t="shared" si="168"/>
        <v>101</v>
      </c>
      <c r="R1828" s="11">
        <f t="shared" si="169"/>
        <v>53.157894736842103</v>
      </c>
      <c r="S1828" t="str">
        <f t="shared" si="172"/>
        <v>music</v>
      </c>
      <c r="T1828" s="17" t="str">
        <f t="shared" si="173"/>
        <v>rock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 s="15">
        <f t="shared" si="170"/>
        <v>40605.325937499998</v>
      </c>
      <c r="K1829">
        <v>1294818561</v>
      </c>
      <c r="L1829" s="15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 t="shared" si="168"/>
        <v>100.66250000000001</v>
      </c>
      <c r="R1829" s="11">
        <f t="shared" si="169"/>
        <v>83.885416666666671</v>
      </c>
      <c r="S1829" t="str">
        <f t="shared" si="172"/>
        <v>music</v>
      </c>
      <c r="T1829" s="17" t="str">
        <f t="shared" si="173"/>
        <v>rock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 s="15">
        <f t="shared" si="170"/>
        <v>41768.916666666664</v>
      </c>
      <c r="K1830">
        <v>1396906530</v>
      </c>
      <c r="L1830" s="15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 t="shared" si="168"/>
        <v>100.16000000000001</v>
      </c>
      <c r="R1830" s="11">
        <f t="shared" si="169"/>
        <v>417.33333333333331</v>
      </c>
      <c r="S1830" t="str">
        <f t="shared" si="172"/>
        <v>music</v>
      </c>
      <c r="T1830" s="17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 s="15">
        <f t="shared" si="170"/>
        <v>40564.916666666664</v>
      </c>
      <c r="K1831">
        <v>1291428371</v>
      </c>
      <c r="L1831" s="15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 t="shared" si="168"/>
        <v>166.68333333333334</v>
      </c>
      <c r="R1831" s="11">
        <f t="shared" si="169"/>
        <v>75.765151515151516</v>
      </c>
      <c r="S1831" t="str">
        <f t="shared" si="172"/>
        <v>music</v>
      </c>
      <c r="T1831" s="17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 s="15">
        <f t="shared" si="170"/>
        <v>41694.684108796297</v>
      </c>
      <c r="K1832">
        <v>1390667107</v>
      </c>
      <c r="L1832" s="15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 t="shared" si="168"/>
        <v>101.53333333333335</v>
      </c>
      <c r="R1832" s="11">
        <f t="shared" si="169"/>
        <v>67.389380530973455</v>
      </c>
      <c r="S1832" t="str">
        <f t="shared" si="172"/>
        <v>music</v>
      </c>
      <c r="T1832" s="17" t="str">
        <f t="shared" si="173"/>
        <v>rock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 s="15">
        <f t="shared" si="170"/>
        <v>41041.996099537035</v>
      </c>
      <c r="K1833">
        <v>1335570863</v>
      </c>
      <c r="L1833" s="15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 t="shared" si="168"/>
        <v>103</v>
      </c>
      <c r="R1833" s="11">
        <f t="shared" si="169"/>
        <v>73.571428571428569</v>
      </c>
      <c r="S1833" t="str">
        <f t="shared" si="172"/>
        <v>music</v>
      </c>
      <c r="T1833" s="17" t="str">
        <f t="shared" si="173"/>
        <v>rock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 s="15">
        <f t="shared" si="170"/>
        <v>40606.539664351854</v>
      </c>
      <c r="K1834">
        <v>1296651427</v>
      </c>
      <c r="L1834" s="15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 t="shared" si="168"/>
        <v>142.85714285714286</v>
      </c>
      <c r="R1834" s="11">
        <f t="shared" si="169"/>
        <v>25</v>
      </c>
      <c r="S1834" t="str">
        <f t="shared" si="172"/>
        <v>music</v>
      </c>
      <c r="T1834" s="17" t="str">
        <f t="shared" si="173"/>
        <v>rock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 s="15">
        <f t="shared" si="170"/>
        <v>41335.332638888889</v>
      </c>
      <c r="K1835">
        <v>1359421403</v>
      </c>
      <c r="L1835" s="15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 t="shared" si="168"/>
        <v>262.5</v>
      </c>
      <c r="R1835" s="11">
        <f t="shared" si="169"/>
        <v>42</v>
      </c>
      <c r="S1835" t="str">
        <f t="shared" si="172"/>
        <v>music</v>
      </c>
      <c r="T1835" s="17" t="str">
        <f t="shared" si="173"/>
        <v>rock</v>
      </c>
    </row>
    <row r="1836" spans="1:2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 s="15">
        <f t="shared" si="170"/>
        <v>42028.964062500003</v>
      </c>
      <c r="K1836">
        <v>1418684895</v>
      </c>
      <c r="L1836" s="15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 t="shared" si="168"/>
        <v>118.05000000000001</v>
      </c>
      <c r="R1836" s="11">
        <f t="shared" si="169"/>
        <v>131.16666666666666</v>
      </c>
      <c r="S1836" t="str">
        <f t="shared" si="172"/>
        <v>music</v>
      </c>
      <c r="T1836" s="17" t="str">
        <f t="shared" si="173"/>
        <v>rock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 s="15">
        <f t="shared" si="170"/>
        <v>42460.660543981481</v>
      </c>
      <c r="K1837">
        <v>1456851071</v>
      </c>
      <c r="L1837" s="15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 t="shared" si="168"/>
        <v>104</v>
      </c>
      <c r="R1837" s="11">
        <f t="shared" si="169"/>
        <v>47.272727272727273</v>
      </c>
      <c r="S1837" t="str">
        <f t="shared" si="172"/>
        <v>music</v>
      </c>
      <c r="T1837" s="17" t="str">
        <f t="shared" si="173"/>
        <v>rock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 s="15">
        <f t="shared" si="170"/>
        <v>41322.809363425928</v>
      </c>
      <c r="K1838">
        <v>1359660329</v>
      </c>
      <c r="L1838" s="15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 t="shared" si="168"/>
        <v>200.34</v>
      </c>
      <c r="R1838" s="11">
        <f t="shared" si="169"/>
        <v>182.12727272727273</v>
      </c>
      <c r="S1838" t="str">
        <f t="shared" si="172"/>
        <v>music</v>
      </c>
      <c r="T1838" s="17" t="str">
        <f t="shared" si="173"/>
        <v>rock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 s="15">
        <f t="shared" si="170"/>
        <v>40986.006192129629</v>
      </c>
      <c r="K1839">
        <v>1326848935</v>
      </c>
      <c r="L1839" s="15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 t="shared" si="168"/>
        <v>306.83333333333331</v>
      </c>
      <c r="R1839" s="11">
        <f t="shared" si="169"/>
        <v>61.366666666666667</v>
      </c>
      <c r="S1839" t="str">
        <f t="shared" si="172"/>
        <v>music</v>
      </c>
      <c r="T1839" s="17" t="str">
        <f t="shared" si="173"/>
        <v>rock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 s="15">
        <f t="shared" si="170"/>
        <v>40817.125</v>
      </c>
      <c r="K1840">
        <v>1314989557</v>
      </c>
      <c r="L1840" s="15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 t="shared" si="168"/>
        <v>100.149</v>
      </c>
      <c r="R1840" s="11">
        <f t="shared" si="169"/>
        <v>35.767499999999998</v>
      </c>
      <c r="S1840" t="str">
        <f t="shared" si="172"/>
        <v>music</v>
      </c>
      <c r="T1840" s="17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 s="15">
        <f t="shared" si="170"/>
        <v>42644.722013888888</v>
      </c>
      <c r="K1841">
        <v>1472750382</v>
      </c>
      <c r="L1841" s="15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 t="shared" si="168"/>
        <v>205.29999999999998</v>
      </c>
      <c r="R1841" s="11">
        <f t="shared" si="169"/>
        <v>45.62222222222222</v>
      </c>
      <c r="S1841" t="str">
        <f t="shared" si="172"/>
        <v>music</v>
      </c>
      <c r="T1841" s="17" t="str">
        <f t="shared" si="173"/>
        <v>rock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 s="15">
        <f t="shared" si="170"/>
        <v>41401.207638888889</v>
      </c>
      <c r="K1842">
        <v>1366251510</v>
      </c>
      <c r="L1842" s="15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 t="shared" si="168"/>
        <v>108.88888888888889</v>
      </c>
      <c r="R1842" s="11">
        <f t="shared" si="169"/>
        <v>75.384615384615387</v>
      </c>
      <c r="S1842" t="str">
        <f t="shared" si="172"/>
        <v>music</v>
      </c>
      <c r="T1842" s="17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 s="15">
        <f t="shared" si="170"/>
        <v>41779.207638888889</v>
      </c>
      <c r="K1843">
        <v>1397679445</v>
      </c>
      <c r="L1843" s="15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 t="shared" si="168"/>
        <v>101.75</v>
      </c>
      <c r="R1843" s="11">
        <f t="shared" si="169"/>
        <v>50.875</v>
      </c>
      <c r="S1843" t="str">
        <f t="shared" si="172"/>
        <v>music</v>
      </c>
      <c r="T1843" s="17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 s="15">
        <f t="shared" si="170"/>
        <v>42065.249305555553</v>
      </c>
      <c r="K1844">
        <v>1422371381</v>
      </c>
      <c r="L1844" s="15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 t="shared" si="168"/>
        <v>125.25</v>
      </c>
      <c r="R1844" s="11">
        <f t="shared" si="169"/>
        <v>119.28571428571429</v>
      </c>
      <c r="S1844" t="str">
        <f t="shared" si="172"/>
        <v>music</v>
      </c>
      <c r="T1844" s="17" t="str">
        <f t="shared" si="173"/>
        <v>rock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 s="15">
        <f t="shared" si="170"/>
        <v>40594.994837962964</v>
      </c>
      <c r="K1845">
        <v>1295653954</v>
      </c>
      <c r="L1845" s="15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 t="shared" si="168"/>
        <v>124.0061</v>
      </c>
      <c r="R1845" s="11">
        <f t="shared" si="169"/>
        <v>92.541865671641801</v>
      </c>
      <c r="S1845" t="str">
        <f t="shared" si="172"/>
        <v>music</v>
      </c>
      <c r="T1845" s="17" t="str">
        <f t="shared" si="173"/>
        <v>rock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 s="15">
        <f t="shared" si="170"/>
        <v>40705.125</v>
      </c>
      <c r="K1846">
        <v>1304464914</v>
      </c>
      <c r="L1846" s="15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 t="shared" si="168"/>
        <v>101.4</v>
      </c>
      <c r="R1846" s="11">
        <f t="shared" si="169"/>
        <v>76.05</v>
      </c>
      <c r="S1846" t="str">
        <f t="shared" si="172"/>
        <v>music</v>
      </c>
      <c r="T1846" s="17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 s="15">
        <f t="shared" si="170"/>
        <v>42538.204861111109</v>
      </c>
      <c r="K1847">
        <v>1464854398</v>
      </c>
      <c r="L1847" s="15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 t="shared" si="168"/>
        <v>100</v>
      </c>
      <c r="R1847" s="11">
        <f t="shared" si="169"/>
        <v>52.631578947368418</v>
      </c>
      <c r="S1847" t="str">
        <f t="shared" si="172"/>
        <v>music</v>
      </c>
      <c r="T1847" s="17" t="str">
        <f t="shared" si="173"/>
        <v>rock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 s="15">
        <f t="shared" si="170"/>
        <v>41258.650196759263</v>
      </c>
      <c r="K1848">
        <v>1352993777</v>
      </c>
      <c r="L1848" s="15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 t="shared" si="168"/>
        <v>137.92666666666668</v>
      </c>
      <c r="R1848" s="11">
        <f t="shared" si="169"/>
        <v>98.990430622009569</v>
      </c>
      <c r="S1848" t="str">
        <f t="shared" si="172"/>
        <v>music</v>
      </c>
      <c r="T1848" s="17" t="str">
        <f t="shared" si="173"/>
        <v>rock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 s="15">
        <f t="shared" si="170"/>
        <v>42115.236481481479</v>
      </c>
      <c r="K1849">
        <v>1427780432</v>
      </c>
      <c r="L1849" s="15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 t="shared" si="168"/>
        <v>120.88000000000001</v>
      </c>
      <c r="R1849" s="11">
        <f t="shared" si="169"/>
        <v>79.526315789473685</v>
      </c>
      <c r="S1849" t="str">
        <f t="shared" si="172"/>
        <v>music</v>
      </c>
      <c r="T1849" s="17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 s="15">
        <f t="shared" si="170"/>
        <v>40755.290972222225</v>
      </c>
      <c r="K1850">
        <v>1306608888</v>
      </c>
      <c r="L1850" s="15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 t="shared" si="168"/>
        <v>107.36666666666667</v>
      </c>
      <c r="R1850" s="11">
        <f t="shared" si="169"/>
        <v>134.20833333333334</v>
      </c>
      <c r="S1850" t="str">
        <f t="shared" si="172"/>
        <v>music</v>
      </c>
      <c r="T1850" s="17" t="str">
        <f t="shared" si="173"/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 s="15">
        <f t="shared" si="170"/>
        <v>41199.845590277779</v>
      </c>
      <c r="K1851">
        <v>1347913059</v>
      </c>
      <c r="L1851" s="15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 t="shared" si="168"/>
        <v>100.33333333333334</v>
      </c>
      <c r="R1851" s="11">
        <f t="shared" si="169"/>
        <v>37.625</v>
      </c>
      <c r="S1851" t="str">
        <f t="shared" si="172"/>
        <v>music</v>
      </c>
      <c r="T1851" s="17" t="str">
        <f t="shared" si="173"/>
        <v>rock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 s="15">
        <f t="shared" si="170"/>
        <v>41830.959490740745</v>
      </c>
      <c r="K1852">
        <v>1402441300</v>
      </c>
      <c r="L1852" s="15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 t="shared" si="168"/>
        <v>101.52222222222223</v>
      </c>
      <c r="R1852" s="11">
        <f t="shared" si="169"/>
        <v>51.044692737430168</v>
      </c>
      <c r="S1852" t="str">
        <f t="shared" si="172"/>
        <v>music</v>
      </c>
      <c r="T1852" s="17" t="str">
        <f t="shared" si="173"/>
        <v>rock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 s="15">
        <f t="shared" si="170"/>
        <v>41848.041666666664</v>
      </c>
      <c r="K1853">
        <v>1404769538</v>
      </c>
      <c r="L1853" s="15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 t="shared" si="168"/>
        <v>100.07692307692308</v>
      </c>
      <c r="R1853" s="11">
        <f t="shared" si="169"/>
        <v>50.03846153846154</v>
      </c>
      <c r="S1853" t="str">
        <f t="shared" si="172"/>
        <v>music</v>
      </c>
      <c r="T1853" s="17" t="str">
        <f t="shared" si="173"/>
        <v>rock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 s="15">
        <f t="shared" si="170"/>
        <v>42119</v>
      </c>
      <c r="K1854">
        <v>1426703452</v>
      </c>
      <c r="L1854" s="15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 t="shared" si="168"/>
        <v>116.96666666666667</v>
      </c>
      <c r="R1854" s="11">
        <f t="shared" si="169"/>
        <v>133.93129770992365</v>
      </c>
      <c r="S1854" t="str">
        <f t="shared" si="172"/>
        <v>music</v>
      </c>
      <c r="T1854" s="17" t="str">
        <f t="shared" si="173"/>
        <v>rock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 s="15">
        <f t="shared" si="170"/>
        <v>41227.102048611108</v>
      </c>
      <c r="K1855">
        <v>1348536417</v>
      </c>
      <c r="L1855" s="15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 t="shared" si="168"/>
        <v>101.875</v>
      </c>
      <c r="R1855" s="11">
        <f t="shared" si="169"/>
        <v>58.214285714285715</v>
      </c>
      <c r="S1855" t="str">
        <f t="shared" si="172"/>
        <v>music</v>
      </c>
      <c r="T1855" s="17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 s="15">
        <f t="shared" si="170"/>
        <v>41418.021261574075</v>
      </c>
      <c r="K1856">
        <v>1366763437</v>
      </c>
      <c r="L1856" s="15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 t="shared" si="168"/>
        <v>102.12366666666665</v>
      </c>
      <c r="R1856" s="11">
        <f t="shared" si="169"/>
        <v>88.037643678160919</v>
      </c>
      <c r="S1856" t="str">
        <f t="shared" si="172"/>
        <v>music</v>
      </c>
      <c r="T1856" s="17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 s="15">
        <f t="shared" si="170"/>
        <v>41645.538657407407</v>
      </c>
      <c r="K1857">
        <v>1385124940</v>
      </c>
      <c r="L1857" s="15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 t="shared" si="168"/>
        <v>154.05897142857143</v>
      </c>
      <c r="R1857" s="11">
        <f t="shared" si="169"/>
        <v>70.576753926701571</v>
      </c>
      <c r="S1857" t="str">
        <f t="shared" si="172"/>
        <v>music</v>
      </c>
      <c r="T1857" s="17" t="str">
        <f t="shared" si="173"/>
        <v>rock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 s="15">
        <f t="shared" si="170"/>
        <v>41838.854999999996</v>
      </c>
      <c r="K1858">
        <v>1403901072</v>
      </c>
      <c r="L1858" s="15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 t="shared" ref="Q1858:Q1921" si="174">E1858/D1858*100</f>
        <v>101.25</v>
      </c>
      <c r="R1858" s="11">
        <f t="shared" ref="R1858:R1921" si="175">E1858/N1858</f>
        <v>53.289473684210527</v>
      </c>
      <c r="S1858" t="str">
        <f t="shared" si="172"/>
        <v>music</v>
      </c>
      <c r="T1858" s="17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76">(((I1859/60)/60)/24)+DATE(1970,1,1)</f>
        <v>41894.76866898148</v>
      </c>
      <c r="K1859">
        <v>1407954413</v>
      </c>
      <c r="L1859" s="15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 t="shared" si="174"/>
        <v>100</v>
      </c>
      <c r="R1859" s="11">
        <f t="shared" si="175"/>
        <v>136.36363636363637</v>
      </c>
      <c r="S1859" t="str">
        <f t="shared" ref="S1859:S1922" si="178">LEFT(P1859,SEARCH("/",P1859,1)-1)</f>
        <v>music</v>
      </c>
      <c r="T1859" s="17" t="str">
        <f t="shared" ref="T1859:T1922" si="179">RIGHT(P1859,LEN(P1859)-SEARCH("/",P1859))</f>
        <v>rock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 s="15">
        <f t="shared" si="176"/>
        <v>40893.242141203707</v>
      </c>
      <c r="K1860">
        <v>1318826921</v>
      </c>
      <c r="L1860" s="15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 t="shared" si="174"/>
        <v>108.74800874800874</v>
      </c>
      <c r="R1860" s="11">
        <f t="shared" si="175"/>
        <v>40.547315436241611</v>
      </c>
      <c r="S1860" t="str">
        <f t="shared" si="178"/>
        <v>music</v>
      </c>
      <c r="T1860" s="17" t="str">
        <f t="shared" si="179"/>
        <v>rock</v>
      </c>
    </row>
    <row r="1861" spans="1:2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 s="15">
        <f t="shared" si="176"/>
        <v>40808.770011574074</v>
      </c>
      <c r="K1861">
        <v>1314124129</v>
      </c>
      <c r="L1861" s="15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 t="shared" si="174"/>
        <v>131.83333333333334</v>
      </c>
      <c r="R1861" s="11">
        <f t="shared" si="175"/>
        <v>70.625</v>
      </c>
      <c r="S1861" t="str">
        <f t="shared" si="178"/>
        <v>music</v>
      </c>
      <c r="T1861" s="17" t="str">
        <f t="shared" si="179"/>
        <v>rock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 s="15">
        <f t="shared" si="176"/>
        <v>41676.709305555552</v>
      </c>
      <c r="K1862">
        <v>1389891684</v>
      </c>
      <c r="L1862" s="15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 t="shared" si="174"/>
        <v>133.46666666666667</v>
      </c>
      <c r="R1862" s="11">
        <f t="shared" si="175"/>
        <v>52.684210526315788</v>
      </c>
      <c r="S1862" t="str">
        <f t="shared" si="178"/>
        <v>music</v>
      </c>
      <c r="T1862" s="17" t="str">
        <f t="shared" si="179"/>
        <v>rock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 s="15">
        <f t="shared" si="176"/>
        <v>42030.300243055557</v>
      </c>
      <c r="K1863">
        <v>1419664341</v>
      </c>
      <c r="L1863" s="15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74"/>
        <v>0</v>
      </c>
      <c r="R1863" s="11" t="e">
        <f t="shared" si="175"/>
        <v>#DIV/0!</v>
      </c>
      <c r="S1863" t="str">
        <f t="shared" si="178"/>
        <v>games</v>
      </c>
      <c r="T1863" s="17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 s="15">
        <f t="shared" si="176"/>
        <v>42802.3125</v>
      </c>
      <c r="K1864">
        <v>1484912974</v>
      </c>
      <c r="L1864" s="15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74"/>
        <v>8.0833333333333321</v>
      </c>
      <c r="R1864" s="11">
        <f t="shared" si="175"/>
        <v>90.9375</v>
      </c>
      <c r="S1864" t="str">
        <f t="shared" si="178"/>
        <v>games</v>
      </c>
      <c r="T1864" s="17" t="str">
        <f t="shared" si="179"/>
        <v>mobile games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 s="15">
        <f t="shared" si="176"/>
        <v>41802.797280092593</v>
      </c>
      <c r="K1865">
        <v>1400008085</v>
      </c>
      <c r="L1865" s="15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74"/>
        <v>0.4</v>
      </c>
      <c r="R1865" s="11">
        <f t="shared" si="175"/>
        <v>5</v>
      </c>
      <c r="S1865" t="str">
        <f t="shared" si="178"/>
        <v>games</v>
      </c>
      <c r="T1865" s="17" t="str">
        <f t="shared" si="179"/>
        <v>mobile games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 s="15">
        <f t="shared" si="176"/>
        <v>41763.716435185182</v>
      </c>
      <c r="K1866">
        <v>1396631500</v>
      </c>
      <c r="L1866" s="15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74"/>
        <v>42.892307692307689</v>
      </c>
      <c r="R1866" s="11">
        <f t="shared" si="175"/>
        <v>58.083333333333336</v>
      </c>
      <c r="S1866" t="str">
        <f t="shared" si="178"/>
        <v>games</v>
      </c>
      <c r="T1866" s="17" t="str">
        <f t="shared" si="179"/>
        <v>mobile games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 s="15">
        <f t="shared" si="176"/>
        <v>42680.409108796302</v>
      </c>
      <c r="K1867">
        <v>1475398147</v>
      </c>
      <c r="L1867" s="15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74"/>
        <v>3.6363636363636364E-3</v>
      </c>
      <c r="R1867" s="11">
        <f t="shared" si="175"/>
        <v>2</v>
      </c>
      <c r="S1867" t="str">
        <f t="shared" si="178"/>
        <v>games</v>
      </c>
      <c r="T1867" s="17" t="str">
        <f t="shared" si="179"/>
        <v>mobile games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 s="15">
        <f t="shared" si="176"/>
        <v>42795.166666666672</v>
      </c>
      <c r="K1868">
        <v>1483768497</v>
      </c>
      <c r="L1868" s="15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74"/>
        <v>0.5</v>
      </c>
      <c r="R1868" s="11">
        <f t="shared" si="175"/>
        <v>62.5</v>
      </c>
      <c r="S1868" t="str">
        <f t="shared" si="178"/>
        <v>games</v>
      </c>
      <c r="T1868" s="17" t="str">
        <f t="shared" si="179"/>
        <v>mobile games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 s="15">
        <f t="shared" si="176"/>
        <v>42679.924907407403</v>
      </c>
      <c r="K1869">
        <v>1475791912</v>
      </c>
      <c r="L1869" s="15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74"/>
        <v>0.05</v>
      </c>
      <c r="R1869" s="11">
        <f t="shared" si="175"/>
        <v>10</v>
      </c>
      <c r="S1869" t="str">
        <f t="shared" si="178"/>
        <v>games</v>
      </c>
      <c r="T1869" s="17" t="str">
        <f t="shared" si="179"/>
        <v>mobile games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 s="15">
        <f t="shared" si="176"/>
        <v>42353.332638888889</v>
      </c>
      <c r="K1870">
        <v>1448044925</v>
      </c>
      <c r="L1870" s="15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74"/>
        <v>4.8680000000000003</v>
      </c>
      <c r="R1870" s="11">
        <f t="shared" si="175"/>
        <v>71.588235294117652</v>
      </c>
      <c r="S1870" t="str">
        <f t="shared" si="178"/>
        <v>games</v>
      </c>
      <c r="T1870" s="17" t="str">
        <f t="shared" si="179"/>
        <v>mobile games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 s="15">
        <f t="shared" si="176"/>
        <v>42739.002881944441</v>
      </c>
      <c r="K1871">
        <v>1480896249</v>
      </c>
      <c r="L1871" s="15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74"/>
        <v>0</v>
      </c>
      <c r="R1871" s="11" t="e">
        <f t="shared" si="175"/>
        <v>#DIV/0!</v>
      </c>
      <c r="S1871" t="str">
        <f t="shared" si="178"/>
        <v>games</v>
      </c>
      <c r="T1871" s="17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 s="15">
        <f t="shared" si="176"/>
        <v>42400.178472222222</v>
      </c>
      <c r="K1872">
        <v>1451723535</v>
      </c>
      <c r="L1872" s="15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74"/>
        <v>10.314285714285715</v>
      </c>
      <c r="R1872" s="11">
        <f t="shared" si="175"/>
        <v>32.81818181818182</v>
      </c>
      <c r="S1872" t="str">
        <f t="shared" si="178"/>
        <v>games</v>
      </c>
      <c r="T1872" s="17" t="str">
        <f t="shared" si="179"/>
        <v>mobile games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 s="15">
        <f t="shared" si="176"/>
        <v>41963.825243055559</v>
      </c>
      <c r="K1873">
        <v>1413053301</v>
      </c>
      <c r="L1873" s="15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74"/>
        <v>71.784615384615378</v>
      </c>
      <c r="R1873" s="11">
        <f t="shared" si="175"/>
        <v>49.11578947368421</v>
      </c>
      <c r="S1873" t="str">
        <f t="shared" si="178"/>
        <v>games</v>
      </c>
      <c r="T1873" s="17" t="str">
        <f t="shared" si="179"/>
        <v>mobile games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 s="15">
        <f t="shared" si="176"/>
        <v>42185.129652777774</v>
      </c>
      <c r="K1874">
        <v>1433041602</v>
      </c>
      <c r="L1874" s="15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74"/>
        <v>1.06</v>
      </c>
      <c r="R1874" s="11">
        <f t="shared" si="175"/>
        <v>16.307692307692307</v>
      </c>
      <c r="S1874" t="str">
        <f t="shared" si="178"/>
        <v>games</v>
      </c>
      <c r="T1874" s="17" t="str">
        <f t="shared" si="179"/>
        <v>mobile games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 s="15">
        <f t="shared" si="176"/>
        <v>42193.697916666672</v>
      </c>
      <c r="K1875">
        <v>1433861210</v>
      </c>
      <c r="L1875" s="15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74"/>
        <v>0.44999999999999996</v>
      </c>
      <c r="R1875" s="11">
        <f t="shared" si="175"/>
        <v>18</v>
      </c>
      <c r="S1875" t="str">
        <f t="shared" si="178"/>
        <v>games</v>
      </c>
      <c r="T1875" s="17" t="str">
        <f t="shared" si="179"/>
        <v>mobile games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 s="15">
        <f t="shared" si="176"/>
        <v>42549.969131944439</v>
      </c>
      <c r="K1876">
        <v>1465427733</v>
      </c>
      <c r="L1876" s="15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74"/>
        <v>1.6250000000000001E-2</v>
      </c>
      <c r="R1876" s="11">
        <f t="shared" si="175"/>
        <v>13</v>
      </c>
      <c r="S1876" t="str">
        <f t="shared" si="178"/>
        <v>games</v>
      </c>
      <c r="T1876" s="17" t="str">
        <f t="shared" si="179"/>
        <v>mobile games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 s="15">
        <f t="shared" si="176"/>
        <v>42588.899398148147</v>
      </c>
      <c r="K1877">
        <v>1465335308</v>
      </c>
      <c r="L1877" s="15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74"/>
        <v>0.51</v>
      </c>
      <c r="R1877" s="11">
        <f t="shared" si="175"/>
        <v>17</v>
      </c>
      <c r="S1877" t="str">
        <f t="shared" si="178"/>
        <v>games</v>
      </c>
      <c r="T1877" s="1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 s="15">
        <f t="shared" si="176"/>
        <v>41806.284780092588</v>
      </c>
      <c r="K1878">
        <v>1400309405</v>
      </c>
      <c r="L1878" s="15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74"/>
        <v>0</v>
      </c>
      <c r="R1878" s="11" t="e">
        <f t="shared" si="175"/>
        <v>#DIV/0!</v>
      </c>
      <c r="S1878" t="str">
        <f t="shared" si="178"/>
        <v>games</v>
      </c>
      <c r="T1878" s="17" t="str">
        <f t="shared" si="179"/>
        <v>mobile games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 s="15">
        <f t="shared" si="176"/>
        <v>42064.029224537036</v>
      </c>
      <c r="K1879">
        <v>1422664925</v>
      </c>
      <c r="L1879" s="15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74"/>
        <v>0</v>
      </c>
      <c r="R1879" s="11" t="e">
        <f t="shared" si="175"/>
        <v>#DIV/0!</v>
      </c>
      <c r="S1879" t="str">
        <f t="shared" si="178"/>
        <v>games</v>
      </c>
      <c r="T1879" s="17" t="str">
        <f t="shared" si="179"/>
        <v>mobile games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 s="15">
        <f t="shared" si="176"/>
        <v>41803.008738425924</v>
      </c>
      <c r="K1880">
        <v>1400026355</v>
      </c>
      <c r="L1880" s="15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74"/>
        <v>0</v>
      </c>
      <c r="R1880" s="11" t="e">
        <f t="shared" si="175"/>
        <v>#DIV/0!</v>
      </c>
      <c r="S1880" t="str">
        <f t="shared" si="178"/>
        <v>games</v>
      </c>
      <c r="T1880" s="17" t="str">
        <f t="shared" si="179"/>
        <v>mobile games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 s="15">
        <f t="shared" si="176"/>
        <v>42443.607974537037</v>
      </c>
      <c r="K1881">
        <v>1455377729</v>
      </c>
      <c r="L1881" s="15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74"/>
        <v>0.12</v>
      </c>
      <c r="R1881" s="11">
        <f t="shared" si="175"/>
        <v>3</v>
      </c>
      <c r="S1881" t="str">
        <f t="shared" si="178"/>
        <v>games</v>
      </c>
      <c r="T1881" s="17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 s="15">
        <f t="shared" si="176"/>
        <v>42459.525231481486</v>
      </c>
      <c r="K1882">
        <v>1456839380</v>
      </c>
      <c r="L1882" s="15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74"/>
        <v>20.080000000000002</v>
      </c>
      <c r="R1882" s="11">
        <f t="shared" si="175"/>
        <v>41.833333333333336</v>
      </c>
      <c r="S1882" t="str">
        <f t="shared" si="178"/>
        <v>games</v>
      </c>
      <c r="T1882" s="17" t="str">
        <f t="shared" si="179"/>
        <v>mobile games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 s="15">
        <f t="shared" si="176"/>
        <v>42073.110983796301</v>
      </c>
      <c r="K1883">
        <v>1423366789</v>
      </c>
      <c r="L1883" s="15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 t="shared" si="174"/>
        <v>172.68449999999999</v>
      </c>
      <c r="R1883" s="11">
        <f t="shared" si="175"/>
        <v>49.338428571428572</v>
      </c>
      <c r="S1883" t="str">
        <f t="shared" si="178"/>
        <v>music</v>
      </c>
      <c r="T1883" s="17" t="str">
        <f t="shared" si="179"/>
        <v>indie rock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 s="15">
        <f t="shared" si="176"/>
        <v>41100.991666666669</v>
      </c>
      <c r="K1884">
        <v>1339109212</v>
      </c>
      <c r="L1884" s="15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 t="shared" si="174"/>
        <v>100.8955223880597</v>
      </c>
      <c r="R1884" s="11">
        <f t="shared" si="175"/>
        <v>41.728395061728392</v>
      </c>
      <c r="S1884" t="str">
        <f t="shared" si="178"/>
        <v>music</v>
      </c>
      <c r="T1884" s="17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 s="15">
        <f t="shared" si="176"/>
        <v>41007.906342592592</v>
      </c>
      <c r="K1885">
        <v>1331333108</v>
      </c>
      <c r="L1885" s="15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 t="shared" si="174"/>
        <v>104.8048048048048</v>
      </c>
      <c r="R1885" s="11">
        <f t="shared" si="175"/>
        <v>32.71875</v>
      </c>
      <c r="S1885" t="str">
        <f t="shared" si="178"/>
        <v>music</v>
      </c>
      <c r="T1885" s="17" t="str">
        <f t="shared" si="179"/>
        <v>indie rock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 s="15">
        <f t="shared" si="176"/>
        <v>41240.5</v>
      </c>
      <c r="K1886">
        <v>1350967535</v>
      </c>
      <c r="L1886" s="15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 t="shared" si="174"/>
        <v>135.1</v>
      </c>
      <c r="R1886" s="11">
        <f t="shared" si="175"/>
        <v>51.96153846153846</v>
      </c>
      <c r="S1886" t="str">
        <f t="shared" si="178"/>
        <v>music</v>
      </c>
      <c r="T1886" s="17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 s="15">
        <f t="shared" si="176"/>
        <v>41131.916666666664</v>
      </c>
      <c r="K1887">
        <v>1341800110</v>
      </c>
      <c r="L1887" s="15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 t="shared" si="174"/>
        <v>116.32786885245903</v>
      </c>
      <c r="R1887" s="11">
        <f t="shared" si="175"/>
        <v>50.685714285714283</v>
      </c>
      <c r="S1887" t="str">
        <f t="shared" si="178"/>
        <v>music</v>
      </c>
      <c r="T1887" s="1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 s="15">
        <f t="shared" si="176"/>
        <v>41955.94835648148</v>
      </c>
      <c r="K1888">
        <v>1413236738</v>
      </c>
      <c r="L1888" s="15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 t="shared" si="174"/>
        <v>102.08333333333333</v>
      </c>
      <c r="R1888" s="11">
        <f t="shared" si="175"/>
        <v>42.241379310344826</v>
      </c>
      <c r="S1888" t="str">
        <f t="shared" si="178"/>
        <v>music</v>
      </c>
      <c r="T1888" s="17" t="str">
        <f t="shared" si="179"/>
        <v>indie rock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 s="15">
        <f t="shared" si="176"/>
        <v>42341.895833333328</v>
      </c>
      <c r="K1889">
        <v>1447614732</v>
      </c>
      <c r="L1889" s="15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 t="shared" si="174"/>
        <v>111.16666666666666</v>
      </c>
      <c r="R1889" s="11">
        <f t="shared" si="175"/>
        <v>416.875</v>
      </c>
      <c r="S1889" t="str">
        <f t="shared" si="178"/>
        <v>music</v>
      </c>
      <c r="T1889" s="17" t="str">
        <f t="shared" si="179"/>
        <v>indie rock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 s="15">
        <f t="shared" si="176"/>
        <v>40330.207638888889</v>
      </c>
      <c r="K1890">
        <v>1272692732</v>
      </c>
      <c r="L1890" s="15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 t="shared" si="174"/>
        <v>166.08</v>
      </c>
      <c r="R1890" s="11">
        <f t="shared" si="175"/>
        <v>46.651685393258425</v>
      </c>
      <c r="S1890" t="str">
        <f t="shared" si="178"/>
        <v>music</v>
      </c>
      <c r="T1890" s="17" t="str">
        <f t="shared" si="179"/>
        <v>indie rock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 s="15">
        <f t="shared" si="176"/>
        <v>41344.751689814817</v>
      </c>
      <c r="K1891">
        <v>1359140546</v>
      </c>
      <c r="L1891" s="15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 t="shared" si="174"/>
        <v>106.60000000000001</v>
      </c>
      <c r="R1891" s="11">
        <f t="shared" si="175"/>
        <v>48.454545454545453</v>
      </c>
      <c r="S1891" t="str">
        <f t="shared" si="178"/>
        <v>music</v>
      </c>
      <c r="T1891" s="17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 s="15">
        <f t="shared" si="176"/>
        <v>41258.786203703705</v>
      </c>
      <c r="K1892">
        <v>1353005528</v>
      </c>
      <c r="L1892" s="15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 t="shared" si="174"/>
        <v>144.58441666666667</v>
      </c>
      <c r="R1892" s="11">
        <f t="shared" si="175"/>
        <v>70.5289837398374</v>
      </c>
      <c r="S1892" t="str">
        <f t="shared" si="178"/>
        <v>music</v>
      </c>
      <c r="T1892" s="17" t="str">
        <f t="shared" si="179"/>
        <v>indie rock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 s="15">
        <f t="shared" si="176"/>
        <v>40381.25</v>
      </c>
      <c r="K1893">
        <v>1275851354</v>
      </c>
      <c r="L1893" s="15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 t="shared" si="174"/>
        <v>105.55000000000001</v>
      </c>
      <c r="R1893" s="11">
        <f t="shared" si="175"/>
        <v>87.958333333333329</v>
      </c>
      <c r="S1893" t="str">
        <f t="shared" si="178"/>
        <v>music</v>
      </c>
      <c r="T1893" s="17" t="str">
        <f t="shared" si="179"/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 s="15">
        <f t="shared" si="176"/>
        <v>40701.637511574074</v>
      </c>
      <c r="K1894">
        <v>1304867881</v>
      </c>
      <c r="L1894" s="15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 t="shared" si="174"/>
        <v>136.60000000000002</v>
      </c>
      <c r="R1894" s="11">
        <f t="shared" si="175"/>
        <v>26.26923076923077</v>
      </c>
      <c r="S1894" t="str">
        <f t="shared" si="178"/>
        <v>music</v>
      </c>
      <c r="T1894" s="17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 s="15">
        <f t="shared" si="176"/>
        <v>40649.165972222225</v>
      </c>
      <c r="K1895">
        <v>1301524585</v>
      </c>
      <c r="L1895" s="15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 t="shared" si="174"/>
        <v>104</v>
      </c>
      <c r="R1895" s="11">
        <f t="shared" si="175"/>
        <v>57.777777777777779</v>
      </c>
      <c r="S1895" t="str">
        <f t="shared" si="178"/>
        <v>music</v>
      </c>
      <c r="T1895" s="17" t="str">
        <f t="shared" si="179"/>
        <v>indie rock</v>
      </c>
    </row>
    <row r="1896" spans="1:2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 s="15">
        <f t="shared" si="176"/>
        <v>40951.904895833337</v>
      </c>
      <c r="K1896">
        <v>1326404583</v>
      </c>
      <c r="L1896" s="15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 t="shared" si="174"/>
        <v>114.5</v>
      </c>
      <c r="R1896" s="11">
        <f t="shared" si="175"/>
        <v>57.25</v>
      </c>
      <c r="S1896" t="str">
        <f t="shared" si="178"/>
        <v>music</v>
      </c>
      <c r="T1896" s="17" t="str">
        <f t="shared" si="179"/>
        <v>indie rock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 s="15">
        <f t="shared" si="176"/>
        <v>42297.746782407412</v>
      </c>
      <c r="K1897">
        <v>1442771722</v>
      </c>
      <c r="L1897" s="15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 t="shared" si="174"/>
        <v>101.71957671957672</v>
      </c>
      <c r="R1897" s="11">
        <f t="shared" si="175"/>
        <v>196.34042553191489</v>
      </c>
      <c r="S1897" t="str">
        <f t="shared" si="178"/>
        <v>music</v>
      </c>
      <c r="T1897" s="1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 s="15">
        <f t="shared" si="176"/>
        <v>41011.710243055553</v>
      </c>
      <c r="K1898">
        <v>1331658165</v>
      </c>
      <c r="L1898" s="15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 t="shared" si="174"/>
        <v>123.94678492239468</v>
      </c>
      <c r="R1898" s="11">
        <f t="shared" si="175"/>
        <v>43</v>
      </c>
      <c r="S1898" t="str">
        <f t="shared" si="178"/>
        <v>music</v>
      </c>
      <c r="T1898" s="17" t="str">
        <f t="shared" si="179"/>
        <v>indie rock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 s="15">
        <f t="shared" si="176"/>
        <v>41702.875</v>
      </c>
      <c r="K1899">
        <v>1392040806</v>
      </c>
      <c r="L1899" s="15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 t="shared" si="174"/>
        <v>102.45669291338582</v>
      </c>
      <c r="R1899" s="11">
        <f t="shared" si="175"/>
        <v>35.551912568306008</v>
      </c>
      <c r="S1899" t="str">
        <f t="shared" si="178"/>
        <v>music</v>
      </c>
      <c r="T1899" s="17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 s="15">
        <f t="shared" si="176"/>
        <v>42401.75</v>
      </c>
      <c r="K1900">
        <v>1451277473</v>
      </c>
      <c r="L1900" s="15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 t="shared" si="174"/>
        <v>144.5</v>
      </c>
      <c r="R1900" s="11">
        <f t="shared" si="175"/>
        <v>68.80952380952381</v>
      </c>
      <c r="S1900" t="str">
        <f t="shared" si="178"/>
        <v>music</v>
      </c>
      <c r="T1900" s="17" t="str">
        <f t="shared" si="179"/>
        <v>indie rock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 s="15">
        <f t="shared" si="176"/>
        <v>42088.90006944444</v>
      </c>
      <c r="K1901">
        <v>1424730966</v>
      </c>
      <c r="L1901" s="15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 t="shared" si="174"/>
        <v>133.33333333333331</v>
      </c>
      <c r="R1901" s="11">
        <f t="shared" si="175"/>
        <v>28.571428571428573</v>
      </c>
      <c r="S1901" t="str">
        <f t="shared" si="178"/>
        <v>music</v>
      </c>
      <c r="T1901" s="17" t="str">
        <f t="shared" si="179"/>
        <v>indie rock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 s="15">
        <f t="shared" si="176"/>
        <v>41188.415972222225</v>
      </c>
      <c r="K1902">
        <v>1347137731</v>
      </c>
      <c r="L1902" s="15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 t="shared" si="174"/>
        <v>109.3644</v>
      </c>
      <c r="R1902" s="11">
        <f t="shared" si="175"/>
        <v>50.631666666666668</v>
      </c>
      <c r="S1902" t="str">
        <f t="shared" si="178"/>
        <v>music</v>
      </c>
      <c r="T1902" s="17" t="str">
        <f t="shared" si="179"/>
        <v>indie rock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 s="15">
        <f t="shared" si="176"/>
        <v>42146.541666666672</v>
      </c>
      <c r="K1903">
        <v>1429707729</v>
      </c>
      <c r="L1903" s="15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74"/>
        <v>2.6969696969696968</v>
      </c>
      <c r="R1903" s="11">
        <f t="shared" si="175"/>
        <v>106.8</v>
      </c>
      <c r="S1903" t="str">
        <f t="shared" si="178"/>
        <v>technology</v>
      </c>
      <c r="T1903" s="17" t="str">
        <f t="shared" si="179"/>
        <v>gadgets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 s="15">
        <f t="shared" si="176"/>
        <v>42067.789895833332</v>
      </c>
      <c r="K1904">
        <v>1422903447</v>
      </c>
      <c r="L1904" s="15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74"/>
        <v>1.2</v>
      </c>
      <c r="R1904" s="11">
        <f t="shared" si="175"/>
        <v>4</v>
      </c>
      <c r="S1904" t="str">
        <f t="shared" si="178"/>
        <v>technology</v>
      </c>
      <c r="T1904" s="17" t="str">
        <f t="shared" si="179"/>
        <v>gadgets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 s="15">
        <f t="shared" si="176"/>
        <v>42762.770729166667</v>
      </c>
      <c r="K1905">
        <v>1480357791</v>
      </c>
      <c r="L1905" s="15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74"/>
        <v>46.6</v>
      </c>
      <c r="R1905" s="11">
        <f t="shared" si="175"/>
        <v>34.097560975609753</v>
      </c>
      <c r="S1905" t="str">
        <f t="shared" si="178"/>
        <v>technology</v>
      </c>
      <c r="T1905" s="17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 s="15">
        <f t="shared" si="176"/>
        <v>42371.685428240744</v>
      </c>
      <c r="K1906">
        <v>1447864021</v>
      </c>
      <c r="L1906" s="15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74"/>
        <v>0.1</v>
      </c>
      <c r="R1906" s="11">
        <f t="shared" si="175"/>
        <v>25</v>
      </c>
      <c r="S1906" t="str">
        <f t="shared" si="178"/>
        <v>technology</v>
      </c>
      <c r="T1906" s="17" t="str">
        <f t="shared" si="179"/>
        <v>gadgets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 s="15">
        <f t="shared" si="176"/>
        <v>41889.925856481481</v>
      </c>
      <c r="K1907">
        <v>1407535994</v>
      </c>
      <c r="L1907" s="15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74"/>
        <v>0.16800000000000001</v>
      </c>
      <c r="R1907" s="11">
        <f t="shared" si="175"/>
        <v>10.5</v>
      </c>
      <c r="S1907" t="str">
        <f t="shared" si="178"/>
        <v>technology</v>
      </c>
      <c r="T1907" s="1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 s="15">
        <f t="shared" si="176"/>
        <v>42544.671099537038</v>
      </c>
      <c r="K1908">
        <v>1464105983</v>
      </c>
      <c r="L1908" s="15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74"/>
        <v>42.76</v>
      </c>
      <c r="R1908" s="11">
        <f t="shared" si="175"/>
        <v>215.95959595959596</v>
      </c>
      <c r="S1908" t="str">
        <f t="shared" si="178"/>
        <v>technology</v>
      </c>
      <c r="T1908" s="17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 s="15">
        <f t="shared" si="176"/>
        <v>41782.587094907409</v>
      </c>
      <c r="K1909">
        <v>1399557925</v>
      </c>
      <c r="L1909" s="15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74"/>
        <v>0.28333333333333333</v>
      </c>
      <c r="R1909" s="11">
        <f t="shared" si="175"/>
        <v>21.25</v>
      </c>
      <c r="S1909" t="str">
        <f t="shared" si="178"/>
        <v>technology</v>
      </c>
      <c r="T1909" s="17" t="str">
        <f t="shared" si="179"/>
        <v>gadgets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 s="15">
        <f t="shared" si="176"/>
        <v>42733.917824074073</v>
      </c>
      <c r="K1910">
        <v>1480456900</v>
      </c>
      <c r="L1910" s="15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74"/>
        <v>1.7319999999999998</v>
      </c>
      <c r="R1910" s="11">
        <f t="shared" si="175"/>
        <v>108.25</v>
      </c>
      <c r="S1910" t="str">
        <f t="shared" si="178"/>
        <v>technology</v>
      </c>
      <c r="T1910" s="17" t="str">
        <f t="shared" si="179"/>
        <v>gadgets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 s="15">
        <f t="shared" si="176"/>
        <v>41935.429155092592</v>
      </c>
      <c r="K1911">
        <v>1411467479</v>
      </c>
      <c r="L1911" s="15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74"/>
        <v>14.111428571428572</v>
      </c>
      <c r="R1911" s="11">
        <f t="shared" si="175"/>
        <v>129.97368421052633</v>
      </c>
      <c r="S1911" t="str">
        <f t="shared" si="178"/>
        <v>technology</v>
      </c>
      <c r="T1911" s="17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 s="15">
        <f t="shared" si="176"/>
        <v>42308.947916666672</v>
      </c>
      <c r="K1912">
        <v>1442531217</v>
      </c>
      <c r="L1912" s="15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74"/>
        <v>39.395294117647055</v>
      </c>
      <c r="R1912" s="11">
        <f t="shared" si="175"/>
        <v>117.49473684210527</v>
      </c>
      <c r="S1912" t="str">
        <f t="shared" si="178"/>
        <v>technology</v>
      </c>
      <c r="T1912" s="17" t="str">
        <f t="shared" si="179"/>
        <v>gadgets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 s="15">
        <f t="shared" si="176"/>
        <v>41860.033958333333</v>
      </c>
      <c r="K1913">
        <v>1404953334</v>
      </c>
      <c r="L1913" s="15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74"/>
        <v>2.3529411764705882E-2</v>
      </c>
      <c r="R1913" s="11">
        <f t="shared" si="175"/>
        <v>10</v>
      </c>
      <c r="S1913" t="str">
        <f t="shared" si="178"/>
        <v>technology</v>
      </c>
      <c r="T1913" s="17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 s="15">
        <f t="shared" si="176"/>
        <v>42159.226388888885</v>
      </c>
      <c r="K1914">
        <v>1430803560</v>
      </c>
      <c r="L1914" s="15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74"/>
        <v>59.3</v>
      </c>
      <c r="R1914" s="11">
        <f t="shared" si="175"/>
        <v>70.595238095238102</v>
      </c>
      <c r="S1914" t="str">
        <f t="shared" si="178"/>
        <v>technology</v>
      </c>
      <c r="T1914" s="17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 s="15">
        <f t="shared" si="176"/>
        <v>41920.511319444442</v>
      </c>
      <c r="K1915">
        <v>1410178578</v>
      </c>
      <c r="L1915" s="15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74"/>
        <v>1.3270833333333334</v>
      </c>
      <c r="R1915" s="11">
        <f t="shared" si="175"/>
        <v>24.5</v>
      </c>
      <c r="S1915" t="str">
        <f t="shared" si="178"/>
        <v>technology</v>
      </c>
      <c r="T1915" s="17" t="str">
        <f t="shared" si="179"/>
        <v>gadgets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 s="15">
        <f t="shared" si="176"/>
        <v>41944.165972222225</v>
      </c>
      <c r="K1916">
        <v>1413519073</v>
      </c>
      <c r="L1916" s="15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74"/>
        <v>9.0090090090090094</v>
      </c>
      <c r="R1916" s="11">
        <f t="shared" si="175"/>
        <v>30</v>
      </c>
      <c r="S1916" t="str">
        <f t="shared" si="178"/>
        <v>technology</v>
      </c>
      <c r="T1916" s="17" t="str">
        <f t="shared" si="179"/>
        <v>gadgets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 s="15">
        <f t="shared" si="176"/>
        <v>41884.04886574074</v>
      </c>
      <c r="K1917">
        <v>1407892222</v>
      </c>
      <c r="L1917" s="15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74"/>
        <v>1.6</v>
      </c>
      <c r="R1917" s="11">
        <f t="shared" si="175"/>
        <v>2</v>
      </c>
      <c r="S1917" t="str">
        <f t="shared" si="178"/>
        <v>technology</v>
      </c>
      <c r="T1917" s="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 s="15">
        <f t="shared" si="176"/>
        <v>42681.758969907409</v>
      </c>
      <c r="K1918">
        <v>1476378775</v>
      </c>
      <c r="L1918" s="15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74"/>
        <v>0.51</v>
      </c>
      <c r="R1918" s="11">
        <f t="shared" si="175"/>
        <v>17</v>
      </c>
      <c r="S1918" t="str">
        <f t="shared" si="178"/>
        <v>technology</v>
      </c>
      <c r="T1918" s="17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 s="15">
        <f t="shared" si="176"/>
        <v>42776.270057870366</v>
      </c>
      <c r="K1919">
        <v>1484116133</v>
      </c>
      <c r="L1919" s="15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74"/>
        <v>52.570512820512818</v>
      </c>
      <c r="R1919" s="11">
        <f t="shared" si="175"/>
        <v>2928.9285714285716</v>
      </c>
      <c r="S1919" t="str">
        <f t="shared" si="178"/>
        <v>technology</v>
      </c>
      <c r="T1919" s="17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 s="15">
        <f t="shared" si="176"/>
        <v>41863.789942129632</v>
      </c>
      <c r="K1920">
        <v>1404845851</v>
      </c>
      <c r="L1920" s="15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74"/>
        <v>1.04</v>
      </c>
      <c r="R1920" s="11">
        <f t="shared" si="175"/>
        <v>28.888888888888889</v>
      </c>
      <c r="S1920" t="str">
        <f t="shared" si="178"/>
        <v>technology</v>
      </c>
      <c r="T1920" s="17" t="str">
        <f t="shared" si="179"/>
        <v>gadgets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 s="15">
        <f t="shared" si="176"/>
        <v>42143.875567129624</v>
      </c>
      <c r="K1921">
        <v>1429477249</v>
      </c>
      <c r="L1921" s="15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74"/>
        <v>47.4</v>
      </c>
      <c r="R1921" s="11">
        <f t="shared" si="175"/>
        <v>29.625</v>
      </c>
      <c r="S1921" t="str">
        <f t="shared" si="178"/>
        <v>technology</v>
      </c>
      <c r="T1921" s="17" t="str">
        <f t="shared" si="179"/>
        <v>gadgets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 s="15">
        <f t="shared" si="176"/>
        <v>42298.958333333328</v>
      </c>
      <c r="K1922">
        <v>1443042061</v>
      </c>
      <c r="L1922" s="15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ref="Q1922:Q1985" si="180">E1922/D1922*100</f>
        <v>43.03</v>
      </c>
      <c r="R1922" s="11">
        <f t="shared" ref="R1922:R1985" si="181">E1922/N1922</f>
        <v>40.980952380952381</v>
      </c>
      <c r="S1922" t="str">
        <f t="shared" si="178"/>
        <v>technology</v>
      </c>
      <c r="T1922" s="17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82">(((I1923/60)/60)/24)+DATE(1970,1,1)</f>
        <v>41104.221562500003</v>
      </c>
      <c r="K1923">
        <v>1339651143</v>
      </c>
      <c r="L1923" s="15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 t="shared" si="180"/>
        <v>136.80000000000001</v>
      </c>
      <c r="R1923" s="11">
        <f t="shared" si="181"/>
        <v>54</v>
      </c>
      <c r="S1923" t="str">
        <f t="shared" ref="S1923:S1986" si="184">LEFT(P1923,SEARCH("/",P1923,1)-1)</f>
        <v>music</v>
      </c>
      <c r="T1923" s="17" t="str">
        <f t="shared" ref="T1923:T1986" si="185">RIGHT(P1923,LEN(P1923)-SEARCH("/",P1923))</f>
        <v>indie rock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 s="15">
        <f t="shared" si="182"/>
        <v>41620.255868055552</v>
      </c>
      <c r="K1924">
        <v>1384236507</v>
      </c>
      <c r="L1924" s="15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 t="shared" si="180"/>
        <v>115.55</v>
      </c>
      <c r="R1924" s="11">
        <f t="shared" si="181"/>
        <v>36.109375</v>
      </c>
      <c r="S1924" t="str">
        <f t="shared" si="184"/>
        <v>music</v>
      </c>
      <c r="T1924" s="17" t="str">
        <f t="shared" si="185"/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 s="15">
        <f t="shared" si="182"/>
        <v>40813.207638888889</v>
      </c>
      <c r="K1925">
        <v>1313612532</v>
      </c>
      <c r="L1925" s="15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 t="shared" si="180"/>
        <v>240.79999999999998</v>
      </c>
      <c r="R1925" s="11">
        <f t="shared" si="181"/>
        <v>23.153846153846153</v>
      </c>
      <c r="S1925" t="str">
        <f t="shared" si="184"/>
        <v>music</v>
      </c>
      <c r="T1925" s="17" t="str">
        <f t="shared" si="185"/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 s="15">
        <f t="shared" si="182"/>
        <v>41654.814583333333</v>
      </c>
      <c r="K1926">
        <v>1387390555</v>
      </c>
      <c r="L1926" s="15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 t="shared" si="180"/>
        <v>114.39999999999999</v>
      </c>
      <c r="R1926" s="11">
        <f t="shared" si="181"/>
        <v>104</v>
      </c>
      <c r="S1926" t="str">
        <f t="shared" si="184"/>
        <v>music</v>
      </c>
      <c r="T1926" s="17" t="str">
        <f t="shared" si="185"/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 s="15">
        <f t="shared" si="182"/>
        <v>41558</v>
      </c>
      <c r="K1927">
        <v>1379540288</v>
      </c>
      <c r="L1927" s="15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 t="shared" si="180"/>
        <v>110.33333333333333</v>
      </c>
      <c r="R1927" s="11">
        <f t="shared" si="181"/>
        <v>31.826923076923077</v>
      </c>
      <c r="S1927" t="str">
        <f t="shared" si="184"/>
        <v>music</v>
      </c>
      <c r="T1927" s="17" t="str">
        <f t="shared" si="185"/>
        <v>indie rock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 s="15">
        <f t="shared" si="182"/>
        <v>40484.018055555556</v>
      </c>
      <c r="K1928">
        <v>1286319256</v>
      </c>
      <c r="L1928" s="15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 t="shared" si="180"/>
        <v>195.37933333333334</v>
      </c>
      <c r="R1928" s="11">
        <f t="shared" si="181"/>
        <v>27.3896261682243</v>
      </c>
      <c r="S1928" t="str">
        <f t="shared" si="184"/>
        <v>music</v>
      </c>
      <c r="T1928" s="17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 s="15">
        <f t="shared" si="182"/>
        <v>40976.207638888889</v>
      </c>
      <c r="K1929">
        <v>1329856839</v>
      </c>
      <c r="L1929" s="15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 t="shared" si="180"/>
        <v>103.33333333333334</v>
      </c>
      <c r="R1929" s="11">
        <f t="shared" si="181"/>
        <v>56.363636363636367</v>
      </c>
      <c r="S1929" t="str">
        <f t="shared" si="184"/>
        <v>music</v>
      </c>
      <c r="T1929" s="17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 s="15">
        <f t="shared" si="182"/>
        <v>41401.648078703707</v>
      </c>
      <c r="K1930">
        <v>1365348794</v>
      </c>
      <c r="L1930" s="15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 t="shared" si="180"/>
        <v>103.1372549019608</v>
      </c>
      <c r="R1930" s="11">
        <f t="shared" si="181"/>
        <v>77.352941176470594</v>
      </c>
      <c r="S1930" t="str">
        <f t="shared" si="184"/>
        <v>music</v>
      </c>
      <c r="T1930" s="17" t="str">
        <f t="shared" si="185"/>
        <v>indie rock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 s="15">
        <f t="shared" si="182"/>
        <v>40729.021597222221</v>
      </c>
      <c r="K1931">
        <v>1306197066</v>
      </c>
      <c r="L1931" s="15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 t="shared" si="180"/>
        <v>100.3125</v>
      </c>
      <c r="R1931" s="11">
        <f t="shared" si="181"/>
        <v>42.8</v>
      </c>
      <c r="S1931" t="str">
        <f t="shared" si="184"/>
        <v>music</v>
      </c>
      <c r="T1931" s="17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 s="15">
        <f t="shared" si="182"/>
        <v>41462.558819444443</v>
      </c>
      <c r="K1932">
        <v>1368019482</v>
      </c>
      <c r="L1932" s="15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 t="shared" si="180"/>
        <v>127</v>
      </c>
      <c r="R1932" s="11">
        <f t="shared" si="181"/>
        <v>48.846153846153847</v>
      </c>
      <c r="S1932" t="str">
        <f t="shared" si="184"/>
        <v>music</v>
      </c>
      <c r="T1932" s="17" t="str">
        <f t="shared" si="185"/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 s="15">
        <f t="shared" si="182"/>
        <v>41051.145833333336</v>
      </c>
      <c r="K1933">
        <v>1336512309</v>
      </c>
      <c r="L1933" s="15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 t="shared" si="180"/>
        <v>120.601</v>
      </c>
      <c r="R1933" s="11">
        <f t="shared" si="181"/>
        <v>48.240400000000001</v>
      </c>
      <c r="S1933" t="str">
        <f t="shared" si="184"/>
        <v>music</v>
      </c>
      <c r="T1933" s="17" t="str">
        <f t="shared" si="185"/>
        <v>indie rock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 s="15">
        <f t="shared" si="182"/>
        <v>40932.809872685182</v>
      </c>
      <c r="K1934">
        <v>1325618773</v>
      </c>
      <c r="L1934" s="15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 t="shared" si="180"/>
        <v>106.99047619047619</v>
      </c>
      <c r="R1934" s="11">
        <f t="shared" si="181"/>
        <v>70.212500000000006</v>
      </c>
      <c r="S1934" t="str">
        <f t="shared" si="184"/>
        <v>music</v>
      </c>
      <c r="T1934" s="17" t="str">
        <f t="shared" si="185"/>
        <v>indie rock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 s="15">
        <f t="shared" si="182"/>
        <v>41909.130868055552</v>
      </c>
      <c r="K1935">
        <v>1409195307</v>
      </c>
      <c r="L1935" s="15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 t="shared" si="180"/>
        <v>172.43333333333334</v>
      </c>
      <c r="R1935" s="11">
        <f t="shared" si="181"/>
        <v>94.054545454545448</v>
      </c>
      <c r="S1935" t="str">
        <f t="shared" si="184"/>
        <v>music</v>
      </c>
      <c r="T1935" s="17" t="str">
        <f t="shared" si="185"/>
        <v>indie rock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 s="15">
        <f t="shared" si="182"/>
        <v>40902.208333333336</v>
      </c>
      <c r="K1936">
        <v>1321649321</v>
      </c>
      <c r="L1936" s="15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 t="shared" si="180"/>
        <v>123.61999999999999</v>
      </c>
      <c r="R1936" s="11">
        <f t="shared" si="181"/>
        <v>80.272727272727266</v>
      </c>
      <c r="S1936" t="str">
        <f t="shared" si="184"/>
        <v>music</v>
      </c>
      <c r="T1936" s="17" t="str">
        <f t="shared" si="185"/>
        <v>indie rock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 s="15">
        <f t="shared" si="182"/>
        <v>41811.207638888889</v>
      </c>
      <c r="K1937">
        <v>1400106171</v>
      </c>
      <c r="L1937" s="15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 t="shared" si="180"/>
        <v>108.4</v>
      </c>
      <c r="R1937" s="11">
        <f t="shared" si="181"/>
        <v>54.2</v>
      </c>
      <c r="S1937" t="str">
        <f t="shared" si="184"/>
        <v>music</v>
      </c>
      <c r="T1937" s="17" t="str">
        <f t="shared" si="185"/>
        <v>indie rock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 s="15">
        <f t="shared" si="182"/>
        <v>40883.249305555553</v>
      </c>
      <c r="K1938">
        <v>1320528070</v>
      </c>
      <c r="L1938" s="15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 t="shared" si="180"/>
        <v>116.52013333333333</v>
      </c>
      <c r="R1938" s="11">
        <f t="shared" si="181"/>
        <v>60.26903448275862</v>
      </c>
      <c r="S1938" t="str">
        <f t="shared" si="184"/>
        <v>music</v>
      </c>
      <c r="T1938" s="17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 s="15">
        <f t="shared" si="182"/>
        <v>41075.165972222225</v>
      </c>
      <c r="K1939">
        <v>1338346281</v>
      </c>
      <c r="L1939" s="15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 t="shared" si="180"/>
        <v>187.245</v>
      </c>
      <c r="R1939" s="11">
        <f t="shared" si="181"/>
        <v>38.740344827586206</v>
      </c>
      <c r="S1939" t="str">
        <f t="shared" si="184"/>
        <v>music</v>
      </c>
      <c r="T1939" s="17" t="str">
        <f t="shared" si="185"/>
        <v>indie rock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 s="15">
        <f t="shared" si="182"/>
        <v>41457.208333333336</v>
      </c>
      <c r="K1940">
        <v>1370067231</v>
      </c>
      <c r="L1940" s="15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 t="shared" si="180"/>
        <v>115.93333333333334</v>
      </c>
      <c r="R1940" s="11">
        <f t="shared" si="181"/>
        <v>152.54385964912279</v>
      </c>
      <c r="S1940" t="str">
        <f t="shared" si="184"/>
        <v>music</v>
      </c>
      <c r="T1940" s="17" t="str">
        <f t="shared" si="185"/>
        <v>indie rock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 s="15">
        <f t="shared" si="182"/>
        <v>41343.943379629629</v>
      </c>
      <c r="K1941">
        <v>1360366708</v>
      </c>
      <c r="L1941" s="15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 t="shared" si="180"/>
        <v>110.7</v>
      </c>
      <c r="R1941" s="11">
        <f t="shared" si="181"/>
        <v>115.3125</v>
      </c>
      <c r="S1941" t="str">
        <f t="shared" si="184"/>
        <v>music</v>
      </c>
      <c r="T1941" s="17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 s="15">
        <f t="shared" si="182"/>
        <v>40709.165972222225</v>
      </c>
      <c r="K1942">
        <v>1304770233</v>
      </c>
      <c r="L1942" s="15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 t="shared" si="180"/>
        <v>170.92307692307693</v>
      </c>
      <c r="R1942" s="11">
        <f t="shared" si="181"/>
        <v>35.838709677419352</v>
      </c>
      <c r="S1942" t="str">
        <f t="shared" si="184"/>
        <v>music</v>
      </c>
      <c r="T1942" s="17" t="str">
        <f t="shared" si="185"/>
        <v>indie rock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 s="15">
        <f t="shared" si="182"/>
        <v>41774.290868055556</v>
      </c>
      <c r="K1943">
        <v>1397545131</v>
      </c>
      <c r="L1943" s="15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 t="shared" si="180"/>
        <v>126.11835600000001</v>
      </c>
      <c r="R1943" s="11">
        <f t="shared" si="181"/>
        <v>64.570118779438872</v>
      </c>
      <c r="S1943" t="str">
        <f t="shared" si="184"/>
        <v>technology</v>
      </c>
      <c r="T1943" s="17" t="str">
        <f t="shared" si="185"/>
        <v>hardware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 s="15">
        <f t="shared" si="182"/>
        <v>40728.828009259261</v>
      </c>
      <c r="K1944">
        <v>1302033140</v>
      </c>
      <c r="L1944" s="15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 t="shared" si="180"/>
        <v>138.44033333333334</v>
      </c>
      <c r="R1944" s="11">
        <f t="shared" si="181"/>
        <v>87.436000000000007</v>
      </c>
      <c r="S1944" t="str">
        <f t="shared" si="184"/>
        <v>technology</v>
      </c>
      <c r="T1944" s="17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 s="15">
        <f t="shared" si="182"/>
        <v>42593.269861111112</v>
      </c>
      <c r="K1945">
        <v>1467008916</v>
      </c>
      <c r="L1945" s="15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 t="shared" si="180"/>
        <v>1705.2499999999998</v>
      </c>
      <c r="R1945" s="11">
        <f t="shared" si="181"/>
        <v>68.815577078288939</v>
      </c>
      <c r="S1945" t="str">
        <f t="shared" si="184"/>
        <v>technology</v>
      </c>
      <c r="T1945" s="17" t="str">
        <f t="shared" si="185"/>
        <v>hardware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 s="15">
        <f t="shared" si="182"/>
        <v>41760.584374999999</v>
      </c>
      <c r="K1946">
        <v>1396360890</v>
      </c>
      <c r="L1946" s="15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 t="shared" si="180"/>
        <v>788.05550000000005</v>
      </c>
      <c r="R1946" s="11">
        <f t="shared" si="181"/>
        <v>176.200223588597</v>
      </c>
      <c r="S1946" t="str">
        <f t="shared" si="184"/>
        <v>technology</v>
      </c>
      <c r="T1946" s="17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 s="15">
        <f t="shared" si="182"/>
        <v>42197.251828703709</v>
      </c>
      <c r="K1947">
        <v>1433224958</v>
      </c>
      <c r="L1947" s="15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 t="shared" si="180"/>
        <v>348.01799999999997</v>
      </c>
      <c r="R1947" s="11">
        <f t="shared" si="181"/>
        <v>511.79117647058825</v>
      </c>
      <c r="S1947" t="str">
        <f t="shared" si="184"/>
        <v>technology</v>
      </c>
      <c r="T1947" s="17" t="str">
        <f t="shared" si="185"/>
        <v>hardware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 s="15">
        <f t="shared" si="182"/>
        <v>41749.108344907407</v>
      </c>
      <c r="K1948">
        <v>1392780961</v>
      </c>
      <c r="L1948" s="15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 t="shared" si="180"/>
        <v>149.74666666666667</v>
      </c>
      <c r="R1948" s="11">
        <f t="shared" si="181"/>
        <v>160.44285714285715</v>
      </c>
      <c r="S1948" t="str">
        <f t="shared" si="184"/>
        <v>technology</v>
      </c>
      <c r="T1948" s="17" t="str">
        <f t="shared" si="185"/>
        <v>hardware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 s="15">
        <f t="shared" si="182"/>
        <v>40140.249305555553</v>
      </c>
      <c r="K1949">
        <v>1255730520</v>
      </c>
      <c r="L1949" s="15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 t="shared" si="180"/>
        <v>100.63375000000001</v>
      </c>
      <c r="R1949" s="11">
        <f t="shared" si="181"/>
        <v>35.003043478260871</v>
      </c>
      <c r="S1949" t="str">
        <f t="shared" si="184"/>
        <v>technology</v>
      </c>
      <c r="T1949" s="17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 s="15">
        <f t="shared" si="182"/>
        <v>42527.709722222222</v>
      </c>
      <c r="K1950">
        <v>1460557809</v>
      </c>
      <c r="L1950" s="15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 t="shared" si="180"/>
        <v>800.21100000000001</v>
      </c>
      <c r="R1950" s="11">
        <f t="shared" si="181"/>
        <v>188.50671378091872</v>
      </c>
      <c r="S1950" t="str">
        <f t="shared" si="184"/>
        <v>technology</v>
      </c>
      <c r="T1950" s="17" t="str">
        <f t="shared" si="185"/>
        <v>hardware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 s="15">
        <f t="shared" si="182"/>
        <v>41830.423043981478</v>
      </c>
      <c r="K1951">
        <v>1402394951</v>
      </c>
      <c r="L1951" s="15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 t="shared" si="180"/>
        <v>106.00260000000002</v>
      </c>
      <c r="R1951" s="11">
        <f t="shared" si="181"/>
        <v>56.204984093319197</v>
      </c>
      <c r="S1951" t="str">
        <f t="shared" si="184"/>
        <v>technology</v>
      </c>
      <c r="T1951" s="17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 s="15">
        <f t="shared" si="182"/>
        <v>40655.181400462963</v>
      </c>
      <c r="K1952">
        <v>1300767673</v>
      </c>
      <c r="L1952" s="15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 t="shared" si="180"/>
        <v>200.51866666666669</v>
      </c>
      <c r="R1952" s="11">
        <f t="shared" si="181"/>
        <v>51.3054157782516</v>
      </c>
      <c r="S1952" t="str">
        <f t="shared" si="184"/>
        <v>technology</v>
      </c>
      <c r="T1952" s="17" t="str">
        <f t="shared" si="185"/>
        <v>hardware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 s="15">
        <f t="shared" si="182"/>
        <v>42681.462233796294</v>
      </c>
      <c r="K1953">
        <v>1475921137</v>
      </c>
      <c r="L1953" s="15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 t="shared" si="180"/>
        <v>212.44399999999999</v>
      </c>
      <c r="R1953" s="11">
        <f t="shared" si="181"/>
        <v>127.36450839328538</v>
      </c>
      <c r="S1953" t="str">
        <f t="shared" si="184"/>
        <v>technology</v>
      </c>
      <c r="T1953" s="17" t="str">
        <f t="shared" si="185"/>
        <v>hardware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 s="15">
        <f t="shared" si="182"/>
        <v>41563.60665509259</v>
      </c>
      <c r="K1954">
        <v>1378737215</v>
      </c>
      <c r="L1954" s="15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 t="shared" si="180"/>
        <v>198.47237142857145</v>
      </c>
      <c r="R1954" s="11">
        <f t="shared" si="181"/>
        <v>101.85532258064516</v>
      </c>
      <c r="S1954" t="str">
        <f t="shared" si="184"/>
        <v>technology</v>
      </c>
      <c r="T1954" s="17" t="str">
        <f t="shared" si="185"/>
        <v>hardware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 s="15">
        <f t="shared" si="182"/>
        <v>40970.125</v>
      </c>
      <c r="K1955">
        <v>1328158065</v>
      </c>
      <c r="L1955" s="15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 t="shared" si="180"/>
        <v>225.94666666666666</v>
      </c>
      <c r="R1955" s="11">
        <f t="shared" si="181"/>
        <v>230.55782312925169</v>
      </c>
      <c r="S1955" t="str">
        <f t="shared" si="184"/>
        <v>technology</v>
      </c>
      <c r="T1955" s="17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 s="15">
        <f t="shared" si="182"/>
        <v>42441.208333333328</v>
      </c>
      <c r="K1956">
        <v>1453730176</v>
      </c>
      <c r="L1956" s="15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 t="shared" si="180"/>
        <v>698.94800000000009</v>
      </c>
      <c r="R1956" s="11">
        <f t="shared" si="181"/>
        <v>842.10602409638557</v>
      </c>
      <c r="S1956" t="str">
        <f t="shared" si="184"/>
        <v>technology</v>
      </c>
      <c r="T1956" s="17" t="str">
        <f t="shared" si="185"/>
        <v>hardware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 s="15">
        <f t="shared" si="182"/>
        <v>41052.791666666664</v>
      </c>
      <c r="K1957">
        <v>1334989881</v>
      </c>
      <c r="L1957" s="15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 t="shared" si="180"/>
        <v>398.59528571428569</v>
      </c>
      <c r="R1957" s="11">
        <f t="shared" si="181"/>
        <v>577.27593103448271</v>
      </c>
      <c r="S1957" t="str">
        <f t="shared" si="184"/>
        <v>technology</v>
      </c>
      <c r="T1957" s="17" t="str">
        <f t="shared" si="185"/>
        <v>hardware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 s="15">
        <f t="shared" si="182"/>
        <v>42112.882002314815</v>
      </c>
      <c r="K1958">
        <v>1425507005</v>
      </c>
      <c r="L1958" s="15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 t="shared" si="180"/>
        <v>294.0333333333333</v>
      </c>
      <c r="R1958" s="11">
        <f t="shared" si="181"/>
        <v>483.34246575342468</v>
      </c>
      <c r="S1958" t="str">
        <f t="shared" si="184"/>
        <v>technology</v>
      </c>
      <c r="T1958" s="17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 s="15">
        <f t="shared" si="182"/>
        <v>41209.098530092589</v>
      </c>
      <c r="K1959">
        <v>1348712513</v>
      </c>
      <c r="L1959" s="15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 t="shared" si="180"/>
        <v>167.50470000000001</v>
      </c>
      <c r="R1959" s="11">
        <f t="shared" si="181"/>
        <v>76.138500000000008</v>
      </c>
      <c r="S1959" t="str">
        <f t="shared" si="184"/>
        <v>technology</v>
      </c>
      <c r="T1959" s="17" t="str">
        <f t="shared" si="185"/>
        <v>hardware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 s="15">
        <f t="shared" si="182"/>
        <v>41356.94630787037</v>
      </c>
      <c r="K1960">
        <v>1361490161</v>
      </c>
      <c r="L1960" s="15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 t="shared" si="180"/>
        <v>1435.5717142857143</v>
      </c>
      <c r="R1960" s="11">
        <f t="shared" si="181"/>
        <v>74.107684365781708</v>
      </c>
      <c r="S1960" t="str">
        <f t="shared" si="184"/>
        <v>technology</v>
      </c>
      <c r="T1960" s="17" t="str">
        <f t="shared" si="185"/>
        <v>hardware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 s="15">
        <f t="shared" si="182"/>
        <v>41913</v>
      </c>
      <c r="K1961">
        <v>1408565860</v>
      </c>
      <c r="L1961" s="15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 t="shared" si="180"/>
        <v>156.73439999999999</v>
      </c>
      <c r="R1961" s="11">
        <f t="shared" si="181"/>
        <v>36.965660377358489</v>
      </c>
      <c r="S1961" t="str">
        <f t="shared" si="184"/>
        <v>technology</v>
      </c>
      <c r="T1961" s="17" t="str">
        <f t="shared" si="185"/>
        <v>hardware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 s="15">
        <f t="shared" si="182"/>
        <v>41994.362743055557</v>
      </c>
      <c r="K1962">
        <v>1416559341</v>
      </c>
      <c r="L1962" s="15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 t="shared" si="180"/>
        <v>117.90285714285716</v>
      </c>
      <c r="R1962" s="11">
        <f t="shared" si="181"/>
        <v>2500.969696969697</v>
      </c>
      <c r="S1962" t="str">
        <f t="shared" si="184"/>
        <v>technology</v>
      </c>
      <c r="T1962" s="17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 s="15">
        <f t="shared" si="182"/>
        <v>41188.165972222225</v>
      </c>
      <c r="K1963">
        <v>1346042417</v>
      </c>
      <c r="L1963" s="15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 t="shared" si="180"/>
        <v>1105.3811999999998</v>
      </c>
      <c r="R1963" s="11">
        <f t="shared" si="181"/>
        <v>67.690214329454989</v>
      </c>
      <c r="S1963" t="str">
        <f t="shared" si="184"/>
        <v>technology</v>
      </c>
      <c r="T1963" s="17" t="str">
        <f t="shared" si="185"/>
        <v>hardware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 s="15">
        <f t="shared" si="182"/>
        <v>41772.780509259261</v>
      </c>
      <c r="K1964">
        <v>1397414636</v>
      </c>
      <c r="L1964" s="15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 t="shared" si="180"/>
        <v>192.92499999999998</v>
      </c>
      <c r="R1964" s="11">
        <f t="shared" si="181"/>
        <v>63.04738562091503</v>
      </c>
      <c r="S1964" t="str">
        <f t="shared" si="184"/>
        <v>technology</v>
      </c>
      <c r="T1964" s="17" t="str">
        <f t="shared" si="185"/>
        <v>hardware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 s="15">
        <f t="shared" si="182"/>
        <v>41898.429791666669</v>
      </c>
      <c r="K1965">
        <v>1407838734</v>
      </c>
      <c r="L1965" s="15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 t="shared" si="180"/>
        <v>126.8842105263158</v>
      </c>
      <c r="R1965" s="11">
        <f t="shared" si="181"/>
        <v>117.6</v>
      </c>
      <c r="S1965" t="str">
        <f t="shared" si="184"/>
        <v>technology</v>
      </c>
      <c r="T1965" s="17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 s="15">
        <f t="shared" si="182"/>
        <v>42482.272824074069</v>
      </c>
      <c r="K1966">
        <v>1458714772</v>
      </c>
      <c r="L1966" s="15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 t="shared" si="180"/>
        <v>259.57748878923763</v>
      </c>
      <c r="R1966" s="11">
        <f t="shared" si="181"/>
        <v>180.75185011709601</v>
      </c>
      <c r="S1966" t="str">
        <f t="shared" si="184"/>
        <v>technology</v>
      </c>
      <c r="T1966" s="17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 s="15">
        <f t="shared" si="182"/>
        <v>40920.041666666664</v>
      </c>
      <c r="K1967">
        <v>1324433310</v>
      </c>
      <c r="L1967" s="15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 t="shared" si="180"/>
        <v>262.27999999999997</v>
      </c>
      <c r="R1967" s="11">
        <f t="shared" si="181"/>
        <v>127.32038834951456</v>
      </c>
      <c r="S1967" t="str">
        <f t="shared" si="184"/>
        <v>technology</v>
      </c>
      <c r="T1967" s="17" t="str">
        <f t="shared" si="185"/>
        <v>hardware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 s="15">
        <f t="shared" si="182"/>
        <v>41865.540486111109</v>
      </c>
      <c r="K1968">
        <v>1405429098</v>
      </c>
      <c r="L1968" s="15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 t="shared" si="180"/>
        <v>206.74309000000002</v>
      </c>
      <c r="R1968" s="11">
        <f t="shared" si="181"/>
        <v>136.6444745538665</v>
      </c>
      <c r="S1968" t="str">
        <f t="shared" si="184"/>
        <v>technology</v>
      </c>
      <c r="T1968" s="17" t="str">
        <f t="shared" si="185"/>
        <v>hardware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 s="15">
        <f t="shared" si="182"/>
        <v>41760.663530092592</v>
      </c>
      <c r="K1969">
        <v>1396367729</v>
      </c>
      <c r="L1969" s="15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 t="shared" si="180"/>
        <v>370.13</v>
      </c>
      <c r="R1969" s="11">
        <f t="shared" si="181"/>
        <v>182.78024691358024</v>
      </c>
      <c r="S1969" t="str">
        <f t="shared" si="184"/>
        <v>technology</v>
      </c>
      <c r="T1969" s="17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 s="15">
        <f t="shared" si="182"/>
        <v>42707.628645833334</v>
      </c>
      <c r="K1970">
        <v>1478095515</v>
      </c>
      <c r="L1970" s="15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 t="shared" si="180"/>
        <v>284.96600000000001</v>
      </c>
      <c r="R1970" s="11">
        <f t="shared" si="181"/>
        <v>279.37843137254902</v>
      </c>
      <c r="S1970" t="str">
        <f t="shared" si="184"/>
        <v>technology</v>
      </c>
      <c r="T1970" s="17" t="str">
        <f t="shared" si="185"/>
        <v>hardware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 s="15">
        <f t="shared" si="182"/>
        <v>42587.792453703703</v>
      </c>
      <c r="K1971">
        <v>1467831668</v>
      </c>
      <c r="L1971" s="15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 t="shared" si="180"/>
        <v>579.08000000000004</v>
      </c>
      <c r="R1971" s="11">
        <f t="shared" si="181"/>
        <v>61.375728669846318</v>
      </c>
      <c r="S1971" t="str">
        <f t="shared" si="184"/>
        <v>technology</v>
      </c>
      <c r="T1971" s="17" t="str">
        <f t="shared" si="185"/>
        <v>hardware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 s="15">
        <f t="shared" si="182"/>
        <v>41384.151631944449</v>
      </c>
      <c r="K1972">
        <v>1361248701</v>
      </c>
      <c r="L1972" s="15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 t="shared" si="180"/>
        <v>1131.8</v>
      </c>
      <c r="R1972" s="11">
        <f t="shared" si="181"/>
        <v>80.727532097004286</v>
      </c>
      <c r="S1972" t="str">
        <f t="shared" si="184"/>
        <v>technology</v>
      </c>
      <c r="T1972" s="17" t="str">
        <f t="shared" si="185"/>
        <v>hardware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 s="15">
        <f t="shared" si="182"/>
        <v>41593.166666666664</v>
      </c>
      <c r="K1973">
        <v>1381752061</v>
      </c>
      <c r="L1973" s="15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 t="shared" si="180"/>
        <v>263.02771750000005</v>
      </c>
      <c r="R1973" s="11">
        <f t="shared" si="181"/>
        <v>272.35590732591254</v>
      </c>
      <c r="S1973" t="str">
        <f t="shared" si="184"/>
        <v>technology</v>
      </c>
      <c r="T1973" s="17" t="str">
        <f t="shared" si="185"/>
        <v>hardware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 s="15">
        <f t="shared" si="182"/>
        <v>41231.053749999999</v>
      </c>
      <c r="K1974">
        <v>1350605844</v>
      </c>
      <c r="L1974" s="15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 t="shared" si="180"/>
        <v>674.48</v>
      </c>
      <c r="R1974" s="11">
        <f t="shared" si="181"/>
        <v>70.848739495798313</v>
      </c>
      <c r="S1974" t="str">
        <f t="shared" si="184"/>
        <v>technology</v>
      </c>
      <c r="T1974" s="17" t="str">
        <f t="shared" si="185"/>
        <v>hardware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 s="15">
        <f t="shared" si="182"/>
        <v>42588.291666666672</v>
      </c>
      <c r="K1975">
        <v>1467134464</v>
      </c>
      <c r="L1975" s="15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 t="shared" si="180"/>
        <v>256.83081313131316</v>
      </c>
      <c r="R1975" s="11">
        <f t="shared" si="181"/>
        <v>247.94003412969283</v>
      </c>
      <c r="S1975" t="str">
        <f t="shared" si="184"/>
        <v>technology</v>
      </c>
      <c r="T1975" s="17" t="str">
        <f t="shared" si="185"/>
        <v>hardware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 s="15">
        <f t="shared" si="182"/>
        <v>41505.334131944444</v>
      </c>
      <c r="K1976">
        <v>1371715269</v>
      </c>
      <c r="L1976" s="15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 t="shared" si="180"/>
        <v>375.49599999999998</v>
      </c>
      <c r="R1976" s="11">
        <f t="shared" si="181"/>
        <v>186.81393034825871</v>
      </c>
      <c r="S1976" t="str">
        <f t="shared" si="184"/>
        <v>technology</v>
      </c>
      <c r="T1976" s="17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 s="15">
        <f t="shared" si="182"/>
        <v>41343.755219907405</v>
      </c>
      <c r="K1977">
        <v>1360346851</v>
      </c>
      <c r="L1977" s="15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 t="shared" si="180"/>
        <v>208.70837499999996</v>
      </c>
      <c r="R1977" s="11">
        <f t="shared" si="181"/>
        <v>131.98948616600788</v>
      </c>
      <c r="S1977" t="str">
        <f t="shared" si="184"/>
        <v>technology</v>
      </c>
      <c r="T1977" s="1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 s="15">
        <f t="shared" si="182"/>
        <v>41468.899594907409</v>
      </c>
      <c r="K1978">
        <v>1371159325</v>
      </c>
      <c r="L1978" s="15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 t="shared" si="180"/>
        <v>346.6</v>
      </c>
      <c r="R1978" s="11">
        <f t="shared" si="181"/>
        <v>29.310782241014799</v>
      </c>
      <c r="S1978" t="str">
        <f t="shared" si="184"/>
        <v>technology</v>
      </c>
      <c r="T1978" s="17" t="str">
        <f t="shared" si="185"/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 s="15">
        <f t="shared" si="182"/>
        <v>42357.332638888889</v>
      </c>
      <c r="K1979">
        <v>1446527540</v>
      </c>
      <c r="L1979" s="15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 t="shared" si="180"/>
        <v>402.33</v>
      </c>
      <c r="R1979" s="11">
        <f t="shared" si="181"/>
        <v>245.02436053593178</v>
      </c>
      <c r="S1979" t="str">
        <f t="shared" si="184"/>
        <v>technology</v>
      </c>
      <c r="T1979" s="17" t="str">
        <f t="shared" si="185"/>
        <v>hardware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 s="15">
        <f t="shared" si="182"/>
        <v>41072.291666666664</v>
      </c>
      <c r="K1980">
        <v>1336627492</v>
      </c>
      <c r="L1980" s="15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 t="shared" si="180"/>
        <v>1026.8451399999999</v>
      </c>
      <c r="R1980" s="11">
        <f t="shared" si="181"/>
        <v>1323.2540463917526</v>
      </c>
      <c r="S1980" t="str">
        <f t="shared" si="184"/>
        <v>technology</v>
      </c>
      <c r="T1980" s="17" t="str">
        <f t="shared" si="185"/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 s="15">
        <f t="shared" si="182"/>
        <v>42327.207638888889</v>
      </c>
      <c r="K1981">
        <v>1444734146</v>
      </c>
      <c r="L1981" s="15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 t="shared" si="180"/>
        <v>114.901155</v>
      </c>
      <c r="R1981" s="11">
        <f t="shared" si="181"/>
        <v>282.65966789667897</v>
      </c>
      <c r="S1981" t="str">
        <f t="shared" si="184"/>
        <v>technology</v>
      </c>
      <c r="T1981" s="17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 s="15">
        <f t="shared" si="182"/>
        <v>42463.500717592593</v>
      </c>
      <c r="K1982">
        <v>1456232462</v>
      </c>
      <c r="L1982" s="15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 t="shared" si="180"/>
        <v>354.82402000000002</v>
      </c>
      <c r="R1982" s="11">
        <f t="shared" si="181"/>
        <v>91.214401028277635</v>
      </c>
      <c r="S1982" t="str">
        <f t="shared" si="184"/>
        <v>technology</v>
      </c>
      <c r="T1982" s="17" t="str">
        <f t="shared" si="185"/>
        <v>hardware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 s="15">
        <f t="shared" si="182"/>
        <v>41829.725289351853</v>
      </c>
      <c r="K1983">
        <v>1402334665</v>
      </c>
      <c r="L1983" s="15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80"/>
        <v>5.08</v>
      </c>
      <c r="R1983" s="11">
        <f t="shared" si="181"/>
        <v>31.75</v>
      </c>
      <c r="S1983" t="str">
        <f t="shared" si="184"/>
        <v>photography</v>
      </c>
      <c r="T1983" s="17" t="str">
        <f t="shared" si="185"/>
        <v>people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 s="15">
        <f t="shared" si="182"/>
        <v>42708.628321759257</v>
      </c>
      <c r="K1984">
        <v>1478268287</v>
      </c>
      <c r="L1984" s="15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80"/>
        <v>0</v>
      </c>
      <c r="R1984" s="11" t="e">
        <f t="shared" si="181"/>
        <v>#DIV/0!</v>
      </c>
      <c r="S1984" t="str">
        <f t="shared" si="184"/>
        <v>photography</v>
      </c>
      <c r="T1984" s="17" t="str">
        <f t="shared" si="185"/>
        <v>people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 s="15">
        <f t="shared" si="182"/>
        <v>42615.291666666672</v>
      </c>
      <c r="K1985">
        <v>1470874618</v>
      </c>
      <c r="L1985" s="15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80"/>
        <v>4.3</v>
      </c>
      <c r="R1985" s="11">
        <f t="shared" si="181"/>
        <v>88.6875</v>
      </c>
      <c r="S1985" t="str">
        <f t="shared" si="184"/>
        <v>photography</v>
      </c>
      <c r="T1985" s="17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 s="15">
        <f t="shared" si="182"/>
        <v>41973.831956018519</v>
      </c>
      <c r="K1986">
        <v>1412189881</v>
      </c>
      <c r="L1986" s="15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ref="Q1986:Q2049" si="186">E1986/D1986*100</f>
        <v>21.146666666666665</v>
      </c>
      <c r="R1986" s="11">
        <f t="shared" ref="R1986:R2049" si="187">E1986/N1986</f>
        <v>453.14285714285717</v>
      </c>
      <c r="S1986" t="str">
        <f t="shared" si="184"/>
        <v>photography</v>
      </c>
      <c r="T1986" s="17" t="str">
        <f t="shared" si="185"/>
        <v>people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88">(((I1987/60)/60)/24)+DATE(1970,1,1)</f>
        <v>42584.958333333328</v>
      </c>
      <c r="K1987">
        <v>1467650771</v>
      </c>
      <c r="L1987" s="15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si="186"/>
        <v>3.1875</v>
      </c>
      <c r="R1987" s="11">
        <f t="shared" si="187"/>
        <v>12.75</v>
      </c>
      <c r="S1987" t="str">
        <f t="shared" ref="S1987:S2050" si="190">LEFT(P1987,SEARCH("/",P1987,1)-1)</f>
        <v>photography</v>
      </c>
      <c r="T1987" s="17" t="str">
        <f t="shared" ref="T1987:T2050" si="191">RIGHT(P1987,LEN(P1987)-SEARCH("/",P1987))</f>
        <v>people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 s="15">
        <f t="shared" si="188"/>
        <v>42443.392164351855</v>
      </c>
      <c r="K1988">
        <v>1455359083</v>
      </c>
      <c r="L1988" s="15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86"/>
        <v>0.05</v>
      </c>
      <c r="R1988" s="11">
        <f t="shared" si="187"/>
        <v>1</v>
      </c>
      <c r="S1988" t="str">
        <f t="shared" si="190"/>
        <v>photography</v>
      </c>
      <c r="T1988" s="17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 s="15">
        <f t="shared" si="188"/>
        <v>42064.639768518522</v>
      </c>
      <c r="K1989">
        <v>1422631276</v>
      </c>
      <c r="L1989" s="15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86"/>
        <v>42.472727272727276</v>
      </c>
      <c r="R1989" s="11">
        <f t="shared" si="187"/>
        <v>83.428571428571431</v>
      </c>
      <c r="S1989" t="str">
        <f t="shared" si="190"/>
        <v>photography</v>
      </c>
      <c r="T1989" s="17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 s="15">
        <f t="shared" si="188"/>
        <v>42236.763217592597</v>
      </c>
      <c r="K1990">
        <v>1437502742</v>
      </c>
      <c r="L1990" s="15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86"/>
        <v>0.41666666666666669</v>
      </c>
      <c r="R1990" s="11">
        <f t="shared" si="187"/>
        <v>25</v>
      </c>
      <c r="S1990" t="str">
        <f t="shared" si="190"/>
        <v>photography</v>
      </c>
      <c r="T1990" s="17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 s="15">
        <f t="shared" si="188"/>
        <v>42715.680648148147</v>
      </c>
      <c r="K1991">
        <v>1478881208</v>
      </c>
      <c r="L1991" s="15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86"/>
        <v>1</v>
      </c>
      <c r="R1991" s="11">
        <f t="shared" si="187"/>
        <v>50</v>
      </c>
      <c r="S1991" t="str">
        <f t="shared" si="190"/>
        <v>photography</v>
      </c>
      <c r="T1991" s="17" t="str">
        <f t="shared" si="191"/>
        <v>people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 s="15">
        <f t="shared" si="188"/>
        <v>42413.195972222224</v>
      </c>
      <c r="K1992">
        <v>1454042532</v>
      </c>
      <c r="L1992" s="15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86"/>
        <v>16.966666666666665</v>
      </c>
      <c r="R1992" s="11">
        <f t="shared" si="187"/>
        <v>101.8</v>
      </c>
      <c r="S1992" t="str">
        <f t="shared" si="190"/>
        <v>photography</v>
      </c>
      <c r="T1992" s="17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 s="15">
        <f t="shared" si="188"/>
        <v>42188.89335648148</v>
      </c>
      <c r="K1993">
        <v>1434144386</v>
      </c>
      <c r="L1993" s="15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86"/>
        <v>7.0000000000000009</v>
      </c>
      <c r="R1993" s="11">
        <f t="shared" si="187"/>
        <v>46.666666666666664</v>
      </c>
      <c r="S1993" t="str">
        <f t="shared" si="190"/>
        <v>photography</v>
      </c>
      <c r="T1993" s="17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 s="15">
        <f t="shared" si="188"/>
        <v>42053.143414351856</v>
      </c>
      <c r="K1994">
        <v>1421637991</v>
      </c>
      <c r="L1994" s="15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86"/>
        <v>0.13333333333333333</v>
      </c>
      <c r="R1994" s="11">
        <f t="shared" si="187"/>
        <v>1</v>
      </c>
      <c r="S1994" t="str">
        <f t="shared" si="190"/>
        <v>photography</v>
      </c>
      <c r="T1994" s="17" t="str">
        <f t="shared" si="191"/>
        <v>people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 s="15">
        <f t="shared" si="188"/>
        <v>42359.58839120371</v>
      </c>
      <c r="K1995">
        <v>1448114837</v>
      </c>
      <c r="L1995" s="15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86"/>
        <v>0</v>
      </c>
      <c r="R1995" s="11" t="e">
        <f t="shared" si="187"/>
        <v>#DIV/0!</v>
      </c>
      <c r="S1995" t="str">
        <f t="shared" si="190"/>
        <v>photography</v>
      </c>
      <c r="T1995" s="17" t="str">
        <f t="shared" si="191"/>
        <v>people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 s="15">
        <f t="shared" si="188"/>
        <v>42711.047939814816</v>
      </c>
      <c r="K1996">
        <v>1475885342</v>
      </c>
      <c r="L1996" s="15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86"/>
        <v>0</v>
      </c>
      <c r="R1996" s="11" t="e">
        <f t="shared" si="187"/>
        <v>#DIV/0!</v>
      </c>
      <c r="S1996" t="str">
        <f t="shared" si="190"/>
        <v>photography</v>
      </c>
      <c r="T1996" s="17" t="str">
        <f t="shared" si="191"/>
        <v>people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 s="15">
        <f t="shared" si="188"/>
        <v>42201.902037037042</v>
      </c>
      <c r="K1997">
        <v>1435354736</v>
      </c>
      <c r="L1997" s="15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86"/>
        <v>7.8</v>
      </c>
      <c r="R1997" s="11">
        <f t="shared" si="187"/>
        <v>26</v>
      </c>
      <c r="S1997" t="str">
        <f t="shared" si="190"/>
        <v>photography</v>
      </c>
      <c r="T1997" s="17" t="str">
        <f t="shared" si="191"/>
        <v>people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 s="15">
        <f t="shared" si="188"/>
        <v>41830.819571759261</v>
      </c>
      <c r="K1998">
        <v>1402429211</v>
      </c>
      <c r="L1998" s="15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86"/>
        <v>0</v>
      </c>
      <c r="R1998" s="11" t="e">
        <f t="shared" si="187"/>
        <v>#DIV/0!</v>
      </c>
      <c r="S1998" t="str">
        <f t="shared" si="190"/>
        <v>photography</v>
      </c>
      <c r="T1998" s="17" t="str">
        <f t="shared" si="191"/>
        <v>people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 s="15">
        <f t="shared" si="188"/>
        <v>41877.930694444447</v>
      </c>
      <c r="K1999">
        <v>1406499612</v>
      </c>
      <c r="L1999" s="15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86"/>
        <v>0</v>
      </c>
      <c r="R1999" s="11" t="e">
        <f t="shared" si="187"/>
        <v>#DIV/0!</v>
      </c>
      <c r="S1999" t="str">
        <f t="shared" si="190"/>
        <v>photography</v>
      </c>
      <c r="T1999" s="17" t="str">
        <f t="shared" si="191"/>
        <v>people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 s="15">
        <f t="shared" si="188"/>
        <v>41852.118495370371</v>
      </c>
      <c r="K2000">
        <v>1402973438</v>
      </c>
      <c r="L2000" s="15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86"/>
        <v>26.200000000000003</v>
      </c>
      <c r="R2000" s="11">
        <f t="shared" si="187"/>
        <v>218.33333333333334</v>
      </c>
      <c r="S2000" t="str">
        <f t="shared" si="190"/>
        <v>photography</v>
      </c>
      <c r="T2000" s="17" t="str">
        <f t="shared" si="191"/>
        <v>people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 s="15">
        <f t="shared" si="188"/>
        <v>41956.524398148147</v>
      </c>
      <c r="K2001">
        <v>1413286508</v>
      </c>
      <c r="L2001" s="15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86"/>
        <v>0.76129032258064511</v>
      </c>
      <c r="R2001" s="11">
        <f t="shared" si="187"/>
        <v>33.714285714285715</v>
      </c>
      <c r="S2001" t="str">
        <f t="shared" si="190"/>
        <v>photography</v>
      </c>
      <c r="T2001" s="17" t="str">
        <f t="shared" si="191"/>
        <v>people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 s="15">
        <f t="shared" si="188"/>
        <v>42375.951539351852</v>
      </c>
      <c r="K2002">
        <v>1449528613</v>
      </c>
      <c r="L2002" s="15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86"/>
        <v>12.5</v>
      </c>
      <c r="R2002" s="11">
        <f t="shared" si="187"/>
        <v>25</v>
      </c>
      <c r="S2002" t="str">
        <f t="shared" si="190"/>
        <v>photography</v>
      </c>
      <c r="T2002" s="17" t="str">
        <f t="shared" si="191"/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 s="15">
        <f t="shared" si="188"/>
        <v>42167.833333333328</v>
      </c>
      <c r="K2003">
        <v>1431406916</v>
      </c>
      <c r="L2003" s="15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 t="shared" si="186"/>
        <v>382.12909090909091</v>
      </c>
      <c r="R2003" s="11">
        <f t="shared" si="187"/>
        <v>128.38790470372632</v>
      </c>
      <c r="S2003" t="str">
        <f t="shared" si="190"/>
        <v>technology</v>
      </c>
      <c r="T2003" s="17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 s="15">
        <f t="shared" si="188"/>
        <v>42758.71230324074</v>
      </c>
      <c r="K2004">
        <v>1482599143</v>
      </c>
      <c r="L2004" s="15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 t="shared" si="186"/>
        <v>216.79422000000002</v>
      </c>
      <c r="R2004" s="11">
        <f t="shared" si="187"/>
        <v>78.834261818181815</v>
      </c>
      <c r="S2004" t="str">
        <f t="shared" si="190"/>
        <v>technology</v>
      </c>
      <c r="T2004" s="17" t="str">
        <f t="shared" si="191"/>
        <v>hardware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 s="15">
        <f t="shared" si="188"/>
        <v>40361.958333333336</v>
      </c>
      <c r="K2005">
        <v>1276830052</v>
      </c>
      <c r="L2005" s="15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 t="shared" si="186"/>
        <v>312</v>
      </c>
      <c r="R2005" s="11">
        <f t="shared" si="187"/>
        <v>91.764705882352942</v>
      </c>
      <c r="S2005" t="str">
        <f t="shared" si="190"/>
        <v>technology</v>
      </c>
      <c r="T2005" s="17" t="str">
        <f t="shared" si="191"/>
        <v>hardware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 s="15">
        <f t="shared" si="188"/>
        <v>41830.604895833334</v>
      </c>
      <c r="K2006">
        <v>1402410663</v>
      </c>
      <c r="L2006" s="15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 t="shared" si="186"/>
        <v>234.42048</v>
      </c>
      <c r="R2006" s="11">
        <f t="shared" si="187"/>
        <v>331.10237288135596</v>
      </c>
      <c r="S2006" t="str">
        <f t="shared" si="190"/>
        <v>technology</v>
      </c>
      <c r="T2006" s="17" t="str">
        <f t="shared" si="191"/>
        <v>hardware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 s="15">
        <f t="shared" si="188"/>
        <v>41563.165972222225</v>
      </c>
      <c r="K2007">
        <v>1379532618</v>
      </c>
      <c r="L2007" s="15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 t="shared" si="186"/>
        <v>123.68010000000001</v>
      </c>
      <c r="R2007" s="11">
        <f t="shared" si="187"/>
        <v>194.26193717277485</v>
      </c>
      <c r="S2007" t="str">
        <f t="shared" si="190"/>
        <v>technology</v>
      </c>
      <c r="T2007" s="17" t="str">
        <f t="shared" si="191"/>
        <v>hardware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 s="15">
        <f t="shared" si="188"/>
        <v>41976.542187500003</v>
      </c>
      <c r="K2008">
        <v>1414584045</v>
      </c>
      <c r="L2008" s="15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 t="shared" si="186"/>
        <v>247.84</v>
      </c>
      <c r="R2008" s="11">
        <f t="shared" si="187"/>
        <v>408.97689768976898</v>
      </c>
      <c r="S2008" t="str">
        <f t="shared" si="190"/>
        <v>technology</v>
      </c>
      <c r="T2008" s="17" t="str">
        <f t="shared" si="191"/>
        <v>hardware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 s="15">
        <f t="shared" si="188"/>
        <v>40414.166666666664</v>
      </c>
      <c r="K2009">
        <v>1276891586</v>
      </c>
      <c r="L2009" s="15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 t="shared" si="186"/>
        <v>115.7092</v>
      </c>
      <c r="R2009" s="11">
        <f t="shared" si="187"/>
        <v>84.459270072992695</v>
      </c>
      <c r="S2009" t="str">
        <f t="shared" si="190"/>
        <v>technology</v>
      </c>
      <c r="T2009" s="17" t="str">
        <f t="shared" si="191"/>
        <v>hardware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 s="15">
        <f t="shared" si="188"/>
        <v>40805.604421296295</v>
      </c>
      <c r="K2010">
        <v>1312641022</v>
      </c>
      <c r="L2010" s="15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 t="shared" si="186"/>
        <v>117.07484768810599</v>
      </c>
      <c r="R2010" s="11">
        <f t="shared" si="187"/>
        <v>44.853658536585364</v>
      </c>
      <c r="S2010" t="str">
        <f t="shared" si="190"/>
        <v>technology</v>
      </c>
      <c r="T2010" s="17" t="str">
        <f t="shared" si="191"/>
        <v>hardware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 s="15">
        <f t="shared" si="188"/>
        <v>42697.365081018521</v>
      </c>
      <c r="K2011">
        <v>1476776743</v>
      </c>
      <c r="L2011" s="15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 t="shared" si="186"/>
        <v>305.15800000000002</v>
      </c>
      <c r="R2011" s="11">
        <f t="shared" si="187"/>
        <v>383.3643216080402</v>
      </c>
      <c r="S2011" t="str">
        <f t="shared" si="190"/>
        <v>technology</v>
      </c>
      <c r="T2011" s="17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 s="15">
        <f t="shared" si="188"/>
        <v>42600.996423611112</v>
      </c>
      <c r="K2012">
        <v>1468972491</v>
      </c>
      <c r="L2012" s="15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 t="shared" si="186"/>
        <v>320.05299999999994</v>
      </c>
      <c r="R2012" s="11">
        <f t="shared" si="187"/>
        <v>55.276856649395505</v>
      </c>
      <c r="S2012" t="str">
        <f t="shared" si="190"/>
        <v>technology</v>
      </c>
      <c r="T2012" s="17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 s="15">
        <f t="shared" si="188"/>
        <v>42380.958333333328</v>
      </c>
      <c r="K2013">
        <v>1449650173</v>
      </c>
      <c r="L2013" s="15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 t="shared" si="186"/>
        <v>819.56399999999996</v>
      </c>
      <c r="R2013" s="11">
        <f t="shared" si="187"/>
        <v>422.02059732234807</v>
      </c>
      <c r="S2013" t="str">
        <f t="shared" si="190"/>
        <v>technology</v>
      </c>
      <c r="T2013" s="17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 s="15">
        <f t="shared" si="188"/>
        <v>42040.822233796294</v>
      </c>
      <c r="K2014">
        <v>1420573441</v>
      </c>
      <c r="L2014" s="15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 t="shared" si="186"/>
        <v>234.90000000000003</v>
      </c>
      <c r="R2014" s="11">
        <f t="shared" si="187"/>
        <v>64.180327868852459</v>
      </c>
      <c r="S2014" t="str">
        <f t="shared" si="190"/>
        <v>technology</v>
      </c>
      <c r="T2014" s="17" t="str">
        <f t="shared" si="191"/>
        <v>hardware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 s="15">
        <f t="shared" si="188"/>
        <v>42559.960810185185</v>
      </c>
      <c r="K2015">
        <v>1462835014</v>
      </c>
      <c r="L2015" s="15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 t="shared" si="186"/>
        <v>494.91374999999999</v>
      </c>
      <c r="R2015" s="11">
        <f t="shared" si="187"/>
        <v>173.57781674704077</v>
      </c>
      <c r="S2015" t="str">
        <f t="shared" si="190"/>
        <v>technology</v>
      </c>
      <c r="T2015" s="17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 s="15">
        <f t="shared" si="188"/>
        <v>41358.172905092593</v>
      </c>
      <c r="K2016">
        <v>1361250539</v>
      </c>
      <c r="L2016" s="15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 t="shared" si="186"/>
        <v>7813.7822333333334</v>
      </c>
      <c r="R2016" s="11">
        <f t="shared" si="187"/>
        <v>88.601680840609291</v>
      </c>
      <c r="S2016" t="str">
        <f t="shared" si="190"/>
        <v>technology</v>
      </c>
      <c r="T2016" s="17" t="str">
        <f t="shared" si="191"/>
        <v>hardware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 s="15">
        <f t="shared" si="188"/>
        <v>40795.876886574071</v>
      </c>
      <c r="K2017">
        <v>1313010163</v>
      </c>
      <c r="L2017" s="15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 t="shared" si="186"/>
        <v>113.00013888888888</v>
      </c>
      <c r="R2017" s="11">
        <f t="shared" si="187"/>
        <v>50.222283950617282</v>
      </c>
      <c r="S2017" t="str">
        <f t="shared" si="190"/>
        <v>technology</v>
      </c>
      <c r="T2017" s="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 s="15">
        <f t="shared" si="188"/>
        <v>41342.88077546296</v>
      </c>
      <c r="K2018">
        <v>1360271299</v>
      </c>
      <c r="L2018" s="15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 t="shared" si="186"/>
        <v>921.54219999999998</v>
      </c>
      <c r="R2018" s="11">
        <f t="shared" si="187"/>
        <v>192.38876826722338</v>
      </c>
      <c r="S2018" t="str">
        <f t="shared" si="190"/>
        <v>technology</v>
      </c>
      <c r="T2018" s="17" t="str">
        <f t="shared" si="191"/>
        <v>hardware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 s="15">
        <f t="shared" si="188"/>
        <v>40992.166666666664</v>
      </c>
      <c r="K2019">
        <v>1329873755</v>
      </c>
      <c r="L2019" s="15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 t="shared" si="186"/>
        <v>125.10239999999999</v>
      </c>
      <c r="R2019" s="11">
        <f t="shared" si="187"/>
        <v>73.416901408450698</v>
      </c>
      <c r="S2019" t="str">
        <f t="shared" si="190"/>
        <v>technology</v>
      </c>
      <c r="T2019" s="17" t="str">
        <f t="shared" si="191"/>
        <v>hardware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 s="15">
        <f t="shared" si="188"/>
        <v>42229.365844907406</v>
      </c>
      <c r="K2020">
        <v>1436863609</v>
      </c>
      <c r="L2020" s="15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 t="shared" si="186"/>
        <v>102.24343076923077</v>
      </c>
      <c r="R2020" s="11">
        <f t="shared" si="187"/>
        <v>147.68495555555555</v>
      </c>
      <c r="S2020" t="str">
        <f t="shared" si="190"/>
        <v>technology</v>
      </c>
      <c r="T2020" s="17" t="str">
        <f t="shared" si="191"/>
        <v>hardware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 s="15">
        <f t="shared" si="188"/>
        <v>42635.70857638889</v>
      </c>
      <c r="K2021">
        <v>1471971621</v>
      </c>
      <c r="L2021" s="15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 t="shared" si="186"/>
        <v>484.90975000000003</v>
      </c>
      <c r="R2021" s="11">
        <f t="shared" si="187"/>
        <v>108.96848314606741</v>
      </c>
      <c r="S2021" t="str">
        <f t="shared" si="190"/>
        <v>technology</v>
      </c>
      <c r="T2021" s="17" t="str">
        <f t="shared" si="191"/>
        <v>hardware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 s="15">
        <f t="shared" si="188"/>
        <v>41773.961111111108</v>
      </c>
      <c r="K2022">
        <v>1396923624</v>
      </c>
      <c r="L2022" s="15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 t="shared" si="186"/>
        <v>192.33333333333334</v>
      </c>
      <c r="R2022" s="11">
        <f t="shared" si="187"/>
        <v>23.647540983606557</v>
      </c>
      <c r="S2022" t="str">
        <f t="shared" si="190"/>
        <v>technology</v>
      </c>
      <c r="T2022" s="17" t="str">
        <f t="shared" si="191"/>
        <v>hardware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 s="15">
        <f t="shared" si="188"/>
        <v>41906.070567129631</v>
      </c>
      <c r="K2023">
        <v>1407634897</v>
      </c>
      <c r="L2023" s="15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 t="shared" si="186"/>
        <v>281.10000000000002</v>
      </c>
      <c r="R2023" s="11">
        <f t="shared" si="187"/>
        <v>147.94736842105263</v>
      </c>
      <c r="S2023" t="str">
        <f t="shared" si="190"/>
        <v>technology</v>
      </c>
      <c r="T2023" s="17" t="str">
        <f t="shared" si="191"/>
        <v>hardware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 s="15">
        <f t="shared" si="188"/>
        <v>42532.569120370375</v>
      </c>
      <c r="K2024">
        <v>1463060372</v>
      </c>
      <c r="L2024" s="15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 t="shared" si="186"/>
        <v>125.13700000000001</v>
      </c>
      <c r="R2024" s="11">
        <f t="shared" si="187"/>
        <v>385.03692307692307</v>
      </c>
      <c r="S2024" t="str">
        <f t="shared" si="190"/>
        <v>technology</v>
      </c>
      <c r="T2024" s="17" t="str">
        <f t="shared" si="191"/>
        <v>hardware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 s="15">
        <f t="shared" si="188"/>
        <v>42166.420752314814</v>
      </c>
      <c r="K2025">
        <v>1431425153</v>
      </c>
      <c r="L2025" s="15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 t="shared" si="186"/>
        <v>161.459</v>
      </c>
      <c r="R2025" s="11">
        <f t="shared" si="187"/>
        <v>457.39093484419266</v>
      </c>
      <c r="S2025" t="str">
        <f t="shared" si="190"/>
        <v>technology</v>
      </c>
      <c r="T2025" s="17" t="str">
        <f t="shared" si="191"/>
        <v>hardware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 s="15">
        <f t="shared" si="188"/>
        <v>41134.125</v>
      </c>
      <c r="K2026">
        <v>1341875544</v>
      </c>
      <c r="L2026" s="15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 t="shared" si="186"/>
        <v>585.35</v>
      </c>
      <c r="R2026" s="11">
        <f t="shared" si="187"/>
        <v>222.99047619047619</v>
      </c>
      <c r="S2026" t="str">
        <f t="shared" si="190"/>
        <v>technology</v>
      </c>
      <c r="T2026" s="17" t="str">
        <f t="shared" si="191"/>
        <v>hardware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 s="15">
        <f t="shared" si="188"/>
        <v>42166.184560185182</v>
      </c>
      <c r="K2027">
        <v>1431404746</v>
      </c>
      <c r="L2027" s="15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 t="shared" si="186"/>
        <v>201.14999999999998</v>
      </c>
      <c r="R2027" s="11">
        <f t="shared" si="187"/>
        <v>220.74074074074073</v>
      </c>
      <c r="S2027" t="str">
        <f t="shared" si="190"/>
        <v>technology</v>
      </c>
      <c r="T2027" s="1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 s="15">
        <f t="shared" si="188"/>
        <v>41750.165972222225</v>
      </c>
      <c r="K2028">
        <v>1394127585</v>
      </c>
      <c r="L2028" s="15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 t="shared" si="186"/>
        <v>133.48307999999997</v>
      </c>
      <c r="R2028" s="11">
        <f t="shared" si="187"/>
        <v>73.503898678414089</v>
      </c>
      <c r="S2028" t="str">
        <f t="shared" si="190"/>
        <v>technology</v>
      </c>
      <c r="T2028" s="17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 s="15">
        <f t="shared" si="188"/>
        <v>42093.772210648152</v>
      </c>
      <c r="K2029">
        <v>1423855919</v>
      </c>
      <c r="L2029" s="15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 t="shared" si="186"/>
        <v>120.24900000000001</v>
      </c>
      <c r="R2029" s="11">
        <f t="shared" si="187"/>
        <v>223.09647495361781</v>
      </c>
      <c r="S2029" t="str">
        <f t="shared" si="190"/>
        <v>technology</v>
      </c>
      <c r="T2029" s="17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 s="15">
        <f t="shared" si="188"/>
        <v>40252.913194444445</v>
      </c>
      <c r="K2030">
        <v>1265493806</v>
      </c>
      <c r="L2030" s="15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 t="shared" si="186"/>
        <v>126.16666666666667</v>
      </c>
      <c r="R2030" s="11">
        <f t="shared" si="187"/>
        <v>47.911392405063289</v>
      </c>
      <c r="S2030" t="str">
        <f t="shared" si="190"/>
        <v>technology</v>
      </c>
      <c r="T2030" s="17" t="str">
        <f t="shared" si="191"/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 s="15">
        <f t="shared" si="188"/>
        <v>41878.021770833337</v>
      </c>
      <c r="K2031">
        <v>1406507481</v>
      </c>
      <c r="L2031" s="15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 t="shared" si="186"/>
        <v>361.2</v>
      </c>
      <c r="R2031" s="11">
        <f t="shared" si="187"/>
        <v>96.063829787234042</v>
      </c>
      <c r="S2031" t="str">
        <f t="shared" si="190"/>
        <v>technology</v>
      </c>
      <c r="T2031" s="17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 s="15">
        <f t="shared" si="188"/>
        <v>41242.996481481481</v>
      </c>
      <c r="K2032">
        <v>1351641296</v>
      </c>
      <c r="L2032" s="15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 t="shared" si="186"/>
        <v>226.239013671875</v>
      </c>
      <c r="R2032" s="11">
        <f t="shared" si="187"/>
        <v>118.6144</v>
      </c>
      <c r="S2032" t="str">
        <f t="shared" si="190"/>
        <v>technology</v>
      </c>
      <c r="T2032" s="17" t="str">
        <f t="shared" si="191"/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 s="15">
        <f t="shared" si="188"/>
        <v>42013.041666666672</v>
      </c>
      <c r="K2033">
        <v>1417506853</v>
      </c>
      <c r="L2033" s="15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 t="shared" si="186"/>
        <v>120.35</v>
      </c>
      <c r="R2033" s="11">
        <f t="shared" si="187"/>
        <v>118.45472440944881</v>
      </c>
      <c r="S2033" t="str">
        <f t="shared" si="190"/>
        <v>technology</v>
      </c>
      <c r="T2033" s="17" t="str">
        <f t="shared" si="191"/>
        <v>hardware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 s="15">
        <f t="shared" si="188"/>
        <v>42719.208333333328</v>
      </c>
      <c r="K2034">
        <v>1479216874</v>
      </c>
      <c r="L2034" s="15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 t="shared" si="186"/>
        <v>304.18799999999999</v>
      </c>
      <c r="R2034" s="11">
        <f t="shared" si="187"/>
        <v>143.21468926553672</v>
      </c>
      <c r="S2034" t="str">
        <f t="shared" si="190"/>
        <v>technology</v>
      </c>
      <c r="T2034" s="17" t="str">
        <f t="shared" si="191"/>
        <v>hardware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 s="15">
        <f t="shared" si="188"/>
        <v>41755.082384259258</v>
      </c>
      <c r="K2035">
        <v>1395885518</v>
      </c>
      <c r="L2035" s="15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 t="shared" si="186"/>
        <v>178.67599999999999</v>
      </c>
      <c r="R2035" s="11">
        <f t="shared" si="187"/>
        <v>282.71518987341773</v>
      </c>
      <c r="S2035" t="str">
        <f t="shared" si="190"/>
        <v>technology</v>
      </c>
      <c r="T2035" s="17" t="str">
        <f t="shared" si="191"/>
        <v>hardware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 s="15">
        <f t="shared" si="188"/>
        <v>42131.290277777778</v>
      </c>
      <c r="K2036">
        <v>1426216033</v>
      </c>
      <c r="L2036" s="15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 t="shared" si="186"/>
        <v>386.81998717948721</v>
      </c>
      <c r="R2036" s="11">
        <f t="shared" si="187"/>
        <v>593.93620078740162</v>
      </c>
      <c r="S2036" t="str">
        <f t="shared" si="190"/>
        <v>technology</v>
      </c>
      <c r="T2036" s="17" t="str">
        <f t="shared" si="191"/>
        <v>hardware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 s="15">
        <f t="shared" si="188"/>
        <v>42357.041666666672</v>
      </c>
      <c r="K2037">
        <v>1446562807</v>
      </c>
      <c r="L2037" s="15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 t="shared" si="186"/>
        <v>211.03642500000004</v>
      </c>
      <c r="R2037" s="11">
        <f t="shared" si="187"/>
        <v>262.15704968944101</v>
      </c>
      <c r="S2037" t="str">
        <f t="shared" si="190"/>
        <v>technology</v>
      </c>
      <c r="T2037" s="17" t="str">
        <f t="shared" si="191"/>
        <v>hardware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 s="15">
        <f t="shared" si="188"/>
        <v>41768.864803240744</v>
      </c>
      <c r="K2038">
        <v>1397076319</v>
      </c>
      <c r="L2038" s="15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 t="shared" si="186"/>
        <v>131.66833333333335</v>
      </c>
      <c r="R2038" s="11">
        <f t="shared" si="187"/>
        <v>46.580778301886795</v>
      </c>
      <c r="S2038" t="str">
        <f t="shared" si="190"/>
        <v>technology</v>
      </c>
      <c r="T2038" s="17" t="str">
        <f t="shared" si="191"/>
        <v>hardware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 s="15">
        <f t="shared" si="188"/>
        <v>41638.251770833333</v>
      </c>
      <c r="K2039">
        <v>1383195753</v>
      </c>
      <c r="L2039" s="15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 t="shared" si="186"/>
        <v>300.47639999999996</v>
      </c>
      <c r="R2039" s="11">
        <f t="shared" si="187"/>
        <v>70.041118881118877</v>
      </c>
      <c r="S2039" t="str">
        <f t="shared" si="190"/>
        <v>technology</v>
      </c>
      <c r="T2039" s="17" t="str">
        <f t="shared" si="191"/>
        <v>hardware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 s="15">
        <f t="shared" si="188"/>
        <v>41456.75</v>
      </c>
      <c r="K2040">
        <v>1369895421</v>
      </c>
      <c r="L2040" s="15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 t="shared" si="186"/>
        <v>420.51249999999999</v>
      </c>
      <c r="R2040" s="11">
        <f t="shared" si="187"/>
        <v>164.90686274509804</v>
      </c>
      <c r="S2040" t="str">
        <f t="shared" si="190"/>
        <v>technology</v>
      </c>
      <c r="T2040" s="17" t="str">
        <f t="shared" si="191"/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 s="15">
        <f t="shared" si="188"/>
        <v>42705.207638888889</v>
      </c>
      <c r="K2041">
        <v>1477996325</v>
      </c>
      <c r="L2041" s="15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 t="shared" si="186"/>
        <v>136.21680000000001</v>
      </c>
      <c r="R2041" s="11">
        <f t="shared" si="187"/>
        <v>449.26385224274406</v>
      </c>
      <c r="S2041" t="str">
        <f t="shared" si="190"/>
        <v>technology</v>
      </c>
      <c r="T2041" s="17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 s="15">
        <f t="shared" si="188"/>
        <v>41593.968784722223</v>
      </c>
      <c r="K2042">
        <v>1383257703</v>
      </c>
      <c r="L2042" s="15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 t="shared" si="186"/>
        <v>248.17133333333334</v>
      </c>
      <c r="R2042" s="11">
        <f t="shared" si="187"/>
        <v>27.472841328413285</v>
      </c>
      <c r="S2042" t="str">
        <f t="shared" si="190"/>
        <v>technology</v>
      </c>
      <c r="T2042" s="17" t="str">
        <f t="shared" si="191"/>
        <v>hardware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 s="15">
        <f t="shared" si="188"/>
        <v>42684.567442129628</v>
      </c>
      <c r="K2043">
        <v>1476189427</v>
      </c>
      <c r="L2043" s="15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 t="shared" si="186"/>
        <v>181.86315789473684</v>
      </c>
      <c r="R2043" s="11">
        <f t="shared" si="187"/>
        <v>143.97499999999999</v>
      </c>
      <c r="S2043" t="str">
        <f t="shared" si="190"/>
        <v>technology</v>
      </c>
      <c r="T2043" s="17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 s="15">
        <f t="shared" si="188"/>
        <v>42391.708032407405</v>
      </c>
      <c r="K2044">
        <v>1448297974</v>
      </c>
      <c r="L2044" s="15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 t="shared" si="186"/>
        <v>123.53</v>
      </c>
      <c r="R2044" s="11">
        <f t="shared" si="187"/>
        <v>88.23571428571428</v>
      </c>
      <c r="S2044" t="str">
        <f t="shared" si="190"/>
        <v>technology</v>
      </c>
      <c r="T2044" s="17" t="str">
        <f t="shared" si="191"/>
        <v>hardware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 s="15">
        <f t="shared" si="188"/>
        <v>42715.207638888889</v>
      </c>
      <c r="K2045">
        <v>1476764077</v>
      </c>
      <c r="L2045" s="15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 t="shared" si="186"/>
        <v>506.20938628158842</v>
      </c>
      <c r="R2045" s="11">
        <f t="shared" si="187"/>
        <v>36.326424870466319</v>
      </c>
      <c r="S2045" t="str">
        <f t="shared" si="190"/>
        <v>technology</v>
      </c>
      <c r="T2045" s="17" t="str">
        <f t="shared" si="191"/>
        <v>hardware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 s="15">
        <f t="shared" si="188"/>
        <v>42168.684189814812</v>
      </c>
      <c r="K2046">
        <v>1431620714</v>
      </c>
      <c r="L2046" s="15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 t="shared" si="186"/>
        <v>108.21333333333334</v>
      </c>
      <c r="R2046" s="11">
        <f t="shared" si="187"/>
        <v>90.177777777777777</v>
      </c>
      <c r="S2046" t="str">
        <f t="shared" si="190"/>
        <v>technology</v>
      </c>
      <c r="T2046" s="17" t="str">
        <f t="shared" si="191"/>
        <v>hardware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 s="15">
        <f t="shared" si="188"/>
        <v>41099.088506944441</v>
      </c>
      <c r="K2047">
        <v>1339207647</v>
      </c>
      <c r="L2047" s="15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 t="shared" si="186"/>
        <v>819.18387755102037</v>
      </c>
      <c r="R2047" s="11">
        <f t="shared" si="187"/>
        <v>152.62361216730039</v>
      </c>
      <c r="S2047" t="str">
        <f t="shared" si="190"/>
        <v>technology</v>
      </c>
      <c r="T2047" s="17" t="str">
        <f t="shared" si="191"/>
        <v>hardware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 s="15">
        <f t="shared" si="188"/>
        <v>41417.171805555554</v>
      </c>
      <c r="K2048">
        <v>1366690044</v>
      </c>
      <c r="L2048" s="15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 t="shared" si="186"/>
        <v>121.10000000000001</v>
      </c>
      <c r="R2048" s="11">
        <f t="shared" si="187"/>
        <v>55.806451612903224</v>
      </c>
      <c r="S2048" t="str">
        <f t="shared" si="190"/>
        <v>technology</v>
      </c>
      <c r="T2048" s="17" t="str">
        <f t="shared" si="191"/>
        <v>hardware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 s="15">
        <f t="shared" si="188"/>
        <v>42111</v>
      </c>
      <c r="K2049">
        <v>1426714870</v>
      </c>
      <c r="L2049" s="15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 t="shared" si="186"/>
        <v>102.99897959183673</v>
      </c>
      <c r="R2049" s="11">
        <f t="shared" si="187"/>
        <v>227.85327313769753</v>
      </c>
      <c r="S2049" t="str">
        <f t="shared" si="190"/>
        <v>technology</v>
      </c>
      <c r="T2049" s="17" t="str">
        <f t="shared" si="191"/>
        <v>hardware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 s="15">
        <f t="shared" si="188"/>
        <v>41417.651516203703</v>
      </c>
      <c r="K2050">
        <v>1366731491</v>
      </c>
      <c r="L2050" s="15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 t="shared" ref="Q2050:Q2113" si="192">E2050/D2050*100</f>
        <v>148.33229411764705</v>
      </c>
      <c r="R2050" s="11">
        <f t="shared" ref="R2050:R2113" si="193">E2050/N2050</f>
        <v>91.82989803350327</v>
      </c>
      <c r="S2050" t="str">
        <f t="shared" si="190"/>
        <v>technology</v>
      </c>
      <c r="T2050" s="17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94">(((I2051/60)/60)/24)+DATE(1970,1,1)</f>
        <v>41610.957638888889</v>
      </c>
      <c r="K2051">
        <v>1382963963</v>
      </c>
      <c r="L2051" s="15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 t="shared" si="192"/>
        <v>120.19070000000001</v>
      </c>
      <c r="R2051" s="11">
        <f t="shared" si="193"/>
        <v>80.991037735849048</v>
      </c>
      <c r="S2051" t="str">
        <f t="shared" ref="S2051:S2114" si="196">LEFT(P2051,SEARCH("/",P2051,1)-1)</f>
        <v>technology</v>
      </c>
      <c r="T2051" s="17" t="str">
        <f t="shared" ref="T2051:T2114" si="197">RIGHT(P2051,LEN(P2051)-SEARCH("/",P2051))</f>
        <v>hardware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 s="15">
        <f t="shared" si="194"/>
        <v>42155.071504629625</v>
      </c>
      <c r="K2052">
        <v>1429580578</v>
      </c>
      <c r="L2052" s="15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 t="shared" si="192"/>
        <v>473.27000000000004</v>
      </c>
      <c r="R2052" s="11">
        <f t="shared" si="193"/>
        <v>278.39411764705881</v>
      </c>
      <c r="S2052" t="str">
        <f t="shared" si="196"/>
        <v>technology</v>
      </c>
      <c r="T2052" s="17" t="str">
        <f t="shared" si="197"/>
        <v>hardware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 s="15">
        <f t="shared" si="194"/>
        <v>41634.022418981483</v>
      </c>
      <c r="K2053">
        <v>1385425937</v>
      </c>
      <c r="L2053" s="15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 t="shared" si="192"/>
        <v>130.36250000000001</v>
      </c>
      <c r="R2053" s="11">
        <f t="shared" si="193"/>
        <v>43.095041322314053</v>
      </c>
      <c r="S2053" t="str">
        <f t="shared" si="196"/>
        <v>technology</v>
      </c>
      <c r="T2053" s="17" t="str">
        <f t="shared" si="197"/>
        <v>hardware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 s="15">
        <f t="shared" si="194"/>
        <v>42420.08394675926</v>
      </c>
      <c r="K2054">
        <v>1452045653</v>
      </c>
      <c r="L2054" s="15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 t="shared" si="192"/>
        <v>353.048</v>
      </c>
      <c r="R2054" s="11">
        <f t="shared" si="193"/>
        <v>326.29205175600737</v>
      </c>
      <c r="S2054" t="str">
        <f t="shared" si="196"/>
        <v>technology</v>
      </c>
      <c r="T2054" s="17" t="str">
        <f t="shared" si="197"/>
        <v>hardware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 s="15">
        <f t="shared" si="194"/>
        <v>42333.659155092595</v>
      </c>
      <c r="K2055">
        <v>1445870951</v>
      </c>
      <c r="L2055" s="15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 t="shared" si="192"/>
        <v>101.02</v>
      </c>
      <c r="R2055" s="11">
        <f t="shared" si="193"/>
        <v>41.743801652892564</v>
      </c>
      <c r="S2055" t="str">
        <f t="shared" si="196"/>
        <v>technology</v>
      </c>
      <c r="T2055" s="17" t="str">
        <f t="shared" si="197"/>
        <v>hardware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 s="15">
        <f t="shared" si="194"/>
        <v>41761.520949074074</v>
      </c>
      <c r="K2056">
        <v>1396441810</v>
      </c>
      <c r="L2056" s="15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 t="shared" si="192"/>
        <v>113.59142857142857</v>
      </c>
      <c r="R2056" s="11">
        <f t="shared" si="193"/>
        <v>64.020933977455712</v>
      </c>
      <c r="S2056" t="str">
        <f t="shared" si="196"/>
        <v>technology</v>
      </c>
      <c r="T2056" s="17" t="str">
        <f t="shared" si="197"/>
        <v>hardware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 s="15">
        <f t="shared" si="194"/>
        <v>41976.166666666672</v>
      </c>
      <c r="K2057">
        <v>1415031043</v>
      </c>
      <c r="L2057" s="15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 t="shared" si="192"/>
        <v>167.41666666666666</v>
      </c>
      <c r="R2057" s="11">
        <f t="shared" si="193"/>
        <v>99.455445544554451</v>
      </c>
      <c r="S2057" t="str">
        <f t="shared" si="196"/>
        <v>technology</v>
      </c>
      <c r="T2057" s="1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 s="15">
        <f t="shared" si="194"/>
        <v>41381.76090277778</v>
      </c>
      <c r="K2058">
        <v>1363630542</v>
      </c>
      <c r="L2058" s="15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 t="shared" si="192"/>
        <v>153.452</v>
      </c>
      <c r="R2058" s="11">
        <f t="shared" si="193"/>
        <v>138.49458483754512</v>
      </c>
      <c r="S2058" t="str">
        <f t="shared" si="196"/>
        <v>technology</v>
      </c>
      <c r="T2058" s="17" t="str">
        <f t="shared" si="197"/>
        <v>hardware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 s="15">
        <f t="shared" si="194"/>
        <v>42426.494583333333</v>
      </c>
      <c r="K2059">
        <v>1453895532</v>
      </c>
      <c r="L2059" s="15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 t="shared" si="192"/>
        <v>202.23220000000001</v>
      </c>
      <c r="R2059" s="11">
        <f t="shared" si="193"/>
        <v>45.547792792792798</v>
      </c>
      <c r="S2059" t="str">
        <f t="shared" si="196"/>
        <v>technology</v>
      </c>
      <c r="T2059" s="17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 s="15">
        <f t="shared" si="194"/>
        <v>42065.833333333328</v>
      </c>
      <c r="K2060">
        <v>1421916830</v>
      </c>
      <c r="L2060" s="15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 t="shared" si="192"/>
        <v>168.28125</v>
      </c>
      <c r="R2060" s="11">
        <f t="shared" si="193"/>
        <v>10.507317073170732</v>
      </c>
      <c r="S2060" t="str">
        <f t="shared" si="196"/>
        <v>technology</v>
      </c>
      <c r="T2060" s="17" t="str">
        <f t="shared" si="197"/>
        <v>hardware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 s="15">
        <f t="shared" si="194"/>
        <v>42400.915972222225</v>
      </c>
      <c r="K2061">
        <v>1450880854</v>
      </c>
      <c r="L2061" s="15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 t="shared" si="192"/>
        <v>143.45666666666668</v>
      </c>
      <c r="R2061" s="11">
        <f t="shared" si="193"/>
        <v>114.76533333333333</v>
      </c>
      <c r="S2061" t="str">
        <f t="shared" si="196"/>
        <v>technology</v>
      </c>
      <c r="T2061" s="17" t="str">
        <f t="shared" si="197"/>
        <v>hardware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 s="15">
        <f t="shared" si="194"/>
        <v>41843.642939814818</v>
      </c>
      <c r="K2062">
        <v>1400945150</v>
      </c>
      <c r="L2062" s="15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 t="shared" si="192"/>
        <v>196.4</v>
      </c>
      <c r="R2062" s="11">
        <f t="shared" si="193"/>
        <v>35.997067448680355</v>
      </c>
      <c r="S2062" t="str">
        <f t="shared" si="196"/>
        <v>technology</v>
      </c>
      <c r="T2062" s="17" t="str">
        <f t="shared" si="197"/>
        <v>hardware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 s="15">
        <f t="shared" si="194"/>
        <v>42735.764513888891</v>
      </c>
      <c r="K2063">
        <v>1480616454</v>
      </c>
      <c r="L2063" s="15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 t="shared" si="192"/>
        <v>107.91999999999999</v>
      </c>
      <c r="R2063" s="11">
        <f t="shared" si="193"/>
        <v>154.17142857142858</v>
      </c>
      <c r="S2063" t="str">
        <f t="shared" si="196"/>
        <v>technology</v>
      </c>
      <c r="T2063" s="17" t="str">
        <f t="shared" si="197"/>
        <v>hardware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 s="15">
        <f t="shared" si="194"/>
        <v>42453.341412037036</v>
      </c>
      <c r="K2064">
        <v>1456218698</v>
      </c>
      <c r="L2064" s="15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 t="shared" si="192"/>
        <v>114.97699999999999</v>
      </c>
      <c r="R2064" s="11">
        <f t="shared" si="193"/>
        <v>566.38916256157631</v>
      </c>
      <c r="S2064" t="str">
        <f t="shared" si="196"/>
        <v>technology</v>
      </c>
      <c r="T2064" s="17" t="str">
        <f t="shared" si="197"/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 s="15">
        <f t="shared" si="194"/>
        <v>42505.73265046296</v>
      </c>
      <c r="K2065">
        <v>1460482501</v>
      </c>
      <c r="L2065" s="15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 t="shared" si="192"/>
        <v>148.04999999999998</v>
      </c>
      <c r="R2065" s="11">
        <f t="shared" si="193"/>
        <v>120.85714285714286</v>
      </c>
      <c r="S2065" t="str">
        <f t="shared" si="196"/>
        <v>technology</v>
      </c>
      <c r="T2065" s="17" t="str">
        <f t="shared" si="197"/>
        <v>hardware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 s="15">
        <f t="shared" si="194"/>
        <v>41425.5</v>
      </c>
      <c r="K2066">
        <v>1366879523</v>
      </c>
      <c r="L2066" s="15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 t="shared" si="192"/>
        <v>191.16676082790633</v>
      </c>
      <c r="R2066" s="11">
        <f t="shared" si="193"/>
        <v>86.163845492085343</v>
      </c>
      <c r="S2066" t="str">
        <f t="shared" si="196"/>
        <v>technology</v>
      </c>
      <c r="T2066" s="17" t="str">
        <f t="shared" si="197"/>
        <v>hardware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 s="15">
        <f t="shared" si="194"/>
        <v>41633.333668981482</v>
      </c>
      <c r="K2067">
        <v>1385366429</v>
      </c>
      <c r="L2067" s="15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 t="shared" si="192"/>
        <v>199.215125</v>
      </c>
      <c r="R2067" s="11">
        <f t="shared" si="193"/>
        <v>51.212114395886893</v>
      </c>
      <c r="S2067" t="str">
        <f t="shared" si="196"/>
        <v>technology</v>
      </c>
      <c r="T2067" s="1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 s="15">
        <f t="shared" si="194"/>
        <v>41874.771793981483</v>
      </c>
      <c r="K2068">
        <v>1406226683</v>
      </c>
      <c r="L2068" s="15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 t="shared" si="192"/>
        <v>218.6</v>
      </c>
      <c r="R2068" s="11">
        <f t="shared" si="193"/>
        <v>67.261538461538464</v>
      </c>
      <c r="S2068" t="str">
        <f t="shared" si="196"/>
        <v>technology</v>
      </c>
      <c r="T2068" s="17" t="str">
        <f t="shared" si="197"/>
        <v>hardware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 s="15">
        <f t="shared" si="194"/>
        <v>42148.853888888887</v>
      </c>
      <c r="K2069">
        <v>1429648176</v>
      </c>
      <c r="L2069" s="15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 t="shared" si="192"/>
        <v>126.86868686868686</v>
      </c>
      <c r="R2069" s="11">
        <f t="shared" si="193"/>
        <v>62.8</v>
      </c>
      <c r="S2069" t="str">
        <f t="shared" si="196"/>
        <v>technology</v>
      </c>
      <c r="T2069" s="17" t="str">
        <f t="shared" si="197"/>
        <v>hardware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 s="15">
        <f t="shared" si="194"/>
        <v>42663.841608796298</v>
      </c>
      <c r="K2070">
        <v>1474402315</v>
      </c>
      <c r="L2070" s="15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 t="shared" si="192"/>
        <v>105.22388000000001</v>
      </c>
      <c r="R2070" s="11">
        <f t="shared" si="193"/>
        <v>346.13118421052633</v>
      </c>
      <c r="S2070" t="str">
        <f t="shared" si="196"/>
        <v>technology</v>
      </c>
      <c r="T2070" s="17" t="str">
        <f t="shared" si="197"/>
        <v>hardware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 s="15">
        <f t="shared" si="194"/>
        <v>42371.972118055557</v>
      </c>
      <c r="K2071">
        <v>1449098391</v>
      </c>
      <c r="L2071" s="15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 t="shared" si="192"/>
        <v>128.40666000000002</v>
      </c>
      <c r="R2071" s="11">
        <f t="shared" si="193"/>
        <v>244.11912547528519</v>
      </c>
      <c r="S2071" t="str">
        <f t="shared" si="196"/>
        <v>technology</v>
      </c>
      <c r="T2071" s="17" t="str">
        <f t="shared" si="197"/>
        <v>hardware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 s="15">
        <f t="shared" si="194"/>
        <v>42549.6565162037</v>
      </c>
      <c r="K2072">
        <v>1464536723</v>
      </c>
      <c r="L2072" s="15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 t="shared" si="192"/>
        <v>317.3272</v>
      </c>
      <c r="R2072" s="11">
        <f t="shared" si="193"/>
        <v>259.25424836601309</v>
      </c>
      <c r="S2072" t="str">
        <f t="shared" si="196"/>
        <v>technology</v>
      </c>
      <c r="T2072" s="17" t="str">
        <f t="shared" si="197"/>
        <v>hardware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 s="15">
        <f t="shared" si="194"/>
        <v>42645.278749999998</v>
      </c>
      <c r="K2073">
        <v>1471502484</v>
      </c>
      <c r="L2073" s="15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 t="shared" si="192"/>
        <v>280.73</v>
      </c>
      <c r="R2073" s="11">
        <f t="shared" si="193"/>
        <v>201.96402877697841</v>
      </c>
      <c r="S2073" t="str">
        <f t="shared" si="196"/>
        <v>technology</v>
      </c>
      <c r="T2073" s="17" t="str">
        <f t="shared" si="197"/>
        <v>hardware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 s="15">
        <f t="shared" si="194"/>
        <v>42497.581388888888</v>
      </c>
      <c r="K2074">
        <v>1460037432</v>
      </c>
      <c r="L2074" s="15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 t="shared" si="192"/>
        <v>110.73146853146854</v>
      </c>
      <c r="R2074" s="11">
        <f t="shared" si="193"/>
        <v>226.20857142857142</v>
      </c>
      <c r="S2074" t="str">
        <f t="shared" si="196"/>
        <v>technology</v>
      </c>
      <c r="T2074" s="17" t="str">
        <f t="shared" si="197"/>
        <v>hardware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 s="15">
        <f t="shared" si="194"/>
        <v>42132.668032407411</v>
      </c>
      <c r="K2075">
        <v>1427212918</v>
      </c>
      <c r="L2075" s="15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 t="shared" si="192"/>
        <v>152.60429999999999</v>
      </c>
      <c r="R2075" s="11">
        <f t="shared" si="193"/>
        <v>324.69</v>
      </c>
      <c r="S2075" t="str">
        <f t="shared" si="196"/>
        <v>technology</v>
      </c>
      <c r="T2075" s="17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 s="15">
        <f t="shared" si="194"/>
        <v>42496.826180555552</v>
      </c>
      <c r="K2076">
        <v>1459972182</v>
      </c>
      <c r="L2076" s="15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 t="shared" si="192"/>
        <v>102.49999999999999</v>
      </c>
      <c r="R2076" s="11">
        <f t="shared" si="193"/>
        <v>205</v>
      </c>
      <c r="S2076" t="str">
        <f t="shared" si="196"/>
        <v>technology</v>
      </c>
      <c r="T2076" s="17" t="str">
        <f t="shared" si="197"/>
        <v>hardware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 s="15">
        <f t="shared" si="194"/>
        <v>41480.681574074071</v>
      </c>
      <c r="K2077">
        <v>1372177288</v>
      </c>
      <c r="L2077" s="15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 t="shared" si="192"/>
        <v>1678.3738373837384</v>
      </c>
      <c r="R2077" s="11">
        <f t="shared" si="193"/>
        <v>20.465926829268295</v>
      </c>
      <c r="S2077" t="str">
        <f t="shared" si="196"/>
        <v>technology</v>
      </c>
      <c r="T2077" s="1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 s="15">
        <f t="shared" si="194"/>
        <v>41843.880659722221</v>
      </c>
      <c r="K2078">
        <v>1402693689</v>
      </c>
      <c r="L2078" s="15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 t="shared" si="192"/>
        <v>543.349156424581</v>
      </c>
      <c r="R2078" s="11">
        <f t="shared" si="193"/>
        <v>116.35303146309367</v>
      </c>
      <c r="S2078" t="str">
        <f t="shared" si="196"/>
        <v>technology</v>
      </c>
      <c r="T2078" s="17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 s="15">
        <f t="shared" si="194"/>
        <v>42160.875</v>
      </c>
      <c r="K2079">
        <v>1428541276</v>
      </c>
      <c r="L2079" s="15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 t="shared" si="192"/>
        <v>115.50800000000001</v>
      </c>
      <c r="R2079" s="11">
        <f t="shared" si="193"/>
        <v>307.20212765957444</v>
      </c>
      <c r="S2079" t="str">
        <f t="shared" si="196"/>
        <v>technology</v>
      </c>
      <c r="T2079" s="17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 s="15">
        <f t="shared" si="194"/>
        <v>42722.771493055552</v>
      </c>
      <c r="K2080">
        <v>1479493857</v>
      </c>
      <c r="L2080" s="15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 t="shared" si="192"/>
        <v>131.20499999999998</v>
      </c>
      <c r="R2080" s="11">
        <f t="shared" si="193"/>
        <v>546.6875</v>
      </c>
      <c r="S2080" t="str">
        <f t="shared" si="196"/>
        <v>technology</v>
      </c>
      <c r="T2080" s="17" t="str">
        <f t="shared" si="197"/>
        <v>hardware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 s="15">
        <f t="shared" si="194"/>
        <v>42180.791666666672</v>
      </c>
      <c r="K2081">
        <v>1432659793</v>
      </c>
      <c r="L2081" s="15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 t="shared" si="192"/>
        <v>288.17</v>
      </c>
      <c r="R2081" s="11">
        <f t="shared" si="193"/>
        <v>47.474464579901152</v>
      </c>
      <c r="S2081" t="str">
        <f t="shared" si="196"/>
        <v>technology</v>
      </c>
      <c r="T2081" s="17" t="str">
        <f t="shared" si="197"/>
        <v>hardware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 s="15">
        <f t="shared" si="194"/>
        <v>42319.998842592591</v>
      </c>
      <c r="K2082">
        <v>1444690700</v>
      </c>
      <c r="L2082" s="15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 t="shared" si="192"/>
        <v>507.8</v>
      </c>
      <c r="R2082" s="11">
        <f t="shared" si="193"/>
        <v>101.56</v>
      </c>
      <c r="S2082" t="str">
        <f t="shared" si="196"/>
        <v>technology</v>
      </c>
      <c r="T2082" s="17" t="str">
        <f t="shared" si="197"/>
        <v>hardware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 s="15">
        <f t="shared" si="194"/>
        <v>41045.207638888889</v>
      </c>
      <c r="K2083">
        <v>1333597555</v>
      </c>
      <c r="L2083" s="15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 t="shared" si="192"/>
        <v>114.57142857142857</v>
      </c>
      <c r="R2083" s="11">
        <f t="shared" si="193"/>
        <v>72.909090909090907</v>
      </c>
      <c r="S2083" t="str">
        <f t="shared" si="196"/>
        <v>music</v>
      </c>
      <c r="T2083" s="17" t="str">
        <f t="shared" si="197"/>
        <v>indie rock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 s="15">
        <f t="shared" si="194"/>
        <v>40871.161990740737</v>
      </c>
      <c r="K2084">
        <v>1316919196</v>
      </c>
      <c r="L2084" s="15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 t="shared" si="192"/>
        <v>110.73333333333333</v>
      </c>
      <c r="R2084" s="11">
        <f t="shared" si="193"/>
        <v>43.710526315789473</v>
      </c>
      <c r="S2084" t="str">
        <f t="shared" si="196"/>
        <v>music</v>
      </c>
      <c r="T2084" s="17" t="str">
        <f t="shared" si="197"/>
        <v>indie rock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 s="15">
        <f t="shared" si="194"/>
        <v>41064.72216435185</v>
      </c>
      <c r="K2085">
        <v>1336238395</v>
      </c>
      <c r="L2085" s="15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 t="shared" si="192"/>
        <v>113.33333333333333</v>
      </c>
      <c r="R2085" s="11">
        <f t="shared" si="193"/>
        <v>34</v>
      </c>
      <c r="S2085" t="str">
        <f t="shared" si="196"/>
        <v>music</v>
      </c>
      <c r="T2085" s="17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 s="15">
        <f t="shared" si="194"/>
        <v>41763.290972222225</v>
      </c>
      <c r="K2086">
        <v>1396468782</v>
      </c>
      <c r="L2086" s="15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 t="shared" si="192"/>
        <v>108.33333333333333</v>
      </c>
      <c r="R2086" s="11">
        <f t="shared" si="193"/>
        <v>70.652173913043484</v>
      </c>
      <c r="S2086" t="str">
        <f t="shared" si="196"/>
        <v>music</v>
      </c>
      <c r="T2086" s="17" t="str">
        <f t="shared" si="197"/>
        <v>indie rock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 s="15">
        <f t="shared" si="194"/>
        <v>41105.835497685184</v>
      </c>
      <c r="K2087">
        <v>1339790587</v>
      </c>
      <c r="L2087" s="15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 t="shared" si="192"/>
        <v>123.53333333333335</v>
      </c>
      <c r="R2087" s="11">
        <f t="shared" si="193"/>
        <v>89.301204819277103</v>
      </c>
      <c r="S2087" t="str">
        <f t="shared" si="196"/>
        <v>music</v>
      </c>
      <c r="T2087" s="17" t="str">
        <f t="shared" si="197"/>
        <v>indie rock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 s="15">
        <f t="shared" si="194"/>
        <v>40891.207638888889</v>
      </c>
      <c r="K2088">
        <v>1321200332</v>
      </c>
      <c r="L2088" s="15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 t="shared" si="192"/>
        <v>100.69999999999999</v>
      </c>
      <c r="R2088" s="11">
        <f t="shared" si="193"/>
        <v>115.08571428571429</v>
      </c>
      <c r="S2088" t="str">
        <f t="shared" si="196"/>
        <v>music</v>
      </c>
      <c r="T2088" s="17" t="str">
        <f t="shared" si="197"/>
        <v>indie rock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 s="15">
        <f t="shared" si="194"/>
        <v>40794.204375000001</v>
      </c>
      <c r="K2089">
        <v>1312865658</v>
      </c>
      <c r="L2089" s="15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 t="shared" si="192"/>
        <v>103.53333333333335</v>
      </c>
      <c r="R2089" s="11">
        <f t="shared" si="193"/>
        <v>62.12</v>
      </c>
      <c r="S2089" t="str">
        <f t="shared" si="196"/>
        <v>music</v>
      </c>
      <c r="T2089" s="17" t="str">
        <f t="shared" si="197"/>
        <v>indie rock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 s="15">
        <f t="shared" si="194"/>
        <v>40432.165972222225</v>
      </c>
      <c r="K2090">
        <v>1281028152</v>
      </c>
      <c r="L2090" s="15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 t="shared" si="192"/>
        <v>115.51066666666668</v>
      </c>
      <c r="R2090" s="11">
        <f t="shared" si="193"/>
        <v>46.204266666666669</v>
      </c>
      <c r="S2090" t="str">
        <f t="shared" si="196"/>
        <v>music</v>
      </c>
      <c r="T2090" s="17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 s="15">
        <f t="shared" si="194"/>
        <v>41488.076319444444</v>
      </c>
      <c r="K2091">
        <v>1372384194</v>
      </c>
      <c r="L2091" s="15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 t="shared" si="192"/>
        <v>120.4004</v>
      </c>
      <c r="R2091" s="11">
        <f t="shared" si="193"/>
        <v>48.54854838709678</v>
      </c>
      <c r="S2091" t="str">
        <f t="shared" si="196"/>
        <v>music</v>
      </c>
      <c r="T2091" s="17" t="str">
        <f t="shared" si="197"/>
        <v>indie rock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 s="15">
        <f t="shared" si="194"/>
        <v>41329.381423611114</v>
      </c>
      <c r="K2092">
        <v>1359104955</v>
      </c>
      <c r="L2092" s="15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 t="shared" si="192"/>
        <v>115.040375</v>
      </c>
      <c r="R2092" s="11">
        <f t="shared" si="193"/>
        <v>57.520187499999999</v>
      </c>
      <c r="S2092" t="str">
        <f t="shared" si="196"/>
        <v>music</v>
      </c>
      <c r="T2092" s="17" t="str">
        <f t="shared" si="197"/>
        <v>indie rock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 s="15">
        <f t="shared" si="194"/>
        <v>40603.833333333336</v>
      </c>
      <c r="K2093">
        <v>1294818278</v>
      </c>
      <c r="L2093" s="15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 t="shared" si="192"/>
        <v>120.46777777777777</v>
      </c>
      <c r="R2093" s="11">
        <f t="shared" si="193"/>
        <v>88.147154471544724</v>
      </c>
      <c r="S2093" t="str">
        <f t="shared" si="196"/>
        <v>music</v>
      </c>
      <c r="T2093" s="17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 s="15">
        <f t="shared" si="194"/>
        <v>40823.707546296297</v>
      </c>
      <c r="K2094">
        <v>1312822732</v>
      </c>
      <c r="L2094" s="15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 t="shared" si="192"/>
        <v>101.28333333333333</v>
      </c>
      <c r="R2094" s="11">
        <f t="shared" si="193"/>
        <v>110.49090909090908</v>
      </c>
      <c r="S2094" t="str">
        <f t="shared" si="196"/>
        <v>music</v>
      </c>
      <c r="T2094" s="17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 s="15">
        <f t="shared" si="194"/>
        <v>41265.896203703705</v>
      </c>
      <c r="K2095">
        <v>1351024232</v>
      </c>
      <c r="L2095" s="15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 t="shared" si="192"/>
        <v>102.46666666666667</v>
      </c>
      <c r="R2095" s="11">
        <f t="shared" si="193"/>
        <v>66.826086956521735</v>
      </c>
      <c r="S2095" t="str">
        <f t="shared" si="196"/>
        <v>music</v>
      </c>
      <c r="T2095" s="17" t="str">
        <f t="shared" si="197"/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 s="15">
        <f t="shared" si="194"/>
        <v>40973.125</v>
      </c>
      <c r="K2096">
        <v>1327969730</v>
      </c>
      <c r="L2096" s="15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 t="shared" si="192"/>
        <v>120.54285714285714</v>
      </c>
      <c r="R2096" s="11">
        <f t="shared" si="193"/>
        <v>58.597222222222221</v>
      </c>
      <c r="S2096" t="str">
        <f t="shared" si="196"/>
        <v>music</v>
      </c>
      <c r="T2096" s="17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 s="15">
        <f t="shared" si="194"/>
        <v>40818.733483796292</v>
      </c>
      <c r="K2097">
        <v>1312392973</v>
      </c>
      <c r="L2097" s="15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 t="shared" si="192"/>
        <v>100</v>
      </c>
      <c r="R2097" s="11">
        <f t="shared" si="193"/>
        <v>113.63636363636364</v>
      </c>
      <c r="S2097" t="str">
        <f t="shared" si="196"/>
        <v>music</v>
      </c>
      <c r="T2097" s="1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 s="15">
        <f t="shared" si="194"/>
        <v>41208.165972222225</v>
      </c>
      <c r="K2098">
        <v>1349892735</v>
      </c>
      <c r="L2098" s="15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 t="shared" si="192"/>
        <v>101.66666666666666</v>
      </c>
      <c r="R2098" s="11">
        <f t="shared" si="193"/>
        <v>43.571428571428569</v>
      </c>
      <c r="S2098" t="str">
        <f t="shared" si="196"/>
        <v>music</v>
      </c>
      <c r="T2098" s="17" t="str">
        <f t="shared" si="197"/>
        <v>indie rock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 s="15">
        <f t="shared" si="194"/>
        <v>40878.626562500001</v>
      </c>
      <c r="K2099">
        <v>1317564135</v>
      </c>
      <c r="L2099" s="15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 t="shared" si="192"/>
        <v>100</v>
      </c>
      <c r="R2099" s="11">
        <f t="shared" si="193"/>
        <v>78.94736842105263</v>
      </c>
      <c r="S2099" t="str">
        <f t="shared" si="196"/>
        <v>music</v>
      </c>
      <c r="T2099" s="17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 s="15">
        <f t="shared" si="194"/>
        <v>40976.11383101852</v>
      </c>
      <c r="K2100">
        <v>1328582635</v>
      </c>
      <c r="L2100" s="15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 t="shared" si="192"/>
        <v>100.33333333333334</v>
      </c>
      <c r="R2100" s="11">
        <f t="shared" si="193"/>
        <v>188.125</v>
      </c>
      <c r="S2100" t="str">
        <f t="shared" si="196"/>
        <v>music</v>
      </c>
      <c r="T2100" s="17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 s="15">
        <f t="shared" si="194"/>
        <v>42187.152777777781</v>
      </c>
      <c r="K2101">
        <v>1434650084</v>
      </c>
      <c r="L2101" s="15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 t="shared" si="192"/>
        <v>132.36666666666667</v>
      </c>
      <c r="R2101" s="11">
        <f t="shared" si="193"/>
        <v>63.031746031746032</v>
      </c>
      <c r="S2101" t="str">
        <f t="shared" si="196"/>
        <v>music</v>
      </c>
      <c r="T2101" s="17" t="str">
        <f t="shared" si="197"/>
        <v>indie rock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 s="15">
        <f t="shared" si="194"/>
        <v>41090.165972222225</v>
      </c>
      <c r="K2102">
        <v>1339704141</v>
      </c>
      <c r="L2102" s="15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 t="shared" si="192"/>
        <v>136.66666666666666</v>
      </c>
      <c r="R2102" s="11">
        <f t="shared" si="193"/>
        <v>30.37037037037037</v>
      </c>
      <c r="S2102" t="str">
        <f t="shared" si="196"/>
        <v>music</v>
      </c>
      <c r="T2102" s="17" t="str">
        <f t="shared" si="197"/>
        <v>indie rock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 s="15">
        <f t="shared" si="194"/>
        <v>40952.149467592593</v>
      </c>
      <c r="K2103">
        <v>1323920114</v>
      </c>
      <c r="L2103" s="15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 t="shared" si="192"/>
        <v>113.25</v>
      </c>
      <c r="R2103" s="11">
        <f t="shared" si="193"/>
        <v>51.477272727272727</v>
      </c>
      <c r="S2103" t="str">
        <f t="shared" si="196"/>
        <v>music</v>
      </c>
      <c r="T2103" s="17" t="str">
        <f t="shared" si="197"/>
        <v>indie rock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 s="15">
        <f t="shared" si="194"/>
        <v>40668.868611111109</v>
      </c>
      <c r="K2104">
        <v>1302036648</v>
      </c>
      <c r="L2104" s="15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 t="shared" si="192"/>
        <v>136</v>
      </c>
      <c r="R2104" s="11">
        <f t="shared" si="193"/>
        <v>35.789473684210527</v>
      </c>
      <c r="S2104" t="str">
        <f t="shared" si="196"/>
        <v>music</v>
      </c>
      <c r="T2104" s="17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 s="15">
        <f t="shared" si="194"/>
        <v>41222.7966087963</v>
      </c>
      <c r="K2105">
        <v>1349892427</v>
      </c>
      <c r="L2105" s="15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 t="shared" si="192"/>
        <v>146.12318374694613</v>
      </c>
      <c r="R2105" s="11">
        <f t="shared" si="193"/>
        <v>98.817391304347822</v>
      </c>
      <c r="S2105" t="str">
        <f t="shared" si="196"/>
        <v>music</v>
      </c>
      <c r="T2105" s="17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 s="15">
        <f t="shared" si="194"/>
        <v>41425</v>
      </c>
      <c r="K2106">
        <v>1367286434</v>
      </c>
      <c r="L2106" s="15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 t="shared" si="192"/>
        <v>129.5</v>
      </c>
      <c r="R2106" s="11">
        <f t="shared" si="193"/>
        <v>28</v>
      </c>
      <c r="S2106" t="str">
        <f t="shared" si="196"/>
        <v>music</v>
      </c>
      <c r="T2106" s="17" t="str">
        <f t="shared" si="197"/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 s="15">
        <f t="shared" si="194"/>
        <v>41964.166666666672</v>
      </c>
      <c r="K2107">
        <v>1415472953</v>
      </c>
      <c r="L2107" s="15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 t="shared" si="192"/>
        <v>254</v>
      </c>
      <c r="R2107" s="11">
        <f t="shared" si="193"/>
        <v>51.313131313131315</v>
      </c>
      <c r="S2107" t="str">
        <f t="shared" si="196"/>
        <v>music</v>
      </c>
      <c r="T2107" s="17" t="str">
        <f t="shared" si="197"/>
        <v>indie rock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 s="15">
        <f t="shared" si="194"/>
        <v>41300.21497685185</v>
      </c>
      <c r="K2108">
        <v>1356584974</v>
      </c>
      <c r="L2108" s="15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 t="shared" si="192"/>
        <v>107.04545454545456</v>
      </c>
      <c r="R2108" s="11">
        <f t="shared" si="193"/>
        <v>53.522727272727273</v>
      </c>
      <c r="S2108" t="str">
        <f t="shared" si="196"/>
        <v>music</v>
      </c>
      <c r="T2108" s="17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 s="15">
        <f t="shared" si="194"/>
        <v>41955.752233796295</v>
      </c>
      <c r="K2109">
        <v>1413997393</v>
      </c>
      <c r="L2109" s="15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 t="shared" si="192"/>
        <v>107.73299999999999</v>
      </c>
      <c r="R2109" s="11">
        <f t="shared" si="193"/>
        <v>37.149310344827583</v>
      </c>
      <c r="S2109" t="str">
        <f t="shared" si="196"/>
        <v>music</v>
      </c>
      <c r="T2109" s="17" t="str">
        <f t="shared" si="197"/>
        <v>indie rock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 s="15">
        <f t="shared" si="194"/>
        <v>41162.163194444445</v>
      </c>
      <c r="K2110">
        <v>1344917580</v>
      </c>
      <c r="L2110" s="15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 t="shared" si="192"/>
        <v>107.31250000000001</v>
      </c>
      <c r="R2110" s="11">
        <f t="shared" si="193"/>
        <v>89.895287958115176</v>
      </c>
      <c r="S2110" t="str">
        <f t="shared" si="196"/>
        <v>music</v>
      </c>
      <c r="T2110" s="17" t="str">
        <f t="shared" si="197"/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 s="15">
        <f t="shared" si="194"/>
        <v>42190.708530092597</v>
      </c>
      <c r="K2111">
        <v>1433523617</v>
      </c>
      <c r="L2111" s="15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 t="shared" si="192"/>
        <v>106.52500000000001</v>
      </c>
      <c r="R2111" s="11">
        <f t="shared" si="193"/>
        <v>106.52500000000001</v>
      </c>
      <c r="S2111" t="str">
        <f t="shared" si="196"/>
        <v>music</v>
      </c>
      <c r="T2111" s="17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 s="15">
        <f t="shared" si="194"/>
        <v>41787.207638888889</v>
      </c>
      <c r="K2112">
        <v>1398873969</v>
      </c>
      <c r="L2112" s="15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 t="shared" si="192"/>
        <v>100.35000000000001</v>
      </c>
      <c r="R2112" s="11">
        <f t="shared" si="193"/>
        <v>52.815789473684212</v>
      </c>
      <c r="S2112" t="str">
        <f t="shared" si="196"/>
        <v>music</v>
      </c>
      <c r="T2112" s="17" t="str">
        <f t="shared" si="197"/>
        <v>indie rock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 s="15">
        <f t="shared" si="194"/>
        <v>40770.041666666664</v>
      </c>
      <c r="K2113">
        <v>1307594625</v>
      </c>
      <c r="L2113" s="15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 t="shared" si="192"/>
        <v>106.5</v>
      </c>
      <c r="R2113" s="11">
        <f t="shared" si="193"/>
        <v>54.615384615384613</v>
      </c>
      <c r="S2113" t="str">
        <f t="shared" si="196"/>
        <v>music</v>
      </c>
      <c r="T2113" s="17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 s="15">
        <f t="shared" si="194"/>
        <v>41379.928159722222</v>
      </c>
      <c r="K2114">
        <v>1364854593</v>
      </c>
      <c r="L2114" s="15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 t="shared" ref="Q2114:Q2177" si="198">E2114/D2114*100</f>
        <v>100</v>
      </c>
      <c r="R2114" s="11">
        <f t="shared" ref="R2114:R2177" si="199">E2114/N2114</f>
        <v>27.272727272727273</v>
      </c>
      <c r="S2114" t="str">
        <f t="shared" si="196"/>
        <v>music</v>
      </c>
      <c r="T2114" s="17" t="str">
        <f t="shared" si="197"/>
        <v>indie rock</v>
      </c>
    </row>
    <row r="2115" spans="1:2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200">(((I2115/60)/60)/24)+DATE(1970,1,1)</f>
        <v>41905.86546296296</v>
      </c>
      <c r="K2115">
        <v>1408481176</v>
      </c>
      <c r="L2115" s="15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 t="shared" si="198"/>
        <v>104.85714285714285</v>
      </c>
      <c r="R2115" s="11">
        <f t="shared" si="199"/>
        <v>68.598130841121488</v>
      </c>
      <c r="S2115" t="str">
        <f t="shared" ref="S2115:S2178" si="202">LEFT(P2115,SEARCH("/",P2115,1)-1)</f>
        <v>music</v>
      </c>
      <c r="T2115" s="17" t="str">
        <f t="shared" ref="T2115:T2178" si="203">RIGHT(P2115,LEN(P2115)-SEARCH("/",P2115))</f>
        <v>indie rock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 s="15">
        <f t="shared" si="200"/>
        <v>40521.207638888889</v>
      </c>
      <c r="K2116">
        <v>1286480070</v>
      </c>
      <c r="L2116" s="15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 t="shared" si="198"/>
        <v>104.69999999999999</v>
      </c>
      <c r="R2116" s="11">
        <f t="shared" si="199"/>
        <v>35.612244897959187</v>
      </c>
      <c r="S2116" t="str">
        <f t="shared" si="202"/>
        <v>music</v>
      </c>
      <c r="T2116" s="17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 s="15">
        <f t="shared" si="200"/>
        <v>40594.081030092595</v>
      </c>
      <c r="K2117">
        <v>1295575001</v>
      </c>
      <c r="L2117" s="15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 t="shared" si="198"/>
        <v>225.66666666666669</v>
      </c>
      <c r="R2117" s="11">
        <f t="shared" si="199"/>
        <v>94.027777777777771</v>
      </c>
      <c r="S2117" t="str">
        <f t="shared" si="202"/>
        <v>music</v>
      </c>
      <c r="T2117" s="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 s="15">
        <f t="shared" si="200"/>
        <v>41184.777812500004</v>
      </c>
      <c r="K2118">
        <v>1345056003</v>
      </c>
      <c r="L2118" s="15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 t="shared" si="198"/>
        <v>100.90416666666667</v>
      </c>
      <c r="R2118" s="11">
        <f t="shared" si="199"/>
        <v>526.45652173913038</v>
      </c>
      <c r="S2118" t="str">
        <f t="shared" si="202"/>
        <v>music</v>
      </c>
      <c r="T2118" s="17" t="str">
        <f t="shared" si="203"/>
        <v>indie rock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 s="15">
        <f t="shared" si="200"/>
        <v>42304.207638888889</v>
      </c>
      <c r="K2119">
        <v>1444699549</v>
      </c>
      <c r="L2119" s="15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 t="shared" si="198"/>
        <v>147.75</v>
      </c>
      <c r="R2119" s="11">
        <f t="shared" si="199"/>
        <v>50.657142857142858</v>
      </c>
      <c r="S2119" t="str">
        <f t="shared" si="202"/>
        <v>music</v>
      </c>
      <c r="T2119" s="17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 s="15">
        <f t="shared" si="200"/>
        <v>40748.839537037034</v>
      </c>
      <c r="K2120">
        <v>1308946136</v>
      </c>
      <c r="L2120" s="15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 t="shared" si="198"/>
        <v>134.61099999999999</v>
      </c>
      <c r="R2120" s="11">
        <f t="shared" si="199"/>
        <v>79.182941176470578</v>
      </c>
      <c r="S2120" t="str">
        <f t="shared" si="202"/>
        <v>music</v>
      </c>
      <c r="T2120" s="17" t="str">
        <f t="shared" si="203"/>
        <v>indie rock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 s="15">
        <f t="shared" si="200"/>
        <v>41137.130150462966</v>
      </c>
      <c r="K2121">
        <v>1342494445</v>
      </c>
      <c r="L2121" s="15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 t="shared" si="198"/>
        <v>100.75</v>
      </c>
      <c r="R2121" s="11">
        <f t="shared" si="199"/>
        <v>91.590909090909093</v>
      </c>
      <c r="S2121" t="str">
        <f t="shared" si="202"/>
        <v>music</v>
      </c>
      <c r="T2121" s="17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 s="15">
        <f t="shared" si="200"/>
        <v>41640.964537037034</v>
      </c>
      <c r="K2122">
        <v>1384384136</v>
      </c>
      <c r="L2122" s="15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 t="shared" si="198"/>
        <v>100.880375</v>
      </c>
      <c r="R2122" s="11">
        <f t="shared" si="199"/>
        <v>116.96275362318841</v>
      </c>
      <c r="S2122" t="str">
        <f t="shared" si="202"/>
        <v>music</v>
      </c>
      <c r="T2122" s="17" t="str">
        <f t="shared" si="203"/>
        <v>indie rock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 s="15">
        <f t="shared" si="200"/>
        <v>42746.7424537037</v>
      </c>
      <c r="K2123">
        <v>1481564948</v>
      </c>
      <c r="L2123" s="15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198"/>
        <v>0.56800000000000006</v>
      </c>
      <c r="R2123" s="11">
        <f t="shared" si="199"/>
        <v>28.4</v>
      </c>
      <c r="S2123" t="str">
        <f t="shared" si="202"/>
        <v>games</v>
      </c>
      <c r="T2123" s="17" t="str">
        <f t="shared" si="203"/>
        <v>video games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 s="15">
        <f t="shared" si="200"/>
        <v>42742.300567129627</v>
      </c>
      <c r="K2124">
        <v>1481181169</v>
      </c>
      <c r="L2124" s="15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198"/>
        <v>0.38750000000000001</v>
      </c>
      <c r="R2124" s="11">
        <f t="shared" si="199"/>
        <v>103.33333333333333</v>
      </c>
      <c r="S2124" t="str">
        <f t="shared" si="202"/>
        <v>games</v>
      </c>
      <c r="T2124" s="17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 s="15">
        <f t="shared" si="200"/>
        <v>40252.290972222225</v>
      </c>
      <c r="K2125">
        <v>1263982307</v>
      </c>
      <c r="L2125" s="15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198"/>
        <v>10</v>
      </c>
      <c r="R2125" s="11">
        <f t="shared" si="199"/>
        <v>10</v>
      </c>
      <c r="S2125" t="str">
        <f t="shared" si="202"/>
        <v>games</v>
      </c>
      <c r="T2125" s="17" t="str">
        <f t="shared" si="203"/>
        <v>video games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 s="15">
        <f t="shared" si="200"/>
        <v>40512.208333333336</v>
      </c>
      <c r="K2126">
        <v>1286930435</v>
      </c>
      <c r="L2126" s="15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198"/>
        <v>10.454545454545453</v>
      </c>
      <c r="R2126" s="11">
        <f t="shared" si="199"/>
        <v>23</v>
      </c>
      <c r="S2126" t="str">
        <f t="shared" si="202"/>
        <v>games</v>
      </c>
      <c r="T2126" s="17" t="str">
        <f t="shared" si="203"/>
        <v>video games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 s="15">
        <f t="shared" si="200"/>
        <v>42221.023530092592</v>
      </c>
      <c r="K2127">
        <v>1436142833</v>
      </c>
      <c r="L2127" s="15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198"/>
        <v>1.4200000000000002</v>
      </c>
      <c r="R2127" s="11">
        <f t="shared" si="199"/>
        <v>31.555555555555557</v>
      </c>
      <c r="S2127" t="str">
        <f t="shared" si="202"/>
        <v>games</v>
      </c>
      <c r="T2127" s="1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 s="15">
        <f t="shared" si="200"/>
        <v>41981.973229166666</v>
      </c>
      <c r="K2128">
        <v>1415488887</v>
      </c>
      <c r="L2128" s="15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198"/>
        <v>0.05</v>
      </c>
      <c r="R2128" s="11">
        <f t="shared" si="199"/>
        <v>5</v>
      </c>
      <c r="S2128" t="str">
        <f t="shared" si="202"/>
        <v>games</v>
      </c>
      <c r="T2128" s="17" t="str">
        <f t="shared" si="203"/>
        <v>video games</v>
      </c>
    </row>
    <row r="2129" spans="1:2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 s="15">
        <f t="shared" si="200"/>
        <v>42075.463692129633</v>
      </c>
      <c r="K2129">
        <v>1423570063</v>
      </c>
      <c r="L2129" s="15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198"/>
        <v>28.842857142857142</v>
      </c>
      <c r="R2129" s="11">
        <f t="shared" si="199"/>
        <v>34.220338983050844</v>
      </c>
      <c r="S2129" t="str">
        <f t="shared" si="202"/>
        <v>games</v>
      </c>
      <c r="T2129" s="17" t="str">
        <f t="shared" si="203"/>
        <v>video games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 s="15">
        <f t="shared" si="200"/>
        <v>41903.772789351853</v>
      </c>
      <c r="K2130">
        <v>1406140369</v>
      </c>
      <c r="L2130" s="15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198"/>
        <v>0.16666666666666669</v>
      </c>
      <c r="R2130" s="11">
        <f t="shared" si="199"/>
        <v>25</v>
      </c>
      <c r="S2130" t="str">
        <f t="shared" si="202"/>
        <v>games</v>
      </c>
      <c r="T2130" s="17" t="str">
        <f t="shared" si="203"/>
        <v>video games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 s="15">
        <f t="shared" si="200"/>
        <v>42439.024305555555</v>
      </c>
      <c r="K2131">
        <v>1454978100</v>
      </c>
      <c r="L2131" s="15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198"/>
        <v>11.799999999999999</v>
      </c>
      <c r="R2131" s="11">
        <f t="shared" si="199"/>
        <v>19.666666666666668</v>
      </c>
      <c r="S2131" t="str">
        <f t="shared" si="202"/>
        <v>games</v>
      </c>
      <c r="T2131" s="17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 s="15">
        <f t="shared" si="200"/>
        <v>41867.086377314816</v>
      </c>
      <c r="K2132">
        <v>1405130663</v>
      </c>
      <c r="L2132" s="15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198"/>
        <v>0.20238095238095236</v>
      </c>
      <c r="R2132" s="11">
        <f t="shared" si="199"/>
        <v>21.25</v>
      </c>
      <c r="S2132" t="str">
        <f t="shared" si="202"/>
        <v>games</v>
      </c>
      <c r="T2132" s="17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 s="15">
        <f t="shared" si="200"/>
        <v>42197.207071759258</v>
      </c>
      <c r="K2133">
        <v>1434085091</v>
      </c>
      <c r="L2133" s="15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198"/>
        <v>5</v>
      </c>
      <c r="R2133" s="11">
        <f t="shared" si="199"/>
        <v>8.3333333333333339</v>
      </c>
      <c r="S2133" t="str">
        <f t="shared" si="202"/>
        <v>games</v>
      </c>
      <c r="T2133" s="17" t="str">
        <f t="shared" si="203"/>
        <v>video games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 s="15">
        <f t="shared" si="200"/>
        <v>41673.487175925926</v>
      </c>
      <c r="K2134">
        <v>1388835692</v>
      </c>
      <c r="L2134" s="15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198"/>
        <v>2.1129899999999995</v>
      </c>
      <c r="R2134" s="11">
        <f t="shared" si="199"/>
        <v>21.34333333333333</v>
      </c>
      <c r="S2134" t="str">
        <f t="shared" si="202"/>
        <v>games</v>
      </c>
      <c r="T2134" s="17" t="str">
        <f t="shared" si="203"/>
        <v>video games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 s="15">
        <f t="shared" si="200"/>
        <v>40657.290972222225</v>
      </c>
      <c r="K2135">
        <v>1300328399</v>
      </c>
      <c r="L2135" s="15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198"/>
        <v>1.6</v>
      </c>
      <c r="R2135" s="11">
        <f t="shared" si="199"/>
        <v>5.333333333333333</v>
      </c>
      <c r="S2135" t="str">
        <f t="shared" si="202"/>
        <v>games</v>
      </c>
      <c r="T2135" s="17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 s="15">
        <f t="shared" si="200"/>
        <v>41391.886469907404</v>
      </c>
      <c r="K2136">
        <v>1364505391</v>
      </c>
      <c r="L2136" s="15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198"/>
        <v>1.7333333333333332</v>
      </c>
      <c r="R2136" s="11">
        <f t="shared" si="199"/>
        <v>34.666666666666664</v>
      </c>
      <c r="S2136" t="str">
        <f t="shared" si="202"/>
        <v>games</v>
      </c>
      <c r="T2136" s="17" t="str">
        <f t="shared" si="203"/>
        <v>video games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 s="15">
        <f t="shared" si="200"/>
        <v>41186.963344907403</v>
      </c>
      <c r="K2137">
        <v>1346800033</v>
      </c>
      <c r="L2137" s="15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198"/>
        <v>9.56</v>
      </c>
      <c r="R2137" s="11">
        <f t="shared" si="199"/>
        <v>21.727272727272727</v>
      </c>
      <c r="S2137" t="str">
        <f t="shared" si="202"/>
        <v>games</v>
      </c>
      <c r="T2137" s="1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 s="15">
        <f t="shared" si="200"/>
        <v>41566.509097222224</v>
      </c>
      <c r="K2138">
        <v>1379592786</v>
      </c>
      <c r="L2138" s="15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198"/>
        <v>5.9612499999999999E-2</v>
      </c>
      <c r="R2138" s="11">
        <f t="shared" si="199"/>
        <v>11.922499999999999</v>
      </c>
      <c r="S2138" t="str">
        <f t="shared" si="202"/>
        <v>games</v>
      </c>
      <c r="T2138" s="17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 s="15">
        <f t="shared" si="200"/>
        <v>41978.771168981482</v>
      </c>
      <c r="K2139">
        <v>1415212229</v>
      </c>
      <c r="L2139" s="15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198"/>
        <v>28.405999999999999</v>
      </c>
      <c r="R2139" s="11">
        <f t="shared" si="199"/>
        <v>26.59737827715356</v>
      </c>
      <c r="S2139" t="str">
        <f t="shared" si="202"/>
        <v>games</v>
      </c>
      <c r="T2139" s="17" t="str">
        <f t="shared" si="203"/>
        <v>video games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 s="15">
        <f t="shared" si="200"/>
        <v>41587.054849537039</v>
      </c>
      <c r="K2140">
        <v>1381364339</v>
      </c>
      <c r="L2140" s="15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198"/>
        <v>12.8</v>
      </c>
      <c r="R2140" s="11">
        <f t="shared" si="199"/>
        <v>10.666666666666666</v>
      </c>
      <c r="S2140" t="str">
        <f t="shared" si="202"/>
        <v>games</v>
      </c>
      <c r="T2140" s="17" t="str">
        <f t="shared" si="203"/>
        <v>video games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 s="15">
        <f t="shared" si="200"/>
        <v>42677.750092592592</v>
      </c>
      <c r="K2141">
        <v>1475604008</v>
      </c>
      <c r="L2141" s="15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198"/>
        <v>5.42</v>
      </c>
      <c r="R2141" s="11">
        <f t="shared" si="199"/>
        <v>29.035714285714285</v>
      </c>
      <c r="S2141" t="str">
        <f t="shared" si="202"/>
        <v>games</v>
      </c>
      <c r="T2141" s="17" t="str">
        <f t="shared" si="203"/>
        <v>video games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 s="15">
        <f t="shared" si="200"/>
        <v>41285.833611111113</v>
      </c>
      <c r="K2142">
        <v>1355342424</v>
      </c>
      <c r="L2142" s="15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198"/>
        <v>0.11199999999999999</v>
      </c>
      <c r="R2142" s="11">
        <f t="shared" si="199"/>
        <v>50.909090909090907</v>
      </c>
      <c r="S2142" t="str">
        <f t="shared" si="202"/>
        <v>games</v>
      </c>
      <c r="T2142" s="17" t="str">
        <f t="shared" si="203"/>
        <v>video games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 s="15">
        <f t="shared" si="200"/>
        <v>41957.277303240742</v>
      </c>
      <c r="K2143">
        <v>1413351559</v>
      </c>
      <c r="L2143" s="15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198"/>
        <v>0</v>
      </c>
      <c r="R2143" s="11" t="e">
        <f t="shared" si="199"/>
        <v>#DIV/0!</v>
      </c>
      <c r="S2143" t="str">
        <f t="shared" si="202"/>
        <v>games</v>
      </c>
      <c r="T2143" s="17" t="str">
        <f t="shared" si="203"/>
        <v>video games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 s="15">
        <f t="shared" si="200"/>
        <v>42368.701504629629</v>
      </c>
      <c r="K2144">
        <v>1449075010</v>
      </c>
      <c r="L2144" s="15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198"/>
        <v>5.7238095238095239</v>
      </c>
      <c r="R2144" s="11">
        <f t="shared" si="199"/>
        <v>50.083333333333336</v>
      </c>
      <c r="S2144" t="str">
        <f t="shared" si="202"/>
        <v>games</v>
      </c>
      <c r="T2144" s="17" t="str">
        <f t="shared" si="203"/>
        <v>video games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 s="15">
        <f t="shared" si="200"/>
        <v>40380.791666666664</v>
      </c>
      <c r="K2145">
        <v>1275599812</v>
      </c>
      <c r="L2145" s="15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198"/>
        <v>11.25</v>
      </c>
      <c r="R2145" s="11">
        <f t="shared" si="199"/>
        <v>45</v>
      </c>
      <c r="S2145" t="str">
        <f t="shared" si="202"/>
        <v>games</v>
      </c>
      <c r="T2145" s="17" t="str">
        <f t="shared" si="203"/>
        <v>video games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 s="15">
        <f t="shared" si="200"/>
        <v>41531.546759259261</v>
      </c>
      <c r="K2146">
        <v>1376399240</v>
      </c>
      <c r="L2146" s="15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198"/>
        <v>1.7098591549295776</v>
      </c>
      <c r="R2146" s="11">
        <f t="shared" si="199"/>
        <v>25.291666666666668</v>
      </c>
      <c r="S2146" t="str">
        <f t="shared" si="202"/>
        <v>games</v>
      </c>
      <c r="T2146" s="17" t="str">
        <f t="shared" si="203"/>
        <v>video games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 s="15">
        <f t="shared" si="200"/>
        <v>41605.279097222221</v>
      </c>
      <c r="K2147">
        <v>1382938914</v>
      </c>
      <c r="L2147" s="15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198"/>
        <v>30.433333333333334</v>
      </c>
      <c r="R2147" s="11">
        <f t="shared" si="199"/>
        <v>51.292134831460672</v>
      </c>
      <c r="S2147" t="str">
        <f t="shared" si="202"/>
        <v>games</v>
      </c>
      <c r="T2147" s="17" t="str">
        <f t="shared" si="203"/>
        <v>video games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 s="15">
        <f t="shared" si="200"/>
        <v>42411.679513888885</v>
      </c>
      <c r="K2148">
        <v>1453997910</v>
      </c>
      <c r="L2148" s="15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198"/>
        <v>0.02</v>
      </c>
      <c r="R2148" s="11">
        <f t="shared" si="199"/>
        <v>1</v>
      </c>
      <c r="S2148" t="str">
        <f t="shared" si="202"/>
        <v>games</v>
      </c>
      <c r="T2148" s="17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 s="15">
        <f t="shared" si="200"/>
        <v>41959.337361111116</v>
      </c>
      <c r="K2149">
        <v>1413356748</v>
      </c>
      <c r="L2149" s="15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198"/>
        <v>0.69641025641025645</v>
      </c>
      <c r="R2149" s="11">
        <f t="shared" si="199"/>
        <v>49.381818181818183</v>
      </c>
      <c r="S2149" t="str">
        <f t="shared" si="202"/>
        <v>games</v>
      </c>
      <c r="T2149" s="17" t="str">
        <f t="shared" si="203"/>
        <v>video games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 s="15">
        <f t="shared" si="200"/>
        <v>42096.691921296297</v>
      </c>
      <c r="K2150">
        <v>1425404182</v>
      </c>
      <c r="L2150" s="15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198"/>
        <v>2</v>
      </c>
      <c r="R2150" s="11">
        <f t="shared" si="199"/>
        <v>1</v>
      </c>
      <c r="S2150" t="str">
        <f t="shared" si="202"/>
        <v>games</v>
      </c>
      <c r="T2150" s="17" t="str">
        <f t="shared" si="203"/>
        <v>video games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 s="15">
        <f t="shared" si="200"/>
        <v>40390</v>
      </c>
      <c r="K2151">
        <v>1277512556</v>
      </c>
      <c r="L2151" s="15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198"/>
        <v>0</v>
      </c>
      <c r="R2151" s="11" t="e">
        <f t="shared" si="199"/>
        <v>#DIV/0!</v>
      </c>
      <c r="S2151" t="str">
        <f t="shared" si="202"/>
        <v>games</v>
      </c>
      <c r="T2151" s="17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 s="15">
        <f t="shared" si="200"/>
        <v>42564.284710648149</v>
      </c>
      <c r="K2152">
        <v>1465800599</v>
      </c>
      <c r="L2152" s="15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198"/>
        <v>0.80999999999999994</v>
      </c>
      <c r="R2152" s="11">
        <f t="shared" si="199"/>
        <v>101.25</v>
      </c>
      <c r="S2152" t="str">
        <f t="shared" si="202"/>
        <v>games</v>
      </c>
      <c r="T2152" s="17" t="str">
        <f t="shared" si="203"/>
        <v>video games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 s="15">
        <f t="shared" si="200"/>
        <v>42550.847384259265</v>
      </c>
      <c r="K2153">
        <v>1464639614</v>
      </c>
      <c r="L2153" s="15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198"/>
        <v>0.26222222222222225</v>
      </c>
      <c r="R2153" s="11">
        <f t="shared" si="199"/>
        <v>19.666666666666668</v>
      </c>
      <c r="S2153" t="str">
        <f t="shared" si="202"/>
        <v>games</v>
      </c>
      <c r="T2153" s="17" t="str">
        <f t="shared" si="203"/>
        <v>video games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 s="15">
        <f t="shared" si="200"/>
        <v>41713.790613425925</v>
      </c>
      <c r="K2154">
        <v>1392321509</v>
      </c>
      <c r="L2154" s="15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198"/>
        <v>0.16666666666666669</v>
      </c>
      <c r="R2154" s="11">
        <f t="shared" si="199"/>
        <v>12.5</v>
      </c>
      <c r="S2154" t="str">
        <f t="shared" si="202"/>
        <v>games</v>
      </c>
      <c r="T2154" s="17" t="str">
        <f t="shared" si="203"/>
        <v>video games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 s="15">
        <f t="shared" si="200"/>
        <v>42014.332638888889</v>
      </c>
      <c r="K2155">
        <v>1417470718</v>
      </c>
      <c r="L2155" s="15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198"/>
        <v>9.124454880912446E-3</v>
      </c>
      <c r="R2155" s="11">
        <f t="shared" si="199"/>
        <v>8.5</v>
      </c>
      <c r="S2155" t="str">
        <f t="shared" si="202"/>
        <v>games</v>
      </c>
      <c r="T2155" s="17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 s="15">
        <f t="shared" si="200"/>
        <v>41667.632256944446</v>
      </c>
      <c r="K2156">
        <v>1389193827</v>
      </c>
      <c r="L2156" s="15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198"/>
        <v>0.8</v>
      </c>
      <c r="R2156" s="11">
        <f t="shared" si="199"/>
        <v>1</v>
      </c>
      <c r="S2156" t="str">
        <f t="shared" si="202"/>
        <v>games</v>
      </c>
      <c r="T2156" s="17" t="str">
        <f t="shared" si="203"/>
        <v>video games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 s="15">
        <f t="shared" si="200"/>
        <v>42460.70584490741</v>
      </c>
      <c r="K2157">
        <v>1456854985</v>
      </c>
      <c r="L2157" s="15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198"/>
        <v>2.2999999999999998</v>
      </c>
      <c r="R2157" s="11">
        <f t="shared" si="199"/>
        <v>23</v>
      </c>
      <c r="S2157" t="str">
        <f t="shared" si="202"/>
        <v>games</v>
      </c>
      <c r="T2157" s="17" t="str">
        <f t="shared" si="203"/>
        <v>video games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 s="15">
        <f t="shared" si="200"/>
        <v>41533.85423611111</v>
      </c>
      <c r="K2158">
        <v>1375475406</v>
      </c>
      <c r="L2158" s="15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198"/>
        <v>2.6660714285714282</v>
      </c>
      <c r="R2158" s="11">
        <f t="shared" si="199"/>
        <v>17.987951807228917</v>
      </c>
      <c r="S2158" t="str">
        <f t="shared" si="202"/>
        <v>games</v>
      </c>
      <c r="T2158" s="17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 s="15">
        <f t="shared" si="200"/>
        <v>42727.332638888889</v>
      </c>
      <c r="K2159">
        <v>1479684783</v>
      </c>
      <c r="L2159" s="15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198"/>
        <v>28.192</v>
      </c>
      <c r="R2159" s="11">
        <f t="shared" si="199"/>
        <v>370.94736842105266</v>
      </c>
      <c r="S2159" t="str">
        <f t="shared" si="202"/>
        <v>games</v>
      </c>
      <c r="T2159" s="17" t="str">
        <f t="shared" si="203"/>
        <v>video games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 s="15">
        <f t="shared" si="200"/>
        <v>41309.853865740741</v>
      </c>
      <c r="K2160">
        <v>1356121774</v>
      </c>
      <c r="L2160" s="15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198"/>
        <v>6.5900366666666672</v>
      </c>
      <c r="R2160" s="11">
        <f t="shared" si="199"/>
        <v>63.569485530546629</v>
      </c>
      <c r="S2160" t="str">
        <f t="shared" si="202"/>
        <v>games</v>
      </c>
      <c r="T2160" s="17" t="str">
        <f t="shared" si="203"/>
        <v>video games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 s="15">
        <f t="shared" si="200"/>
        <v>40740.731180555551</v>
      </c>
      <c r="K2161">
        <v>1308245574</v>
      </c>
      <c r="L2161" s="15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198"/>
        <v>0.72222222222222221</v>
      </c>
      <c r="R2161" s="11">
        <f t="shared" si="199"/>
        <v>13</v>
      </c>
      <c r="S2161" t="str">
        <f t="shared" si="202"/>
        <v>games</v>
      </c>
      <c r="T2161" s="17" t="str">
        <f t="shared" si="203"/>
        <v>video games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 s="15">
        <f t="shared" si="200"/>
        <v>41048.711863425924</v>
      </c>
      <c r="K2162">
        <v>1334855105</v>
      </c>
      <c r="L2162" s="15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198"/>
        <v>0.85000000000000009</v>
      </c>
      <c r="R2162" s="11">
        <f t="shared" si="199"/>
        <v>5.3125</v>
      </c>
      <c r="S2162" t="str">
        <f t="shared" si="202"/>
        <v>games</v>
      </c>
      <c r="T2162" s="17" t="str">
        <f t="shared" si="203"/>
        <v>video games</v>
      </c>
    </row>
    <row r="2163" spans="1:2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 s="15">
        <f t="shared" si="200"/>
        <v>42270.852534722217</v>
      </c>
      <c r="K2163">
        <v>1440448059</v>
      </c>
      <c r="L2163" s="15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 t="shared" si="198"/>
        <v>115.75</v>
      </c>
      <c r="R2163" s="11">
        <f t="shared" si="199"/>
        <v>35.615384615384613</v>
      </c>
      <c r="S2163" t="str">
        <f t="shared" si="202"/>
        <v>music</v>
      </c>
      <c r="T2163" s="17" t="str">
        <f t="shared" si="203"/>
        <v>rock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 s="15">
        <f t="shared" si="200"/>
        <v>41844.766099537039</v>
      </c>
      <c r="K2164">
        <v>1403547791</v>
      </c>
      <c r="L2164" s="15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 t="shared" si="198"/>
        <v>112.26666666666667</v>
      </c>
      <c r="R2164" s="11">
        <f t="shared" si="199"/>
        <v>87.103448275862064</v>
      </c>
      <c r="S2164" t="str">
        <f t="shared" si="202"/>
        <v>music</v>
      </c>
      <c r="T2164" s="17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 s="15">
        <f t="shared" si="200"/>
        <v>42163.159722222219</v>
      </c>
      <c r="K2165">
        <v>1429306520</v>
      </c>
      <c r="L2165" s="15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 t="shared" si="198"/>
        <v>132.20000000000002</v>
      </c>
      <c r="R2165" s="11">
        <f t="shared" si="199"/>
        <v>75.11363636363636</v>
      </c>
      <c r="S2165" t="str">
        <f t="shared" si="202"/>
        <v>music</v>
      </c>
      <c r="T2165" s="17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 s="15">
        <f t="shared" si="200"/>
        <v>42546.165972222225</v>
      </c>
      <c r="K2166">
        <v>1464196414</v>
      </c>
      <c r="L2166" s="15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 t="shared" si="198"/>
        <v>102.63636363636364</v>
      </c>
      <c r="R2166" s="11">
        <f t="shared" si="199"/>
        <v>68.01204819277109</v>
      </c>
      <c r="S2166" t="str">
        <f t="shared" si="202"/>
        <v>music</v>
      </c>
      <c r="T2166" s="17" t="str">
        <f t="shared" si="203"/>
        <v>rock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 s="15">
        <f t="shared" si="200"/>
        <v>42468.625405092593</v>
      </c>
      <c r="K2167">
        <v>1457539235</v>
      </c>
      <c r="L2167" s="15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 t="shared" si="198"/>
        <v>138.64000000000001</v>
      </c>
      <c r="R2167" s="11">
        <f t="shared" si="199"/>
        <v>29.623931623931625</v>
      </c>
      <c r="S2167" t="str">
        <f t="shared" si="202"/>
        <v>music</v>
      </c>
      <c r="T2167" s="17" t="str">
        <f t="shared" si="203"/>
        <v>rock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 s="15">
        <f t="shared" si="200"/>
        <v>41978.879837962959</v>
      </c>
      <c r="K2168">
        <v>1413922018</v>
      </c>
      <c r="L2168" s="15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 t="shared" si="198"/>
        <v>146.6</v>
      </c>
      <c r="R2168" s="11">
        <f t="shared" si="199"/>
        <v>91.625</v>
      </c>
      <c r="S2168" t="str">
        <f t="shared" si="202"/>
        <v>music</v>
      </c>
      <c r="T2168" s="17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 s="15">
        <f t="shared" si="200"/>
        <v>41167.066400462965</v>
      </c>
      <c r="K2169">
        <v>1346463337</v>
      </c>
      <c r="L2169" s="15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 t="shared" si="198"/>
        <v>120</v>
      </c>
      <c r="R2169" s="11">
        <f t="shared" si="199"/>
        <v>22.5</v>
      </c>
      <c r="S2169" t="str">
        <f t="shared" si="202"/>
        <v>music</v>
      </c>
      <c r="T2169" s="17" t="str">
        <f t="shared" si="203"/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 s="15">
        <f t="shared" si="200"/>
        <v>42776.208333333328</v>
      </c>
      <c r="K2170">
        <v>1484058261</v>
      </c>
      <c r="L2170" s="15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 t="shared" si="198"/>
        <v>121.5816111111111</v>
      </c>
      <c r="R2170" s="11">
        <f t="shared" si="199"/>
        <v>64.366735294117646</v>
      </c>
      <c r="S2170" t="str">
        <f t="shared" si="202"/>
        <v>music</v>
      </c>
      <c r="T2170" s="17" t="str">
        <f t="shared" si="203"/>
        <v>rock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 s="15">
        <f t="shared" si="200"/>
        <v>42796.700821759259</v>
      </c>
      <c r="K2171">
        <v>1488214151</v>
      </c>
      <c r="L2171" s="15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 t="shared" si="198"/>
        <v>100</v>
      </c>
      <c r="R2171" s="11">
        <f t="shared" si="199"/>
        <v>21.857142857142858</v>
      </c>
      <c r="S2171" t="str">
        <f t="shared" si="202"/>
        <v>music</v>
      </c>
      <c r="T2171" s="17" t="str">
        <f t="shared" si="203"/>
        <v>rock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 s="15">
        <f t="shared" si="200"/>
        <v>42238.750254629631</v>
      </c>
      <c r="K2172">
        <v>1436810422</v>
      </c>
      <c r="L2172" s="15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 t="shared" si="198"/>
        <v>180.85714285714286</v>
      </c>
      <c r="R2172" s="11">
        <f t="shared" si="199"/>
        <v>33.315789473684212</v>
      </c>
      <c r="S2172" t="str">
        <f t="shared" si="202"/>
        <v>music</v>
      </c>
      <c r="T2172" s="17" t="str">
        <f t="shared" si="203"/>
        <v>rock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 s="15">
        <f t="shared" si="200"/>
        <v>42177.208333333328</v>
      </c>
      <c r="K2173">
        <v>1431903495</v>
      </c>
      <c r="L2173" s="15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 t="shared" si="198"/>
        <v>106.075</v>
      </c>
      <c r="R2173" s="11">
        <f t="shared" si="199"/>
        <v>90.276595744680847</v>
      </c>
      <c r="S2173" t="str">
        <f t="shared" si="202"/>
        <v>music</v>
      </c>
      <c r="T2173" s="17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 s="15">
        <f t="shared" si="200"/>
        <v>42112.580092592587</v>
      </c>
      <c r="K2174">
        <v>1426773320</v>
      </c>
      <c r="L2174" s="15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 t="shared" si="198"/>
        <v>100</v>
      </c>
      <c r="R2174" s="11">
        <f t="shared" si="199"/>
        <v>76.92307692307692</v>
      </c>
      <c r="S2174" t="str">
        <f t="shared" si="202"/>
        <v>music</v>
      </c>
      <c r="T2174" s="17" t="str">
        <f t="shared" si="203"/>
        <v>rock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 s="15">
        <f t="shared" si="200"/>
        <v>41527.165972222225</v>
      </c>
      <c r="K2175">
        <v>1376066243</v>
      </c>
      <c r="L2175" s="15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 t="shared" si="198"/>
        <v>126.92857142857143</v>
      </c>
      <c r="R2175" s="11">
        <f t="shared" si="199"/>
        <v>59.233333333333334</v>
      </c>
      <c r="S2175" t="str">
        <f t="shared" si="202"/>
        <v>music</v>
      </c>
      <c r="T2175" s="17" t="str">
        <f t="shared" si="203"/>
        <v>rock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 s="15">
        <f t="shared" si="200"/>
        <v>42495.542905092589</v>
      </c>
      <c r="K2176">
        <v>1459861307</v>
      </c>
      <c r="L2176" s="15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 t="shared" si="198"/>
        <v>102.97499999999999</v>
      </c>
      <c r="R2176" s="11">
        <f t="shared" si="199"/>
        <v>65.38095238095238</v>
      </c>
      <c r="S2176" t="str">
        <f t="shared" si="202"/>
        <v>music</v>
      </c>
      <c r="T2176" s="17" t="str">
        <f t="shared" si="203"/>
        <v>rock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 s="15">
        <f t="shared" si="200"/>
        <v>42572.009097222224</v>
      </c>
      <c r="K2177">
        <v>1468455186</v>
      </c>
      <c r="L2177" s="15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 t="shared" si="198"/>
        <v>250</v>
      </c>
      <c r="R2177" s="11">
        <f t="shared" si="199"/>
        <v>67.307692307692307</v>
      </c>
      <c r="S2177" t="str">
        <f t="shared" si="202"/>
        <v>music</v>
      </c>
      <c r="T2177" s="1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 s="15">
        <f t="shared" si="200"/>
        <v>42126.633206018523</v>
      </c>
      <c r="K2178">
        <v>1427987509</v>
      </c>
      <c r="L2178" s="15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 t="shared" ref="Q2178:Q2241" si="204">E2178/D2178*100</f>
        <v>126.02</v>
      </c>
      <c r="R2178" s="11">
        <f t="shared" ref="R2178:R2241" si="205">E2178/N2178</f>
        <v>88.74647887323944</v>
      </c>
      <c r="S2178" t="str">
        <f t="shared" si="202"/>
        <v>music</v>
      </c>
      <c r="T2178" s="17" t="str">
        <f t="shared" si="203"/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206">(((I2179/60)/60)/24)+DATE(1970,1,1)</f>
        <v>42527.250775462962</v>
      </c>
      <c r="K2179">
        <v>1463032867</v>
      </c>
      <c r="L2179" s="15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 t="shared" si="204"/>
        <v>100.12</v>
      </c>
      <c r="R2179" s="11">
        <f t="shared" si="205"/>
        <v>65.868421052631575</v>
      </c>
      <c r="S2179" t="str">
        <f t="shared" ref="S2179:S2242" si="208">LEFT(P2179,SEARCH("/",P2179,1)-1)</f>
        <v>music</v>
      </c>
      <c r="T2179" s="17" t="str">
        <f t="shared" ref="T2179:T2242" si="209">RIGHT(P2179,LEN(P2179)-SEARCH("/",P2179))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 s="15">
        <f t="shared" si="206"/>
        <v>42753.63653935185</v>
      </c>
      <c r="K2180">
        <v>1482160597</v>
      </c>
      <c r="L2180" s="15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 t="shared" si="204"/>
        <v>138.64000000000001</v>
      </c>
      <c r="R2180" s="11">
        <f t="shared" si="205"/>
        <v>40.349243306169967</v>
      </c>
      <c r="S2180" t="str">
        <f t="shared" si="208"/>
        <v>music</v>
      </c>
      <c r="T2180" s="17" t="str">
        <f t="shared" si="209"/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 s="15">
        <f t="shared" si="206"/>
        <v>42105.171203703707</v>
      </c>
      <c r="K2181">
        <v>1426133192</v>
      </c>
      <c r="L2181" s="15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 t="shared" si="204"/>
        <v>161.4</v>
      </c>
      <c r="R2181" s="11">
        <f t="shared" si="205"/>
        <v>76.857142857142861</v>
      </c>
      <c r="S2181" t="str">
        <f t="shared" si="208"/>
        <v>music</v>
      </c>
      <c r="T2181" s="17" t="str">
        <f t="shared" si="209"/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 s="15">
        <f t="shared" si="206"/>
        <v>42321.711435185185</v>
      </c>
      <c r="K2182">
        <v>1443801868</v>
      </c>
      <c r="L2182" s="15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 t="shared" si="204"/>
        <v>107.18419999999999</v>
      </c>
      <c r="R2182" s="11">
        <f t="shared" si="205"/>
        <v>68.707820512820518</v>
      </c>
      <c r="S2182" t="str">
        <f t="shared" si="208"/>
        <v>music</v>
      </c>
      <c r="T2182" s="17" t="str">
        <f t="shared" si="209"/>
        <v>rock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 s="15">
        <f t="shared" si="206"/>
        <v>42787.005243055552</v>
      </c>
      <c r="K2183">
        <v>1486426053</v>
      </c>
      <c r="L2183" s="15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 t="shared" si="204"/>
        <v>153.1</v>
      </c>
      <c r="R2183" s="11">
        <f t="shared" si="205"/>
        <v>57.773584905660378</v>
      </c>
      <c r="S2183" t="str">
        <f t="shared" si="208"/>
        <v>games</v>
      </c>
      <c r="T2183" s="17" t="str">
        <f t="shared" si="209"/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 s="15">
        <f t="shared" si="206"/>
        <v>41914.900752314818</v>
      </c>
      <c r="K2184">
        <v>1409261825</v>
      </c>
      <c r="L2184" s="15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 t="shared" si="204"/>
        <v>524.16666666666663</v>
      </c>
      <c r="R2184" s="11">
        <f t="shared" si="205"/>
        <v>44.171348314606739</v>
      </c>
      <c r="S2184" t="str">
        <f t="shared" si="208"/>
        <v>games</v>
      </c>
      <c r="T2184" s="17" t="str">
        <f t="shared" si="209"/>
        <v>tabletop games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 s="15">
        <f t="shared" si="206"/>
        <v>42775.208333333328</v>
      </c>
      <c r="K2185">
        <v>1484037977</v>
      </c>
      <c r="L2185" s="15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 t="shared" si="204"/>
        <v>489.27777777777777</v>
      </c>
      <c r="R2185" s="11">
        <f t="shared" si="205"/>
        <v>31.566308243727597</v>
      </c>
      <c r="S2185" t="str">
        <f t="shared" si="208"/>
        <v>games</v>
      </c>
      <c r="T2185" s="17" t="str">
        <f t="shared" si="209"/>
        <v>tabletop games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 s="15">
        <f t="shared" si="206"/>
        <v>42394.666666666672</v>
      </c>
      <c r="K2186">
        <v>1452530041</v>
      </c>
      <c r="L2186" s="15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 t="shared" si="204"/>
        <v>284.74</v>
      </c>
      <c r="R2186" s="11">
        <f t="shared" si="205"/>
        <v>107.04511278195488</v>
      </c>
      <c r="S2186" t="str">
        <f t="shared" si="208"/>
        <v>games</v>
      </c>
      <c r="T2186" s="17" t="str">
        <f t="shared" si="209"/>
        <v>tabletop games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 s="15">
        <f t="shared" si="206"/>
        <v>41359.349988425929</v>
      </c>
      <c r="K2187">
        <v>1360830239</v>
      </c>
      <c r="L2187" s="15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 t="shared" si="204"/>
        <v>1856.97</v>
      </c>
      <c r="R2187" s="11">
        <f t="shared" si="205"/>
        <v>149.03451043338683</v>
      </c>
      <c r="S2187" t="str">
        <f t="shared" si="208"/>
        <v>games</v>
      </c>
      <c r="T2187" s="17" t="str">
        <f t="shared" si="209"/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 s="15">
        <f t="shared" si="206"/>
        <v>42620.083333333328</v>
      </c>
      <c r="K2188">
        <v>1470062743</v>
      </c>
      <c r="L2188" s="15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 t="shared" si="204"/>
        <v>109.67499999999998</v>
      </c>
      <c r="R2188" s="11">
        <f t="shared" si="205"/>
        <v>55.956632653061227</v>
      </c>
      <c r="S2188" t="str">
        <f t="shared" si="208"/>
        <v>games</v>
      </c>
      <c r="T2188" s="17" t="str">
        <f t="shared" si="209"/>
        <v>tabletop games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 s="15">
        <f t="shared" si="206"/>
        <v>42097.165972222225</v>
      </c>
      <c r="K2189">
        <v>1425531666</v>
      </c>
      <c r="L2189" s="15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 t="shared" si="204"/>
        <v>1014.6425</v>
      </c>
      <c r="R2189" s="11">
        <f t="shared" si="205"/>
        <v>56.970381807973048</v>
      </c>
      <c r="S2189" t="str">
        <f t="shared" si="208"/>
        <v>games</v>
      </c>
      <c r="T2189" s="17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 s="15">
        <f t="shared" si="206"/>
        <v>42668.708333333328</v>
      </c>
      <c r="K2190">
        <v>1474380241</v>
      </c>
      <c r="L2190" s="15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 t="shared" si="204"/>
        <v>412.17692027666544</v>
      </c>
      <c r="R2190" s="11">
        <f t="shared" si="205"/>
        <v>44.056420233463037</v>
      </c>
      <c r="S2190" t="str">
        <f t="shared" si="208"/>
        <v>games</v>
      </c>
      <c r="T2190" s="17" t="str">
        <f t="shared" si="209"/>
        <v>tabletop games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 s="15">
        <f t="shared" si="206"/>
        <v>42481.916666666672</v>
      </c>
      <c r="K2191">
        <v>1460055300</v>
      </c>
      <c r="L2191" s="15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 t="shared" si="204"/>
        <v>503.25</v>
      </c>
      <c r="R2191" s="11">
        <f t="shared" si="205"/>
        <v>68.625</v>
      </c>
      <c r="S2191" t="str">
        <f t="shared" si="208"/>
        <v>games</v>
      </c>
      <c r="T2191" s="17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 s="15">
        <f t="shared" si="206"/>
        <v>42452.290972222225</v>
      </c>
      <c r="K2192">
        <v>1455721204</v>
      </c>
      <c r="L2192" s="15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 t="shared" si="204"/>
        <v>184.61052631578946</v>
      </c>
      <c r="R2192" s="11">
        <f t="shared" si="205"/>
        <v>65.318435754189949</v>
      </c>
      <c r="S2192" t="str">
        <f t="shared" si="208"/>
        <v>games</v>
      </c>
      <c r="T2192" s="17" t="str">
        <f t="shared" si="209"/>
        <v>tabletop games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 s="15">
        <f t="shared" si="206"/>
        <v>42780.833645833336</v>
      </c>
      <c r="K2193">
        <v>1486065627</v>
      </c>
      <c r="L2193" s="15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 t="shared" si="204"/>
        <v>119.73333333333333</v>
      </c>
      <c r="R2193" s="11">
        <f t="shared" si="205"/>
        <v>35.92</v>
      </c>
      <c r="S2193" t="str">
        <f t="shared" si="208"/>
        <v>games</v>
      </c>
      <c r="T2193" s="17" t="str">
        <f t="shared" si="209"/>
        <v>tabletop games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 s="15">
        <f t="shared" si="206"/>
        <v>42719.958333333328</v>
      </c>
      <c r="K2194">
        <v>1479414344</v>
      </c>
      <c r="L2194" s="15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 t="shared" si="204"/>
        <v>1081.2401666666667</v>
      </c>
      <c r="R2194" s="11">
        <f t="shared" si="205"/>
        <v>40.070667078443485</v>
      </c>
      <c r="S2194" t="str">
        <f t="shared" si="208"/>
        <v>games</v>
      </c>
      <c r="T2194" s="17" t="str">
        <f t="shared" si="209"/>
        <v>tabletop games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 s="15">
        <f t="shared" si="206"/>
        <v>42695.207638888889</v>
      </c>
      <c r="K2195">
        <v>1477043072</v>
      </c>
      <c r="L2195" s="15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 t="shared" si="204"/>
        <v>452.37333333333333</v>
      </c>
      <c r="R2195" s="11">
        <f t="shared" si="205"/>
        <v>75.647714604236342</v>
      </c>
      <c r="S2195" t="str">
        <f t="shared" si="208"/>
        <v>games</v>
      </c>
      <c r="T2195" s="17" t="str">
        <f t="shared" si="209"/>
        <v>tabletop games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 s="15">
        <f t="shared" si="206"/>
        <v>42455.716319444444</v>
      </c>
      <c r="K2196">
        <v>1456423890</v>
      </c>
      <c r="L2196" s="15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 t="shared" si="204"/>
        <v>537.37</v>
      </c>
      <c r="R2196" s="11">
        <f t="shared" si="205"/>
        <v>61.203872437357631</v>
      </c>
      <c r="S2196" t="str">
        <f t="shared" si="208"/>
        <v>games</v>
      </c>
      <c r="T2196" s="17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 s="15">
        <f t="shared" si="206"/>
        <v>42227.771990740745</v>
      </c>
      <c r="K2197">
        <v>1436725900</v>
      </c>
      <c r="L2197" s="15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 t="shared" si="204"/>
        <v>120.32608695652173</v>
      </c>
      <c r="R2197" s="11">
        <f t="shared" si="205"/>
        <v>48.130434782608695</v>
      </c>
      <c r="S2197" t="str">
        <f t="shared" si="208"/>
        <v>games</v>
      </c>
      <c r="T2197" s="1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 s="15">
        <f t="shared" si="206"/>
        <v>42706.291666666672</v>
      </c>
      <c r="K2198">
        <v>1478000502</v>
      </c>
      <c r="L2198" s="15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 t="shared" si="204"/>
        <v>113.83571428571429</v>
      </c>
      <c r="R2198" s="11">
        <f t="shared" si="205"/>
        <v>68.106837606837601</v>
      </c>
      <c r="S2198" t="str">
        <f t="shared" si="208"/>
        <v>games</v>
      </c>
      <c r="T2198" s="17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 s="15">
        <f t="shared" si="206"/>
        <v>42063.584016203706</v>
      </c>
      <c r="K2199">
        <v>1422540059</v>
      </c>
      <c r="L2199" s="15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 t="shared" si="204"/>
        <v>951.03109999999992</v>
      </c>
      <c r="R2199" s="11">
        <f t="shared" si="205"/>
        <v>65.891300230946882</v>
      </c>
      <c r="S2199" t="str">
        <f t="shared" si="208"/>
        <v>games</v>
      </c>
      <c r="T2199" s="17" t="str">
        <f t="shared" si="209"/>
        <v>tabletop games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 s="15">
        <f t="shared" si="206"/>
        <v>42322.555555555555</v>
      </c>
      <c r="K2200">
        <v>1444911600</v>
      </c>
      <c r="L2200" s="15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 t="shared" si="204"/>
        <v>132.89249999999998</v>
      </c>
      <c r="R2200" s="11">
        <f t="shared" si="205"/>
        <v>81.654377880184327</v>
      </c>
      <c r="S2200" t="str">
        <f t="shared" si="208"/>
        <v>games</v>
      </c>
      <c r="T2200" s="17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 s="15">
        <f t="shared" si="206"/>
        <v>42292.416643518518</v>
      </c>
      <c r="K2201">
        <v>1442311198</v>
      </c>
      <c r="L2201" s="15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 t="shared" si="204"/>
        <v>146.97777777777779</v>
      </c>
      <c r="R2201" s="11">
        <f t="shared" si="205"/>
        <v>52.701195219123505</v>
      </c>
      <c r="S2201" t="str">
        <f t="shared" si="208"/>
        <v>games</v>
      </c>
      <c r="T2201" s="17" t="str">
        <f t="shared" si="209"/>
        <v>tabletop games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 s="15">
        <f t="shared" si="206"/>
        <v>42191.125</v>
      </c>
      <c r="K2202">
        <v>1433775668</v>
      </c>
      <c r="L2202" s="15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 t="shared" si="204"/>
        <v>542.15</v>
      </c>
      <c r="R2202" s="11">
        <f t="shared" si="205"/>
        <v>41.228136882129277</v>
      </c>
      <c r="S2202" t="str">
        <f t="shared" si="208"/>
        <v>games</v>
      </c>
      <c r="T2202" s="17" t="str">
        <f t="shared" si="209"/>
        <v>tabletop games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 s="15">
        <f t="shared" si="206"/>
        <v>41290.846817129634</v>
      </c>
      <c r="K2203">
        <v>1357157965</v>
      </c>
      <c r="L2203" s="15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 t="shared" si="204"/>
        <v>382.71818181818185</v>
      </c>
      <c r="R2203" s="11">
        <f t="shared" si="205"/>
        <v>15.035357142857142</v>
      </c>
      <c r="S2203" t="str">
        <f t="shared" si="208"/>
        <v>music</v>
      </c>
      <c r="T2203" s="17" t="str">
        <f t="shared" si="209"/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 s="15">
        <f t="shared" si="206"/>
        <v>41214.849166666667</v>
      </c>
      <c r="K2204">
        <v>1349209368</v>
      </c>
      <c r="L2204" s="15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 t="shared" si="204"/>
        <v>704.18124999999998</v>
      </c>
      <c r="R2204" s="11">
        <f t="shared" si="205"/>
        <v>39.066920943134534</v>
      </c>
      <c r="S2204" t="str">
        <f t="shared" si="208"/>
        <v>music</v>
      </c>
      <c r="T2204" s="17" t="str">
        <f t="shared" si="209"/>
        <v>electronic music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 s="15">
        <f t="shared" si="206"/>
        <v>42271.85974537037</v>
      </c>
      <c r="K2205">
        <v>1440535082</v>
      </c>
      <c r="L2205" s="15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 t="shared" si="204"/>
        <v>109.55</v>
      </c>
      <c r="R2205" s="11">
        <f t="shared" si="205"/>
        <v>43.82</v>
      </c>
      <c r="S2205" t="str">
        <f t="shared" si="208"/>
        <v>music</v>
      </c>
      <c r="T2205" s="17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 s="15">
        <f t="shared" si="206"/>
        <v>41342.311562499999</v>
      </c>
      <c r="K2206">
        <v>1360222119</v>
      </c>
      <c r="L2206" s="15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 t="shared" si="204"/>
        <v>132.86666666666667</v>
      </c>
      <c r="R2206" s="11">
        <f t="shared" si="205"/>
        <v>27.301369863013697</v>
      </c>
      <c r="S2206" t="str">
        <f t="shared" si="208"/>
        <v>music</v>
      </c>
      <c r="T2206" s="17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 s="15">
        <f t="shared" si="206"/>
        <v>41061.82163194444</v>
      </c>
      <c r="K2207">
        <v>1335987789</v>
      </c>
      <c r="L2207" s="15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 t="shared" si="204"/>
        <v>152</v>
      </c>
      <c r="R2207" s="11">
        <f t="shared" si="205"/>
        <v>42.222222222222221</v>
      </c>
      <c r="S2207" t="str">
        <f t="shared" si="208"/>
        <v>music</v>
      </c>
      <c r="T2207" s="17" t="str">
        <f t="shared" si="209"/>
        <v>electronic music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 s="15">
        <f t="shared" si="206"/>
        <v>41015.257222222222</v>
      </c>
      <c r="K2208">
        <v>1333001424</v>
      </c>
      <c r="L2208" s="15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 t="shared" si="204"/>
        <v>102.72727272727273</v>
      </c>
      <c r="R2208" s="11">
        <f t="shared" si="205"/>
        <v>33.235294117647058</v>
      </c>
      <c r="S2208" t="str">
        <f t="shared" si="208"/>
        <v>music</v>
      </c>
      <c r="T2208" s="17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 s="15">
        <f t="shared" si="206"/>
        <v>41594.235798611109</v>
      </c>
      <c r="K2209">
        <v>1381984773</v>
      </c>
      <c r="L2209" s="15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 t="shared" si="204"/>
        <v>100</v>
      </c>
      <c r="R2209" s="11">
        <f t="shared" si="205"/>
        <v>285.71428571428572</v>
      </c>
      <c r="S2209" t="str">
        <f t="shared" si="208"/>
        <v>music</v>
      </c>
      <c r="T2209" s="17" t="str">
        <f t="shared" si="209"/>
        <v>electronic music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 s="15">
        <f t="shared" si="206"/>
        <v>41006.166666666664</v>
      </c>
      <c r="K2210">
        <v>1328649026</v>
      </c>
      <c r="L2210" s="15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 t="shared" si="204"/>
        <v>101.6</v>
      </c>
      <c r="R2210" s="11">
        <f t="shared" si="205"/>
        <v>42.333333333333336</v>
      </c>
      <c r="S2210" t="str">
        <f t="shared" si="208"/>
        <v>music</v>
      </c>
      <c r="T2210" s="17" t="str">
        <f t="shared" si="209"/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 s="15">
        <f t="shared" si="206"/>
        <v>41743.958333333336</v>
      </c>
      <c r="K2211">
        <v>1396524644</v>
      </c>
      <c r="L2211" s="15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 t="shared" si="204"/>
        <v>150.80000000000001</v>
      </c>
      <c r="R2211" s="11">
        <f t="shared" si="205"/>
        <v>50.266666666666666</v>
      </c>
      <c r="S2211" t="str">
        <f t="shared" si="208"/>
        <v>music</v>
      </c>
      <c r="T2211" s="17" t="str">
        <f t="shared" si="209"/>
        <v>electronic music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 s="15">
        <f t="shared" si="206"/>
        <v>41013.73333333333</v>
      </c>
      <c r="K2212">
        <v>1329442510</v>
      </c>
      <c r="L2212" s="15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 t="shared" si="204"/>
        <v>111.425</v>
      </c>
      <c r="R2212" s="11">
        <f t="shared" si="205"/>
        <v>61.902777777777779</v>
      </c>
      <c r="S2212" t="str">
        <f t="shared" si="208"/>
        <v>music</v>
      </c>
      <c r="T2212" s="17" t="str">
        <f t="shared" si="209"/>
        <v>electronic music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 s="15">
        <f t="shared" si="206"/>
        <v>41739.290972222225</v>
      </c>
      <c r="K2213">
        <v>1395168625</v>
      </c>
      <c r="L2213" s="15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 t="shared" si="204"/>
        <v>195.6</v>
      </c>
      <c r="R2213" s="11">
        <f t="shared" si="205"/>
        <v>40.75</v>
      </c>
      <c r="S2213" t="str">
        <f t="shared" si="208"/>
        <v>music</v>
      </c>
      <c r="T2213" s="17" t="str">
        <f t="shared" si="209"/>
        <v>electronic music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 s="15">
        <f t="shared" si="206"/>
        <v>41582.041666666664</v>
      </c>
      <c r="K2214">
        <v>1380650177</v>
      </c>
      <c r="L2214" s="15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 t="shared" si="204"/>
        <v>114.38333333333333</v>
      </c>
      <c r="R2214" s="11">
        <f t="shared" si="205"/>
        <v>55.796747967479675</v>
      </c>
      <c r="S2214" t="str">
        <f t="shared" si="208"/>
        <v>music</v>
      </c>
      <c r="T2214" s="17" t="str">
        <f t="shared" si="209"/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 s="15">
        <f t="shared" si="206"/>
        <v>42139.826145833329</v>
      </c>
      <c r="K2215">
        <v>1429127379</v>
      </c>
      <c r="L2215" s="15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 t="shared" si="204"/>
        <v>200</v>
      </c>
      <c r="R2215" s="11">
        <f t="shared" si="205"/>
        <v>10</v>
      </c>
      <c r="S2215" t="str">
        <f t="shared" si="208"/>
        <v>music</v>
      </c>
      <c r="T2215" s="17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 s="15">
        <f t="shared" si="206"/>
        <v>41676.792222222226</v>
      </c>
      <c r="K2216">
        <v>1389121248</v>
      </c>
      <c r="L2216" s="15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 t="shared" si="204"/>
        <v>292.50166666666667</v>
      </c>
      <c r="R2216" s="11">
        <f t="shared" si="205"/>
        <v>73.125416666666666</v>
      </c>
      <c r="S2216" t="str">
        <f t="shared" si="208"/>
        <v>music</v>
      </c>
      <c r="T2216" s="17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 s="15">
        <f t="shared" si="206"/>
        <v>40981.290972222225</v>
      </c>
      <c r="K2217">
        <v>1329671572</v>
      </c>
      <c r="L2217" s="15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 t="shared" si="204"/>
        <v>156.36363636363637</v>
      </c>
      <c r="R2217" s="11">
        <f t="shared" si="205"/>
        <v>26.060606060606062</v>
      </c>
      <c r="S2217" t="str">
        <f t="shared" si="208"/>
        <v>music</v>
      </c>
      <c r="T2217" s="17" t="str">
        <f t="shared" si="209"/>
        <v>electronic music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 s="15">
        <f t="shared" si="206"/>
        <v>42208.751678240747</v>
      </c>
      <c r="K2218">
        <v>1436464945</v>
      </c>
      <c r="L2218" s="15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 t="shared" si="204"/>
        <v>105.66666666666666</v>
      </c>
      <c r="R2218" s="11">
        <f t="shared" si="205"/>
        <v>22.642857142857142</v>
      </c>
      <c r="S2218" t="str">
        <f t="shared" si="208"/>
        <v>music</v>
      </c>
      <c r="T2218" s="17" t="str">
        <f t="shared" si="209"/>
        <v>electronic music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 s="15">
        <f t="shared" si="206"/>
        <v>42310.333333333328</v>
      </c>
      <c r="K2219">
        <v>1445539113</v>
      </c>
      <c r="L2219" s="15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 t="shared" si="204"/>
        <v>101.19047619047619</v>
      </c>
      <c r="R2219" s="11">
        <f t="shared" si="205"/>
        <v>47.222222222222221</v>
      </c>
      <c r="S2219" t="str">
        <f t="shared" si="208"/>
        <v>music</v>
      </c>
      <c r="T2219" s="17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 s="15">
        <f t="shared" si="206"/>
        <v>41150</v>
      </c>
      <c r="K2220">
        <v>1344281383</v>
      </c>
      <c r="L2220" s="15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 t="shared" si="204"/>
        <v>122.833</v>
      </c>
      <c r="R2220" s="11">
        <f t="shared" si="205"/>
        <v>32.324473684210524</v>
      </c>
      <c r="S2220" t="str">
        <f t="shared" si="208"/>
        <v>music</v>
      </c>
      <c r="T2220" s="17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 s="15">
        <f t="shared" si="206"/>
        <v>42235.718888888892</v>
      </c>
      <c r="K2221">
        <v>1437412512</v>
      </c>
      <c r="L2221" s="15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 t="shared" si="204"/>
        <v>101.49999999999999</v>
      </c>
      <c r="R2221" s="11">
        <f t="shared" si="205"/>
        <v>53.421052631578945</v>
      </c>
      <c r="S2221" t="str">
        <f t="shared" si="208"/>
        <v>music</v>
      </c>
      <c r="T2221" s="17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 s="15">
        <f t="shared" si="206"/>
        <v>41482.060601851852</v>
      </c>
      <c r="K2222">
        <v>1372296436</v>
      </c>
      <c r="L2222" s="15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 t="shared" si="204"/>
        <v>101.14285714285714</v>
      </c>
      <c r="R2222" s="11">
        <f t="shared" si="205"/>
        <v>51.304347826086953</v>
      </c>
      <c r="S2222" t="str">
        <f t="shared" si="208"/>
        <v>music</v>
      </c>
      <c r="T2222" s="17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 s="15">
        <f t="shared" si="206"/>
        <v>42483</v>
      </c>
      <c r="K2223">
        <v>1458748809</v>
      </c>
      <c r="L2223" s="15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 t="shared" si="204"/>
        <v>108.11999999999999</v>
      </c>
      <c r="R2223" s="11">
        <f t="shared" si="205"/>
        <v>37.197247706422019</v>
      </c>
      <c r="S2223" t="str">
        <f t="shared" si="208"/>
        <v>games</v>
      </c>
      <c r="T2223" s="17" t="str">
        <f t="shared" si="209"/>
        <v>tabletop games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 s="15">
        <f t="shared" si="206"/>
        <v>40936.787581018521</v>
      </c>
      <c r="K2224">
        <v>1325184847</v>
      </c>
      <c r="L2224" s="15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 t="shared" si="204"/>
        <v>162.6</v>
      </c>
      <c r="R2224" s="11">
        <f t="shared" si="205"/>
        <v>27.1</v>
      </c>
      <c r="S2224" t="str">
        <f t="shared" si="208"/>
        <v>games</v>
      </c>
      <c r="T2224" s="17" t="str">
        <f t="shared" si="209"/>
        <v>tabletop games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 s="15">
        <f t="shared" si="206"/>
        <v>42182.640833333338</v>
      </c>
      <c r="K2225">
        <v>1432826568</v>
      </c>
      <c r="L2225" s="15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 t="shared" si="204"/>
        <v>105.80000000000001</v>
      </c>
      <c r="R2225" s="11">
        <f t="shared" si="205"/>
        <v>206.31</v>
      </c>
      <c r="S2225" t="str">
        <f t="shared" si="208"/>
        <v>games</v>
      </c>
      <c r="T2225" s="17" t="str">
        <f t="shared" si="209"/>
        <v>tabletop games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 s="15">
        <f t="shared" si="206"/>
        <v>42672.791666666672</v>
      </c>
      <c r="K2226">
        <v>1475337675</v>
      </c>
      <c r="L2226" s="15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 t="shared" si="204"/>
        <v>243.15000000000003</v>
      </c>
      <c r="R2226" s="11">
        <f t="shared" si="205"/>
        <v>82.145270270270274</v>
      </c>
      <c r="S2226" t="str">
        <f t="shared" si="208"/>
        <v>games</v>
      </c>
      <c r="T2226" s="17" t="str">
        <f t="shared" si="209"/>
        <v>tabletop games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 s="15">
        <f t="shared" si="206"/>
        <v>41903.79184027778</v>
      </c>
      <c r="K2227">
        <v>1408734015</v>
      </c>
      <c r="L2227" s="15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 t="shared" si="204"/>
        <v>944.83338095238094</v>
      </c>
      <c r="R2227" s="11">
        <f t="shared" si="205"/>
        <v>164.79651993355483</v>
      </c>
      <c r="S2227" t="str">
        <f t="shared" si="208"/>
        <v>games</v>
      </c>
      <c r="T2227" s="17" t="str">
        <f t="shared" si="209"/>
        <v>tabletop games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 s="15">
        <f t="shared" si="206"/>
        <v>42412.207638888889</v>
      </c>
      <c r="K2228">
        <v>1452625822</v>
      </c>
      <c r="L2228" s="15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 t="shared" si="204"/>
        <v>108.46283333333334</v>
      </c>
      <c r="R2228" s="11">
        <f t="shared" si="205"/>
        <v>60.820280373831778</v>
      </c>
      <c r="S2228" t="str">
        <f t="shared" si="208"/>
        <v>games</v>
      </c>
      <c r="T2228" s="17" t="str">
        <f t="shared" si="209"/>
        <v>tabletop games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 s="15">
        <f t="shared" si="206"/>
        <v>41591.849016203705</v>
      </c>
      <c r="K2229">
        <v>1381778555</v>
      </c>
      <c r="L2229" s="15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 t="shared" si="204"/>
        <v>157.37692307692308</v>
      </c>
      <c r="R2229" s="11">
        <f t="shared" si="205"/>
        <v>67.970099667774093</v>
      </c>
      <c r="S2229" t="str">
        <f t="shared" si="208"/>
        <v>games</v>
      </c>
      <c r="T2229" s="17" t="str">
        <f t="shared" si="209"/>
        <v>tabletop games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 s="15">
        <f t="shared" si="206"/>
        <v>42232.278194444443</v>
      </c>
      <c r="K2230">
        <v>1437115236</v>
      </c>
      <c r="L2230" s="15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 t="shared" si="204"/>
        <v>1174.49</v>
      </c>
      <c r="R2230" s="11">
        <f t="shared" si="205"/>
        <v>81.561805555555551</v>
      </c>
      <c r="S2230" t="str">
        <f t="shared" si="208"/>
        <v>games</v>
      </c>
      <c r="T2230" s="17" t="str">
        <f t="shared" si="209"/>
        <v>tabletop games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 s="15">
        <f t="shared" si="206"/>
        <v>41520.166666666664</v>
      </c>
      <c r="K2231">
        <v>1375113391</v>
      </c>
      <c r="L2231" s="15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 t="shared" si="204"/>
        <v>171.04755366949576</v>
      </c>
      <c r="R2231" s="11">
        <f t="shared" si="205"/>
        <v>25.42547309833024</v>
      </c>
      <c r="S2231" t="str">
        <f t="shared" si="208"/>
        <v>games</v>
      </c>
      <c r="T2231" s="17" t="str">
        <f t="shared" si="209"/>
        <v>tabletop games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 s="15">
        <f t="shared" si="206"/>
        <v>41754.881099537037</v>
      </c>
      <c r="K2232">
        <v>1395868127</v>
      </c>
      <c r="L2232" s="15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 t="shared" si="204"/>
        <v>125.95294117647057</v>
      </c>
      <c r="R2232" s="11">
        <f t="shared" si="205"/>
        <v>21.497991967871485</v>
      </c>
      <c r="S2232" t="str">
        <f t="shared" si="208"/>
        <v>games</v>
      </c>
      <c r="T2232" s="17" t="str">
        <f t="shared" si="209"/>
        <v>tabletop games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 s="15">
        <f t="shared" si="206"/>
        <v>41450.208333333336</v>
      </c>
      <c r="K2233">
        <v>1369864301</v>
      </c>
      <c r="L2233" s="15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 t="shared" si="204"/>
        <v>1212.1296000000002</v>
      </c>
      <c r="R2233" s="11">
        <f t="shared" si="205"/>
        <v>27.226630727762803</v>
      </c>
      <c r="S2233" t="str">
        <f t="shared" si="208"/>
        <v>games</v>
      </c>
      <c r="T2233" s="17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 s="15">
        <f t="shared" si="206"/>
        <v>41839.125</v>
      </c>
      <c r="K2234">
        <v>1402945408</v>
      </c>
      <c r="L2234" s="15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 t="shared" si="204"/>
        <v>495.8</v>
      </c>
      <c r="R2234" s="11">
        <f t="shared" si="205"/>
        <v>25.091093117408906</v>
      </c>
      <c r="S2234" t="str">
        <f t="shared" si="208"/>
        <v>games</v>
      </c>
      <c r="T2234" s="17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 s="15">
        <f t="shared" si="206"/>
        <v>42352</v>
      </c>
      <c r="K2235">
        <v>1448269539</v>
      </c>
      <c r="L2235" s="15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 t="shared" si="204"/>
        <v>332.03999999999996</v>
      </c>
      <c r="R2235" s="11">
        <f t="shared" si="205"/>
        <v>21.230179028132991</v>
      </c>
      <c r="S2235" t="str">
        <f t="shared" si="208"/>
        <v>games</v>
      </c>
      <c r="T2235" s="17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 s="15">
        <f t="shared" si="206"/>
        <v>42740.824618055558</v>
      </c>
      <c r="K2236">
        <v>1481053647</v>
      </c>
      <c r="L2236" s="15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 t="shared" si="204"/>
        <v>1165</v>
      </c>
      <c r="R2236" s="11">
        <f t="shared" si="205"/>
        <v>41.607142857142854</v>
      </c>
      <c r="S2236" t="str">
        <f t="shared" si="208"/>
        <v>games</v>
      </c>
      <c r="T2236" s="17" t="str">
        <f t="shared" si="209"/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 s="15">
        <f t="shared" si="206"/>
        <v>42091.980451388896</v>
      </c>
      <c r="K2237">
        <v>1424997111</v>
      </c>
      <c r="L2237" s="15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 t="shared" si="204"/>
        <v>153.3153846153846</v>
      </c>
      <c r="R2237" s="11">
        <f t="shared" si="205"/>
        <v>135.58503401360545</v>
      </c>
      <c r="S2237" t="str">
        <f t="shared" si="208"/>
        <v>games</v>
      </c>
      <c r="T2237" s="17" t="str">
        <f t="shared" si="209"/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 s="15">
        <f t="shared" si="206"/>
        <v>42401.617164351846</v>
      </c>
      <c r="K2238">
        <v>1451746123</v>
      </c>
      <c r="L2238" s="15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 t="shared" si="204"/>
        <v>537.10714285714289</v>
      </c>
      <c r="R2238" s="11">
        <f t="shared" si="205"/>
        <v>22.116176470588236</v>
      </c>
      <c r="S2238" t="str">
        <f t="shared" si="208"/>
        <v>games</v>
      </c>
      <c r="T2238" s="17" t="str">
        <f t="shared" si="209"/>
        <v>tabletop games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 s="15">
        <f t="shared" si="206"/>
        <v>41955.332638888889</v>
      </c>
      <c r="K2239">
        <v>1412294683</v>
      </c>
      <c r="L2239" s="15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 t="shared" si="204"/>
        <v>352.92777777777775</v>
      </c>
      <c r="R2239" s="11">
        <f t="shared" si="205"/>
        <v>64.625635808748726</v>
      </c>
      <c r="S2239" t="str">
        <f t="shared" si="208"/>
        <v>games</v>
      </c>
      <c r="T2239" s="17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 s="15">
        <f t="shared" si="206"/>
        <v>42804.621712962966</v>
      </c>
      <c r="K2240">
        <v>1486565716</v>
      </c>
      <c r="L2240" s="15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 t="shared" si="204"/>
        <v>137.4</v>
      </c>
      <c r="R2240" s="11">
        <f t="shared" si="205"/>
        <v>69.569620253164558</v>
      </c>
      <c r="S2240" t="str">
        <f t="shared" si="208"/>
        <v>games</v>
      </c>
      <c r="T2240" s="17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 s="15">
        <f t="shared" si="206"/>
        <v>41609.168055555558</v>
      </c>
      <c r="K2241">
        <v>1382742014</v>
      </c>
      <c r="L2241" s="15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 t="shared" si="204"/>
        <v>128.02668</v>
      </c>
      <c r="R2241" s="11">
        <f t="shared" si="205"/>
        <v>75.133028169014082</v>
      </c>
      <c r="S2241" t="str">
        <f t="shared" si="208"/>
        <v>games</v>
      </c>
      <c r="T2241" s="17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 s="15">
        <f t="shared" si="206"/>
        <v>42482.825740740736</v>
      </c>
      <c r="K2242">
        <v>1458762544</v>
      </c>
      <c r="L2242" s="15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 t="shared" ref="Q2242:Q2305" si="210">E2242/D2242*100</f>
        <v>270.68</v>
      </c>
      <c r="R2242" s="11">
        <f t="shared" ref="R2242:R2305" si="211">E2242/N2242</f>
        <v>140.97916666666666</v>
      </c>
      <c r="S2242" t="str">
        <f t="shared" si="208"/>
        <v>games</v>
      </c>
      <c r="T2242" s="17" t="str">
        <f t="shared" si="209"/>
        <v>tabletop games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212">(((I2243/60)/60)/24)+DATE(1970,1,1)</f>
        <v>42796.827546296292</v>
      </c>
      <c r="K2243">
        <v>1485892300</v>
      </c>
      <c r="L2243" s="15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 t="shared" si="210"/>
        <v>806.4</v>
      </c>
      <c r="R2243" s="11">
        <f t="shared" si="211"/>
        <v>49.472392638036808</v>
      </c>
      <c r="S2243" t="str">
        <f t="shared" ref="S2243:S2306" si="214">LEFT(P2243,SEARCH("/",P2243,1)-1)</f>
        <v>games</v>
      </c>
      <c r="T2243" s="17" t="str">
        <f t="shared" ref="T2243:T2306" si="215">RIGHT(P2243,LEN(P2243)-SEARCH("/",P2243))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 s="15">
        <f t="shared" si="212"/>
        <v>41605.126388888886</v>
      </c>
      <c r="K2244">
        <v>1382449733</v>
      </c>
      <c r="L2244" s="15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 t="shared" si="210"/>
        <v>1360.0976000000001</v>
      </c>
      <c r="R2244" s="11">
        <f t="shared" si="211"/>
        <v>53.865251485148519</v>
      </c>
      <c r="S2244" t="str">
        <f t="shared" si="214"/>
        <v>games</v>
      </c>
      <c r="T2244" s="17" t="str">
        <f t="shared" si="215"/>
        <v>tabletop games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 s="15">
        <f t="shared" si="212"/>
        <v>42807.125</v>
      </c>
      <c r="K2245">
        <v>1488823290</v>
      </c>
      <c r="L2245" s="15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 t="shared" si="210"/>
        <v>930250</v>
      </c>
      <c r="R2245" s="11">
        <f t="shared" si="211"/>
        <v>4.5712530712530715</v>
      </c>
      <c r="S2245" t="str">
        <f t="shared" si="214"/>
        <v>games</v>
      </c>
      <c r="T2245" s="17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 s="15">
        <f t="shared" si="212"/>
        <v>42659.854166666672</v>
      </c>
      <c r="K2246">
        <v>1475609946</v>
      </c>
      <c r="L2246" s="15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 t="shared" si="210"/>
        <v>377.02</v>
      </c>
      <c r="R2246" s="11">
        <f t="shared" si="211"/>
        <v>65.00344827586207</v>
      </c>
      <c r="S2246" t="str">
        <f t="shared" si="214"/>
        <v>games</v>
      </c>
      <c r="T2246" s="17" t="str">
        <f t="shared" si="215"/>
        <v>tabletop games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 s="15">
        <f t="shared" si="212"/>
        <v>41691.75</v>
      </c>
      <c r="K2247">
        <v>1390323617</v>
      </c>
      <c r="L2247" s="15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 t="shared" si="210"/>
        <v>2647.0250000000001</v>
      </c>
      <c r="R2247" s="11">
        <f t="shared" si="211"/>
        <v>53.475252525252522</v>
      </c>
      <c r="S2247" t="str">
        <f t="shared" si="214"/>
        <v>games</v>
      </c>
      <c r="T2247" s="17" t="str">
        <f t="shared" si="215"/>
        <v>tabletop games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 s="15">
        <f t="shared" si="212"/>
        <v>42251.79178240741</v>
      </c>
      <c r="K2248">
        <v>1438801210</v>
      </c>
      <c r="L2248" s="15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 t="shared" si="210"/>
        <v>100.12</v>
      </c>
      <c r="R2248" s="11">
        <f t="shared" si="211"/>
        <v>43.912280701754383</v>
      </c>
      <c r="S2248" t="str">
        <f t="shared" si="214"/>
        <v>games</v>
      </c>
      <c r="T2248" s="17" t="str">
        <f t="shared" si="215"/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 s="15">
        <f t="shared" si="212"/>
        <v>42214.666261574079</v>
      </c>
      <c r="K2249">
        <v>1436975965</v>
      </c>
      <c r="L2249" s="15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 t="shared" si="210"/>
        <v>104.45405405405405</v>
      </c>
      <c r="R2249" s="11">
        <f t="shared" si="211"/>
        <v>50.852631578947367</v>
      </c>
      <c r="S2249" t="str">
        <f t="shared" si="214"/>
        <v>games</v>
      </c>
      <c r="T2249" s="17" t="str">
        <f t="shared" si="215"/>
        <v>tabletop games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 s="15">
        <f t="shared" si="212"/>
        <v>42718.875902777778</v>
      </c>
      <c r="K2250">
        <v>1479157278</v>
      </c>
      <c r="L2250" s="15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 t="shared" si="210"/>
        <v>107.21428571428571</v>
      </c>
      <c r="R2250" s="11">
        <f t="shared" si="211"/>
        <v>58.6328125</v>
      </c>
      <c r="S2250" t="str">
        <f t="shared" si="214"/>
        <v>games</v>
      </c>
      <c r="T2250" s="17" t="str">
        <f t="shared" si="215"/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 s="15">
        <f t="shared" si="212"/>
        <v>41366.661631944444</v>
      </c>
      <c r="K2251">
        <v>1362329565</v>
      </c>
      <c r="L2251" s="15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 t="shared" si="210"/>
        <v>168.77142857142857</v>
      </c>
      <c r="R2251" s="11">
        <f t="shared" si="211"/>
        <v>32.81666666666667</v>
      </c>
      <c r="S2251" t="str">
        <f t="shared" si="214"/>
        <v>games</v>
      </c>
      <c r="T2251" s="17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 s="15">
        <f t="shared" si="212"/>
        <v>42707.0471412037</v>
      </c>
      <c r="K2252">
        <v>1478131673</v>
      </c>
      <c r="L2252" s="15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 t="shared" si="210"/>
        <v>975.11200000000008</v>
      </c>
      <c r="R2252" s="11">
        <f t="shared" si="211"/>
        <v>426.93169877408059</v>
      </c>
      <c r="S2252" t="str">
        <f t="shared" si="214"/>
        <v>games</v>
      </c>
      <c r="T2252" s="17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 s="15">
        <f t="shared" si="212"/>
        <v>41867.34579861111</v>
      </c>
      <c r="K2253">
        <v>1406362677</v>
      </c>
      <c r="L2253" s="15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 t="shared" si="210"/>
        <v>134.44929411764704</v>
      </c>
      <c r="R2253" s="11">
        <f t="shared" si="211"/>
        <v>23.808729166666669</v>
      </c>
      <c r="S2253" t="str">
        <f t="shared" si="214"/>
        <v>games</v>
      </c>
      <c r="T2253" s="17" t="str">
        <f t="shared" si="215"/>
        <v>tabletop games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 s="15">
        <f t="shared" si="212"/>
        <v>42588.327986111108</v>
      </c>
      <c r="K2254">
        <v>1469173938</v>
      </c>
      <c r="L2254" s="15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 t="shared" si="210"/>
        <v>272.27777777777777</v>
      </c>
      <c r="R2254" s="11">
        <f t="shared" si="211"/>
        <v>98.413654618473899</v>
      </c>
      <c r="S2254" t="str">
        <f t="shared" si="214"/>
        <v>games</v>
      </c>
      <c r="T2254" s="17" t="str">
        <f t="shared" si="215"/>
        <v>tabletop games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 s="15">
        <f t="shared" si="212"/>
        <v>42326.672997685186</v>
      </c>
      <c r="K2255">
        <v>1445267347</v>
      </c>
      <c r="L2255" s="15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 t="shared" si="210"/>
        <v>112.6875</v>
      </c>
      <c r="R2255" s="11">
        <f t="shared" si="211"/>
        <v>107.32142857142857</v>
      </c>
      <c r="S2255" t="str">
        <f t="shared" si="214"/>
        <v>games</v>
      </c>
      <c r="T2255" s="17" t="str">
        <f t="shared" si="215"/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 s="15">
        <f t="shared" si="212"/>
        <v>42759.647777777776</v>
      </c>
      <c r="K2256">
        <v>1484667168</v>
      </c>
      <c r="L2256" s="15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 t="shared" si="210"/>
        <v>459.8</v>
      </c>
      <c r="R2256" s="11">
        <f t="shared" si="211"/>
        <v>11.67005076142132</v>
      </c>
      <c r="S2256" t="str">
        <f t="shared" si="214"/>
        <v>games</v>
      </c>
      <c r="T2256" s="17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 s="15">
        <f t="shared" si="212"/>
        <v>42497.951979166668</v>
      </c>
      <c r="K2257">
        <v>1460069451</v>
      </c>
      <c r="L2257" s="15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 t="shared" si="210"/>
        <v>286.65822784810126</v>
      </c>
      <c r="R2257" s="11">
        <f t="shared" si="211"/>
        <v>41.782287822878232</v>
      </c>
      <c r="S2257" t="str">
        <f t="shared" si="214"/>
        <v>games</v>
      </c>
      <c r="T2257" s="1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 s="15">
        <f t="shared" si="212"/>
        <v>42696.451921296291</v>
      </c>
      <c r="K2258">
        <v>1478602246</v>
      </c>
      <c r="L2258" s="15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 t="shared" si="210"/>
        <v>222.70833333333334</v>
      </c>
      <c r="R2258" s="11">
        <f t="shared" si="211"/>
        <v>21.38</v>
      </c>
      <c r="S2258" t="str">
        <f t="shared" si="214"/>
        <v>games</v>
      </c>
      <c r="T2258" s="17" t="str">
        <f t="shared" si="215"/>
        <v>tabletop games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 s="15">
        <f t="shared" si="212"/>
        <v>42540.958333333328</v>
      </c>
      <c r="K2259">
        <v>1463351329</v>
      </c>
      <c r="L2259" s="15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 t="shared" si="210"/>
        <v>636.14</v>
      </c>
      <c r="R2259" s="11">
        <f t="shared" si="211"/>
        <v>94.103550295857985</v>
      </c>
      <c r="S2259" t="str">
        <f t="shared" si="214"/>
        <v>games</v>
      </c>
      <c r="T2259" s="17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 s="15">
        <f t="shared" si="212"/>
        <v>42166.75100694444</v>
      </c>
      <c r="K2260">
        <v>1431453687</v>
      </c>
      <c r="L2260" s="15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 t="shared" si="210"/>
        <v>146.5</v>
      </c>
      <c r="R2260" s="11">
        <f t="shared" si="211"/>
        <v>15.721951219512196</v>
      </c>
      <c r="S2260" t="str">
        <f t="shared" si="214"/>
        <v>games</v>
      </c>
      <c r="T2260" s="17" t="str">
        <f t="shared" si="215"/>
        <v>tabletop games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 s="15">
        <f t="shared" si="212"/>
        <v>42712.804814814815</v>
      </c>
      <c r="K2261">
        <v>1480360736</v>
      </c>
      <c r="L2261" s="15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 t="shared" si="210"/>
        <v>1867.1</v>
      </c>
      <c r="R2261" s="11">
        <f t="shared" si="211"/>
        <v>90.635922330097088</v>
      </c>
      <c r="S2261" t="str">
        <f t="shared" si="214"/>
        <v>games</v>
      </c>
      <c r="T2261" s="17" t="str">
        <f t="shared" si="215"/>
        <v>tabletop games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 s="15">
        <f t="shared" si="212"/>
        <v>41724.975115740745</v>
      </c>
      <c r="K2262">
        <v>1393287850</v>
      </c>
      <c r="L2262" s="15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 t="shared" si="210"/>
        <v>326.92</v>
      </c>
      <c r="R2262" s="11">
        <f t="shared" si="211"/>
        <v>97.297619047619051</v>
      </c>
      <c r="S2262" t="str">
        <f t="shared" si="214"/>
        <v>games</v>
      </c>
      <c r="T2262" s="17" t="str">
        <f t="shared" si="215"/>
        <v>tabletop games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 s="15">
        <f t="shared" si="212"/>
        <v>42780.724768518514</v>
      </c>
      <c r="K2263">
        <v>1485278620</v>
      </c>
      <c r="L2263" s="15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 t="shared" si="210"/>
        <v>779.5</v>
      </c>
      <c r="R2263" s="11">
        <f t="shared" si="211"/>
        <v>37.11904761904762</v>
      </c>
      <c r="S2263" t="str">
        <f t="shared" si="214"/>
        <v>games</v>
      </c>
      <c r="T2263" s="17" t="str">
        <f t="shared" si="215"/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 s="15">
        <f t="shared" si="212"/>
        <v>41961</v>
      </c>
      <c r="K2264">
        <v>1413295358</v>
      </c>
      <c r="L2264" s="15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 t="shared" si="210"/>
        <v>154.15151515151516</v>
      </c>
      <c r="R2264" s="11">
        <f t="shared" si="211"/>
        <v>28.104972375690608</v>
      </c>
      <c r="S2264" t="str">
        <f t="shared" si="214"/>
        <v>games</v>
      </c>
      <c r="T2264" s="17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 s="15">
        <f t="shared" si="212"/>
        <v>42035.832326388889</v>
      </c>
      <c r="K2265">
        <v>1420919913</v>
      </c>
      <c r="L2265" s="15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 t="shared" si="210"/>
        <v>115.54666666666667</v>
      </c>
      <c r="R2265" s="11">
        <f t="shared" si="211"/>
        <v>144.43333333333334</v>
      </c>
      <c r="S2265" t="str">
        <f t="shared" si="214"/>
        <v>games</v>
      </c>
      <c r="T2265" s="17" t="str">
        <f t="shared" si="215"/>
        <v>tabletop games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 s="15">
        <f t="shared" si="212"/>
        <v>42513.125</v>
      </c>
      <c r="K2266">
        <v>1462543114</v>
      </c>
      <c r="L2266" s="15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 t="shared" si="210"/>
        <v>180.03333333333333</v>
      </c>
      <c r="R2266" s="11">
        <f t="shared" si="211"/>
        <v>24.274157303370785</v>
      </c>
      <c r="S2266" t="str">
        <f t="shared" si="214"/>
        <v>games</v>
      </c>
      <c r="T2266" s="17" t="str">
        <f t="shared" si="215"/>
        <v>tabletop games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 s="15">
        <f t="shared" si="212"/>
        <v>42696.853090277778</v>
      </c>
      <c r="K2267">
        <v>1479241707</v>
      </c>
      <c r="L2267" s="15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 t="shared" si="210"/>
        <v>298.5</v>
      </c>
      <c r="R2267" s="11">
        <f t="shared" si="211"/>
        <v>35.117647058823529</v>
      </c>
      <c r="S2267" t="str">
        <f t="shared" si="214"/>
        <v>games</v>
      </c>
      <c r="T2267" s="17" t="str">
        <f t="shared" si="215"/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 s="15">
        <f t="shared" si="212"/>
        <v>42487.083333333328</v>
      </c>
      <c r="K2268">
        <v>1460235592</v>
      </c>
      <c r="L2268" s="15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 t="shared" si="210"/>
        <v>320.26666666666665</v>
      </c>
      <c r="R2268" s="11">
        <f t="shared" si="211"/>
        <v>24.762886597938145</v>
      </c>
      <c r="S2268" t="str">
        <f t="shared" si="214"/>
        <v>games</v>
      </c>
      <c r="T2268" s="17" t="str">
        <f t="shared" si="215"/>
        <v>tabletop games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 s="15">
        <f t="shared" si="212"/>
        <v>41994.041666666672</v>
      </c>
      <c r="K2269">
        <v>1416945297</v>
      </c>
      <c r="L2269" s="15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 t="shared" si="210"/>
        <v>380.52499999999998</v>
      </c>
      <c r="R2269" s="11">
        <f t="shared" si="211"/>
        <v>188.37871287128712</v>
      </c>
      <c r="S2269" t="str">
        <f t="shared" si="214"/>
        <v>games</v>
      </c>
      <c r="T2269" s="17" t="str">
        <f t="shared" si="215"/>
        <v>tabletop games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 s="15">
        <f t="shared" si="212"/>
        <v>42806.082349537035</v>
      </c>
      <c r="K2270">
        <v>1486691915</v>
      </c>
      <c r="L2270" s="15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 t="shared" si="210"/>
        <v>102.60000000000001</v>
      </c>
      <c r="R2270" s="11">
        <f t="shared" si="211"/>
        <v>148.08247422680412</v>
      </c>
      <c r="S2270" t="str">
        <f t="shared" si="214"/>
        <v>games</v>
      </c>
      <c r="T2270" s="17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 s="15">
        <f t="shared" si="212"/>
        <v>42801.208333333328</v>
      </c>
      <c r="K2271">
        <v>1486745663</v>
      </c>
      <c r="L2271" s="15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 t="shared" si="210"/>
        <v>1801.64</v>
      </c>
      <c r="R2271" s="11">
        <f t="shared" si="211"/>
        <v>49.934589800443462</v>
      </c>
      <c r="S2271" t="str">
        <f t="shared" si="214"/>
        <v>games</v>
      </c>
      <c r="T2271" s="17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 s="15">
        <f t="shared" si="212"/>
        <v>42745.915972222225</v>
      </c>
      <c r="K2272">
        <v>1482353513</v>
      </c>
      <c r="L2272" s="15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 t="shared" si="210"/>
        <v>720.24800000000005</v>
      </c>
      <c r="R2272" s="11">
        <f t="shared" si="211"/>
        <v>107.82155688622754</v>
      </c>
      <c r="S2272" t="str">
        <f t="shared" si="214"/>
        <v>games</v>
      </c>
      <c r="T2272" s="17" t="str">
        <f t="shared" si="215"/>
        <v>tabletop games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 s="15">
        <f t="shared" si="212"/>
        <v>42714.000046296293</v>
      </c>
      <c r="K2273">
        <v>1478736004</v>
      </c>
      <c r="L2273" s="15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 t="shared" si="210"/>
        <v>283.09000000000003</v>
      </c>
      <c r="R2273" s="11">
        <f t="shared" si="211"/>
        <v>42.63403614457831</v>
      </c>
      <c r="S2273" t="str">
        <f t="shared" si="214"/>
        <v>games</v>
      </c>
      <c r="T2273" s="17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 s="15">
        <f t="shared" si="212"/>
        <v>42345.699490740735</v>
      </c>
      <c r="K2274">
        <v>1446914836</v>
      </c>
      <c r="L2274" s="15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 t="shared" si="210"/>
        <v>1356.6000000000001</v>
      </c>
      <c r="R2274" s="11">
        <f t="shared" si="211"/>
        <v>14.370762711864407</v>
      </c>
      <c r="S2274" t="str">
        <f t="shared" si="214"/>
        <v>games</v>
      </c>
      <c r="T2274" s="17" t="str">
        <f t="shared" si="215"/>
        <v>tabletop games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 s="15">
        <f t="shared" si="212"/>
        <v>42806.507430555561</v>
      </c>
      <c r="K2275">
        <v>1487164242</v>
      </c>
      <c r="L2275" s="15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 t="shared" si="210"/>
        <v>220.35999999999999</v>
      </c>
      <c r="R2275" s="11">
        <f t="shared" si="211"/>
        <v>37.476190476190474</v>
      </c>
      <c r="S2275" t="str">
        <f t="shared" si="214"/>
        <v>games</v>
      </c>
      <c r="T2275" s="17" t="str">
        <f t="shared" si="215"/>
        <v>tabletop games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 s="15">
        <f t="shared" si="212"/>
        <v>41693.500659722224</v>
      </c>
      <c r="K2276">
        <v>1390564857</v>
      </c>
      <c r="L2276" s="15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 t="shared" si="210"/>
        <v>119.6</v>
      </c>
      <c r="R2276" s="11">
        <f t="shared" si="211"/>
        <v>30.202020202020201</v>
      </c>
      <c r="S2276" t="str">
        <f t="shared" si="214"/>
        <v>games</v>
      </c>
      <c r="T2276" s="17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 s="15">
        <f t="shared" si="212"/>
        <v>41995.616655092599</v>
      </c>
      <c r="K2277">
        <v>1416667679</v>
      </c>
      <c r="L2277" s="15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 t="shared" si="210"/>
        <v>407.76923076923077</v>
      </c>
      <c r="R2277" s="11">
        <f t="shared" si="211"/>
        <v>33.550632911392405</v>
      </c>
      <c r="S2277" t="str">
        <f t="shared" si="214"/>
        <v>games</v>
      </c>
      <c r="T2277" s="17" t="str">
        <f t="shared" si="215"/>
        <v>tabletop games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 s="15">
        <f t="shared" si="212"/>
        <v>41644.651493055557</v>
      </c>
      <c r="K2278">
        <v>1386344289</v>
      </c>
      <c r="L2278" s="15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 t="shared" si="210"/>
        <v>105.81826105905425</v>
      </c>
      <c r="R2278" s="11">
        <f t="shared" si="211"/>
        <v>64.74666666666667</v>
      </c>
      <c r="S2278" t="str">
        <f t="shared" si="214"/>
        <v>games</v>
      </c>
      <c r="T2278" s="17" t="str">
        <f t="shared" si="215"/>
        <v>tabletop games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 s="15">
        <f t="shared" si="212"/>
        <v>40966.678506944445</v>
      </c>
      <c r="K2279">
        <v>1327767423</v>
      </c>
      <c r="L2279" s="15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 t="shared" si="210"/>
        <v>141.08235294117648</v>
      </c>
      <c r="R2279" s="11">
        <f t="shared" si="211"/>
        <v>57.932367149758456</v>
      </c>
      <c r="S2279" t="str">
        <f t="shared" si="214"/>
        <v>games</v>
      </c>
      <c r="T2279" s="17" t="str">
        <f t="shared" si="215"/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 s="15">
        <f t="shared" si="212"/>
        <v>42372.957638888889</v>
      </c>
      <c r="K2280">
        <v>1448902867</v>
      </c>
      <c r="L2280" s="15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 t="shared" si="210"/>
        <v>270.7</v>
      </c>
      <c r="R2280" s="11">
        <f t="shared" si="211"/>
        <v>53.078431372549019</v>
      </c>
      <c r="S2280" t="str">
        <f t="shared" si="214"/>
        <v>games</v>
      </c>
      <c r="T2280" s="17" t="str">
        <f t="shared" si="215"/>
        <v>tabletop games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 s="15">
        <f t="shared" si="212"/>
        <v>42039.166666666672</v>
      </c>
      <c r="K2281">
        <v>1421436099</v>
      </c>
      <c r="L2281" s="15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 t="shared" si="210"/>
        <v>153.80000000000001</v>
      </c>
      <c r="R2281" s="11">
        <f t="shared" si="211"/>
        <v>48.0625</v>
      </c>
      <c r="S2281" t="str">
        <f t="shared" si="214"/>
        <v>games</v>
      </c>
      <c r="T2281" s="17" t="str">
        <f t="shared" si="215"/>
        <v>tabletop games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 s="15">
        <f t="shared" si="212"/>
        <v>42264.624895833331</v>
      </c>
      <c r="K2282">
        <v>1439909991</v>
      </c>
      <c r="L2282" s="15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 t="shared" si="210"/>
        <v>403.57653061224488</v>
      </c>
      <c r="R2282" s="11">
        <f t="shared" si="211"/>
        <v>82.396874999999994</v>
      </c>
      <c r="S2282" t="str">
        <f t="shared" si="214"/>
        <v>games</v>
      </c>
      <c r="T2282" s="17" t="str">
        <f t="shared" si="215"/>
        <v>tabletop games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 s="15">
        <f t="shared" si="212"/>
        <v>40749.284722222219</v>
      </c>
      <c r="K2283">
        <v>1306219897</v>
      </c>
      <c r="L2283" s="15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 t="shared" si="210"/>
        <v>185</v>
      </c>
      <c r="R2283" s="11">
        <f t="shared" si="211"/>
        <v>50.454545454545453</v>
      </c>
      <c r="S2283" t="str">
        <f t="shared" si="214"/>
        <v>music</v>
      </c>
      <c r="T2283" s="17" t="str">
        <f t="shared" si="215"/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 s="15">
        <f t="shared" si="212"/>
        <v>42383.17460648148</v>
      </c>
      <c r="K2284">
        <v>1447560686</v>
      </c>
      <c r="L2284" s="15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 t="shared" si="210"/>
        <v>185.33333333333331</v>
      </c>
      <c r="R2284" s="11">
        <f t="shared" si="211"/>
        <v>115.83333333333333</v>
      </c>
      <c r="S2284" t="str">
        <f t="shared" si="214"/>
        <v>music</v>
      </c>
      <c r="T2284" s="17" t="str">
        <f t="shared" si="215"/>
        <v>rock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 s="15">
        <f t="shared" si="212"/>
        <v>41038.083379629628</v>
      </c>
      <c r="K2285">
        <v>1331348404</v>
      </c>
      <c r="L2285" s="15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 t="shared" si="210"/>
        <v>100.85533333333332</v>
      </c>
      <c r="R2285" s="11">
        <f t="shared" si="211"/>
        <v>63.03458333333333</v>
      </c>
      <c r="S2285" t="str">
        <f t="shared" si="214"/>
        <v>music</v>
      </c>
      <c r="T2285" s="17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 s="15">
        <f t="shared" si="212"/>
        <v>40614.166666666664</v>
      </c>
      <c r="K2286">
        <v>1297451245</v>
      </c>
      <c r="L2286" s="15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 t="shared" si="210"/>
        <v>106.22116666666668</v>
      </c>
      <c r="R2286" s="11">
        <f t="shared" si="211"/>
        <v>108.02152542372882</v>
      </c>
      <c r="S2286" t="str">
        <f t="shared" si="214"/>
        <v>music</v>
      </c>
      <c r="T2286" s="17" t="str">
        <f t="shared" si="215"/>
        <v>rock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 s="15">
        <f t="shared" si="212"/>
        <v>41089.185682870368</v>
      </c>
      <c r="K2287">
        <v>1338352043</v>
      </c>
      <c r="L2287" s="15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 t="shared" si="210"/>
        <v>121.36666666666667</v>
      </c>
      <c r="R2287" s="11">
        <f t="shared" si="211"/>
        <v>46.088607594936711</v>
      </c>
      <c r="S2287" t="str">
        <f t="shared" si="214"/>
        <v>music</v>
      </c>
      <c r="T2287" s="1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 s="15">
        <f t="shared" si="212"/>
        <v>41523.165972222225</v>
      </c>
      <c r="K2288">
        <v>1376003254</v>
      </c>
      <c r="L2288" s="15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 t="shared" si="210"/>
        <v>100.06666666666666</v>
      </c>
      <c r="R2288" s="11">
        <f t="shared" si="211"/>
        <v>107.21428571428571</v>
      </c>
      <c r="S2288" t="str">
        <f t="shared" si="214"/>
        <v>music</v>
      </c>
      <c r="T2288" s="17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 s="15">
        <f t="shared" si="212"/>
        <v>41813.667361111111</v>
      </c>
      <c r="K2289">
        <v>1401724860</v>
      </c>
      <c r="L2289" s="15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 t="shared" si="210"/>
        <v>119.97755555555555</v>
      </c>
      <c r="R2289" s="11">
        <f t="shared" si="211"/>
        <v>50.9338679245283</v>
      </c>
      <c r="S2289" t="str">
        <f t="shared" si="214"/>
        <v>music</v>
      </c>
      <c r="T2289" s="17" t="str">
        <f t="shared" si="215"/>
        <v>rock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 s="15">
        <f t="shared" si="212"/>
        <v>41086.75</v>
      </c>
      <c r="K2290">
        <v>1339098689</v>
      </c>
      <c r="L2290" s="15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 t="shared" si="210"/>
        <v>100.1</v>
      </c>
      <c r="R2290" s="11">
        <f t="shared" si="211"/>
        <v>40.04</v>
      </c>
      <c r="S2290" t="str">
        <f t="shared" si="214"/>
        <v>music</v>
      </c>
      <c r="T2290" s="17" t="str">
        <f t="shared" si="215"/>
        <v>rock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 s="15">
        <f t="shared" si="212"/>
        <v>41614.973611111112</v>
      </c>
      <c r="K2291">
        <v>1382659060</v>
      </c>
      <c r="L2291" s="15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 t="shared" si="210"/>
        <v>107.4</v>
      </c>
      <c r="R2291" s="11">
        <f t="shared" si="211"/>
        <v>64.44</v>
      </c>
      <c r="S2291" t="str">
        <f t="shared" si="214"/>
        <v>music</v>
      </c>
      <c r="T2291" s="17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 s="15">
        <f t="shared" si="212"/>
        <v>40148.708333333336</v>
      </c>
      <c r="K2292">
        <v>1252908330</v>
      </c>
      <c r="L2292" s="15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 t="shared" si="210"/>
        <v>104.06666666666666</v>
      </c>
      <c r="R2292" s="11">
        <f t="shared" si="211"/>
        <v>53.827586206896555</v>
      </c>
      <c r="S2292" t="str">
        <f t="shared" si="214"/>
        <v>music</v>
      </c>
      <c r="T2292" s="17" t="str">
        <f t="shared" si="215"/>
        <v>rock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 s="15">
        <f t="shared" si="212"/>
        <v>41022.166666666664</v>
      </c>
      <c r="K2293">
        <v>1332199618</v>
      </c>
      <c r="L2293" s="15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 t="shared" si="210"/>
        <v>172.8</v>
      </c>
      <c r="R2293" s="11">
        <f t="shared" si="211"/>
        <v>100.46511627906976</v>
      </c>
      <c r="S2293" t="str">
        <f t="shared" si="214"/>
        <v>music</v>
      </c>
      <c r="T2293" s="17" t="str">
        <f t="shared" si="215"/>
        <v>rock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 s="15">
        <f t="shared" si="212"/>
        <v>41017.697638888887</v>
      </c>
      <c r="K2294">
        <v>1332175476</v>
      </c>
      <c r="L2294" s="15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 t="shared" si="210"/>
        <v>107.2505</v>
      </c>
      <c r="R2294" s="11">
        <f t="shared" si="211"/>
        <v>46.630652173913049</v>
      </c>
      <c r="S2294" t="str">
        <f t="shared" si="214"/>
        <v>music</v>
      </c>
      <c r="T2294" s="17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 s="15">
        <f t="shared" si="212"/>
        <v>41177.165972222225</v>
      </c>
      <c r="K2295">
        <v>1346345999</v>
      </c>
      <c r="L2295" s="15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 t="shared" si="210"/>
        <v>108.23529411764706</v>
      </c>
      <c r="R2295" s="11">
        <f t="shared" si="211"/>
        <v>34.074074074074076</v>
      </c>
      <c r="S2295" t="str">
        <f t="shared" si="214"/>
        <v>music</v>
      </c>
      <c r="T2295" s="17" t="str">
        <f t="shared" si="215"/>
        <v>rock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 s="15">
        <f t="shared" si="212"/>
        <v>41294.72314814815</v>
      </c>
      <c r="K2296">
        <v>1356110480</v>
      </c>
      <c r="L2296" s="15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 t="shared" si="210"/>
        <v>146.08079999999998</v>
      </c>
      <c r="R2296" s="11">
        <f t="shared" si="211"/>
        <v>65.214642857142863</v>
      </c>
      <c r="S2296" t="str">
        <f t="shared" si="214"/>
        <v>music</v>
      </c>
      <c r="T2296" s="17" t="str">
        <f t="shared" si="215"/>
        <v>rock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 s="15">
        <f t="shared" si="212"/>
        <v>41300.954351851848</v>
      </c>
      <c r="K2297">
        <v>1356648856</v>
      </c>
      <c r="L2297" s="15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 t="shared" si="210"/>
        <v>125.25</v>
      </c>
      <c r="R2297" s="11">
        <f t="shared" si="211"/>
        <v>44.205882352941174</v>
      </c>
      <c r="S2297" t="str">
        <f t="shared" si="214"/>
        <v>music</v>
      </c>
      <c r="T2297" s="1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 s="15">
        <f t="shared" si="212"/>
        <v>40962.731782407405</v>
      </c>
      <c r="K2298">
        <v>1326994426</v>
      </c>
      <c r="L2298" s="15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 t="shared" si="210"/>
        <v>149.07142857142856</v>
      </c>
      <c r="R2298" s="11">
        <f t="shared" si="211"/>
        <v>71.965517241379317</v>
      </c>
      <c r="S2298" t="str">
        <f t="shared" si="214"/>
        <v>music</v>
      </c>
      <c r="T2298" s="17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 s="15">
        <f t="shared" si="212"/>
        <v>40982.165972222225</v>
      </c>
      <c r="K2299">
        <v>1328749249</v>
      </c>
      <c r="L2299" s="15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 t="shared" si="210"/>
        <v>100.6</v>
      </c>
      <c r="R2299" s="11">
        <f t="shared" si="211"/>
        <v>52.94736842105263</v>
      </c>
      <c r="S2299" t="str">
        <f t="shared" si="214"/>
        <v>music</v>
      </c>
      <c r="T2299" s="17" t="str">
        <f t="shared" si="215"/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 s="15">
        <f t="shared" si="212"/>
        <v>41724.798993055556</v>
      </c>
      <c r="K2300">
        <v>1393272633</v>
      </c>
      <c r="L2300" s="15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 t="shared" si="210"/>
        <v>105.07333333333332</v>
      </c>
      <c r="R2300" s="11">
        <f t="shared" si="211"/>
        <v>109.45138888888889</v>
      </c>
      <c r="S2300" t="str">
        <f t="shared" si="214"/>
        <v>music</v>
      </c>
      <c r="T2300" s="17" t="str">
        <f t="shared" si="215"/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 s="15">
        <f t="shared" si="212"/>
        <v>40580.032511574071</v>
      </c>
      <c r="K2301">
        <v>1295657209</v>
      </c>
      <c r="L2301" s="15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 t="shared" si="210"/>
        <v>350.16666666666663</v>
      </c>
      <c r="R2301" s="11">
        <f t="shared" si="211"/>
        <v>75.035714285714292</v>
      </c>
      <c r="S2301" t="str">
        <f t="shared" si="214"/>
        <v>music</v>
      </c>
      <c r="T2301" s="17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 s="15">
        <f t="shared" si="212"/>
        <v>41088.727037037039</v>
      </c>
      <c r="K2302">
        <v>1339694816</v>
      </c>
      <c r="L2302" s="15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 t="shared" si="210"/>
        <v>101.25</v>
      </c>
      <c r="R2302" s="11">
        <f t="shared" si="211"/>
        <v>115.71428571428571</v>
      </c>
      <c r="S2302" t="str">
        <f t="shared" si="214"/>
        <v>music</v>
      </c>
      <c r="T2302" s="17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 s="15">
        <f t="shared" si="212"/>
        <v>41446.146944444445</v>
      </c>
      <c r="K2303">
        <v>1369193496</v>
      </c>
      <c r="L2303" s="15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 t="shared" si="210"/>
        <v>133.6044</v>
      </c>
      <c r="R2303" s="11">
        <f t="shared" si="211"/>
        <v>31.659810426540286</v>
      </c>
      <c r="S2303" t="str">
        <f t="shared" si="214"/>
        <v>music</v>
      </c>
      <c r="T2303" s="17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 s="15">
        <f t="shared" si="212"/>
        <v>41639.291666666664</v>
      </c>
      <c r="K2304">
        <v>1385585434</v>
      </c>
      <c r="L2304" s="15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 t="shared" si="210"/>
        <v>170.65217391304347</v>
      </c>
      <c r="R2304" s="11">
        <f t="shared" si="211"/>
        <v>46.176470588235297</v>
      </c>
      <c r="S2304" t="str">
        <f t="shared" si="214"/>
        <v>music</v>
      </c>
      <c r="T2304" s="17" t="str">
        <f t="shared" si="215"/>
        <v>indie rock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 s="15">
        <f t="shared" si="212"/>
        <v>40890.152731481481</v>
      </c>
      <c r="K2305">
        <v>1320287996</v>
      </c>
      <c r="L2305" s="15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 t="shared" si="210"/>
        <v>109.35829457364341</v>
      </c>
      <c r="R2305" s="11">
        <f t="shared" si="211"/>
        <v>68.481650485436887</v>
      </c>
      <c r="S2305" t="str">
        <f t="shared" si="214"/>
        <v>music</v>
      </c>
      <c r="T2305" s="17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 s="15">
        <f t="shared" si="212"/>
        <v>40544.207638888889</v>
      </c>
      <c r="K2306">
        <v>1290281691</v>
      </c>
      <c r="L2306" s="15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 t="shared" ref="Q2306:Q2369" si="216">E2306/D2306*100</f>
        <v>100.70033333333335</v>
      </c>
      <c r="R2306" s="11">
        <f t="shared" ref="R2306:R2369" si="217">E2306/N2306</f>
        <v>53.469203539823013</v>
      </c>
      <c r="S2306" t="str">
        <f t="shared" si="214"/>
        <v>music</v>
      </c>
      <c r="T2306" s="17" t="str">
        <f t="shared" si="215"/>
        <v>indie rock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218">(((I2307/60)/60)/24)+DATE(1970,1,1)</f>
        <v>41859.75</v>
      </c>
      <c r="K2307">
        <v>1405356072</v>
      </c>
      <c r="L2307" s="15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 t="shared" si="216"/>
        <v>101.22777777777779</v>
      </c>
      <c r="R2307" s="11">
        <f t="shared" si="217"/>
        <v>109.10778443113773</v>
      </c>
      <c r="S2307" t="str">
        <f t="shared" ref="S2307:S2370" si="220">LEFT(P2307,SEARCH("/",P2307,1)-1)</f>
        <v>music</v>
      </c>
      <c r="T2307" s="17" t="str">
        <f t="shared" ref="T2307:T2370" si="221">RIGHT(P2307,LEN(P2307)-SEARCH("/",P2307))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 s="15">
        <f t="shared" si="218"/>
        <v>40978.16815972222</v>
      </c>
      <c r="K2308">
        <v>1328760129</v>
      </c>
      <c r="L2308" s="15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 t="shared" si="216"/>
        <v>106.75857142857143</v>
      </c>
      <c r="R2308" s="11">
        <f t="shared" si="217"/>
        <v>51.185616438356163</v>
      </c>
      <c r="S2308" t="str">
        <f t="shared" si="220"/>
        <v>music</v>
      </c>
      <c r="T2308" s="17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 s="15">
        <f t="shared" si="218"/>
        <v>41034.802407407406</v>
      </c>
      <c r="K2309">
        <v>1333653333</v>
      </c>
      <c r="L2309" s="15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 t="shared" si="216"/>
        <v>106.65777537961894</v>
      </c>
      <c r="R2309" s="11">
        <f t="shared" si="217"/>
        <v>27.936800000000002</v>
      </c>
      <c r="S2309" t="str">
        <f t="shared" si="220"/>
        <v>music</v>
      </c>
      <c r="T2309" s="17" t="str">
        <f t="shared" si="221"/>
        <v>indie rock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 s="15">
        <f t="shared" si="218"/>
        <v>41880.041666666664</v>
      </c>
      <c r="K2310">
        <v>1406847996</v>
      </c>
      <c r="L2310" s="15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 t="shared" si="216"/>
        <v>101.30622</v>
      </c>
      <c r="R2310" s="11">
        <f t="shared" si="217"/>
        <v>82.496921824104234</v>
      </c>
      <c r="S2310" t="str">
        <f t="shared" si="220"/>
        <v>music</v>
      </c>
      <c r="T2310" s="17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 s="15">
        <f t="shared" si="218"/>
        <v>41342.987696759257</v>
      </c>
      <c r="K2311">
        <v>1359848537</v>
      </c>
      <c r="L2311" s="15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 t="shared" si="216"/>
        <v>106.67450000000001</v>
      </c>
      <c r="R2311" s="11">
        <f t="shared" si="217"/>
        <v>59.817476635514019</v>
      </c>
      <c r="S2311" t="str">
        <f t="shared" si="220"/>
        <v>music</v>
      </c>
      <c r="T2311" s="17" t="str">
        <f t="shared" si="221"/>
        <v>indie rock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 s="15">
        <f t="shared" si="218"/>
        <v>41354.752488425926</v>
      </c>
      <c r="K2312">
        <v>1361300615</v>
      </c>
      <c r="L2312" s="15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 t="shared" si="216"/>
        <v>428.83978378378379</v>
      </c>
      <c r="R2312" s="11">
        <f t="shared" si="217"/>
        <v>64.816470588235291</v>
      </c>
      <c r="S2312" t="str">
        <f t="shared" si="220"/>
        <v>music</v>
      </c>
      <c r="T2312" s="17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 s="15">
        <f t="shared" si="218"/>
        <v>41766.004502314812</v>
      </c>
      <c r="K2313">
        <v>1396829189</v>
      </c>
      <c r="L2313" s="15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 t="shared" si="216"/>
        <v>104.11111111111111</v>
      </c>
      <c r="R2313" s="11">
        <f t="shared" si="217"/>
        <v>90.09615384615384</v>
      </c>
      <c r="S2313" t="str">
        <f t="shared" si="220"/>
        <v>music</v>
      </c>
      <c r="T2313" s="17" t="str">
        <f t="shared" si="221"/>
        <v>indie rock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 s="15">
        <f t="shared" si="218"/>
        <v>41747.958333333336</v>
      </c>
      <c r="K2314">
        <v>1395155478</v>
      </c>
      <c r="L2314" s="15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 t="shared" si="216"/>
        <v>107.86666666666666</v>
      </c>
      <c r="R2314" s="11">
        <f t="shared" si="217"/>
        <v>40.962025316455694</v>
      </c>
      <c r="S2314" t="str">
        <f t="shared" si="220"/>
        <v>music</v>
      </c>
      <c r="T2314" s="17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 s="15">
        <f t="shared" si="218"/>
        <v>41032.958634259259</v>
      </c>
      <c r="K2315">
        <v>1333494026</v>
      </c>
      <c r="L2315" s="15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 t="shared" si="216"/>
        <v>175.84040000000002</v>
      </c>
      <c r="R2315" s="11">
        <f t="shared" si="217"/>
        <v>56.000127388535034</v>
      </c>
      <c r="S2315" t="str">
        <f t="shared" si="220"/>
        <v>music</v>
      </c>
      <c r="T2315" s="17" t="str">
        <f t="shared" si="221"/>
        <v>indie rock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 s="15">
        <f t="shared" si="218"/>
        <v>41067.551585648151</v>
      </c>
      <c r="K2316">
        <v>1336482857</v>
      </c>
      <c r="L2316" s="15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 t="shared" si="216"/>
        <v>156.97</v>
      </c>
      <c r="R2316" s="11">
        <f t="shared" si="217"/>
        <v>37.672800000000002</v>
      </c>
      <c r="S2316" t="str">
        <f t="shared" si="220"/>
        <v>music</v>
      </c>
      <c r="T2316" s="17" t="str">
        <f t="shared" si="221"/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 s="15">
        <f t="shared" si="218"/>
        <v>41034.72619212963</v>
      </c>
      <c r="K2317">
        <v>1333646743</v>
      </c>
      <c r="L2317" s="15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 t="shared" si="216"/>
        <v>102.60000000000001</v>
      </c>
      <c r="R2317" s="11">
        <f t="shared" si="217"/>
        <v>40.078125</v>
      </c>
      <c r="S2317" t="str">
        <f t="shared" si="220"/>
        <v>music</v>
      </c>
      <c r="T2317" s="17" t="str">
        <f t="shared" si="221"/>
        <v>indie rock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 s="15">
        <f t="shared" si="218"/>
        <v>40156.76666666667</v>
      </c>
      <c r="K2318">
        <v>1253726650</v>
      </c>
      <c r="L2318" s="15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 t="shared" si="216"/>
        <v>104.04266666666666</v>
      </c>
      <c r="R2318" s="11">
        <f t="shared" si="217"/>
        <v>78.031999999999996</v>
      </c>
      <c r="S2318" t="str">
        <f t="shared" si="220"/>
        <v>music</v>
      </c>
      <c r="T2318" s="17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 s="15">
        <f t="shared" si="218"/>
        <v>40224.208333333336</v>
      </c>
      <c r="K2319">
        <v>1263474049</v>
      </c>
      <c r="L2319" s="15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 t="shared" si="216"/>
        <v>104</v>
      </c>
      <c r="R2319" s="11">
        <f t="shared" si="217"/>
        <v>18.90909090909091</v>
      </c>
      <c r="S2319" t="str">
        <f t="shared" si="220"/>
        <v>music</v>
      </c>
      <c r="T2319" s="17" t="str">
        <f t="shared" si="221"/>
        <v>indie rock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 s="15">
        <f t="shared" si="218"/>
        <v>40082.165972222225</v>
      </c>
      <c r="K2320">
        <v>1251214014</v>
      </c>
      <c r="L2320" s="15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 t="shared" si="216"/>
        <v>121.05999999999999</v>
      </c>
      <c r="R2320" s="11">
        <f t="shared" si="217"/>
        <v>37.134969325153371</v>
      </c>
      <c r="S2320" t="str">
        <f t="shared" si="220"/>
        <v>music</v>
      </c>
      <c r="T2320" s="17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 s="15">
        <f t="shared" si="218"/>
        <v>41623.082002314812</v>
      </c>
      <c r="K2321">
        <v>1384480685</v>
      </c>
      <c r="L2321" s="15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 t="shared" si="216"/>
        <v>107.69999999999999</v>
      </c>
      <c r="R2321" s="11">
        <f t="shared" si="217"/>
        <v>41.961038961038959</v>
      </c>
      <c r="S2321" t="str">
        <f t="shared" si="220"/>
        <v>music</v>
      </c>
      <c r="T2321" s="17" t="str">
        <f t="shared" si="221"/>
        <v>indie rock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 s="15">
        <f t="shared" si="218"/>
        <v>41731.775462962964</v>
      </c>
      <c r="K2322">
        <v>1393443400</v>
      </c>
      <c r="L2322" s="15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 t="shared" si="216"/>
        <v>108.66</v>
      </c>
      <c r="R2322" s="11">
        <f t="shared" si="217"/>
        <v>61.044943820224717</v>
      </c>
      <c r="S2322" t="str">
        <f t="shared" si="220"/>
        <v>music</v>
      </c>
      <c r="T2322" s="17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 s="15">
        <f t="shared" si="218"/>
        <v>42829.21876157407</v>
      </c>
      <c r="K2323">
        <v>1488694501</v>
      </c>
      <c r="L2323" s="15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216"/>
        <v>39.120962394619681</v>
      </c>
      <c r="R2323" s="11">
        <f t="shared" si="217"/>
        <v>64.53125</v>
      </c>
      <c r="S2323" t="str">
        <f t="shared" si="220"/>
        <v>food</v>
      </c>
      <c r="T2323" s="17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 s="15">
        <f t="shared" si="218"/>
        <v>42834.853807870371</v>
      </c>
      <c r="K2324">
        <v>1489181369</v>
      </c>
      <c r="L2324" s="15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216"/>
        <v>3.1481481481481479</v>
      </c>
      <c r="R2324" s="11">
        <f t="shared" si="217"/>
        <v>21.25</v>
      </c>
      <c r="S2324" t="str">
        <f t="shared" si="220"/>
        <v>food</v>
      </c>
      <c r="T2324" s="17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 s="15">
        <f t="shared" si="218"/>
        <v>42814.755173611105</v>
      </c>
      <c r="K2325">
        <v>1489428447</v>
      </c>
      <c r="L2325" s="15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216"/>
        <v>48</v>
      </c>
      <c r="R2325" s="11">
        <f t="shared" si="217"/>
        <v>30</v>
      </c>
      <c r="S2325" t="str">
        <f t="shared" si="220"/>
        <v>food</v>
      </c>
      <c r="T2325" s="17" t="str">
        <f t="shared" si="221"/>
        <v>small batch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 s="15">
        <f t="shared" si="218"/>
        <v>42820.843576388885</v>
      </c>
      <c r="K2326">
        <v>1487970885</v>
      </c>
      <c r="L2326" s="15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216"/>
        <v>20.733333333333334</v>
      </c>
      <c r="R2326" s="11">
        <f t="shared" si="217"/>
        <v>25.491803278688526</v>
      </c>
      <c r="S2326" t="str">
        <f t="shared" si="220"/>
        <v>food</v>
      </c>
      <c r="T2326" s="17" t="str">
        <f t="shared" si="221"/>
        <v>small batch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 s="15">
        <f t="shared" si="218"/>
        <v>42823.980682870373</v>
      </c>
      <c r="K2327">
        <v>1488241931</v>
      </c>
      <c r="L2327" s="15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216"/>
        <v>8</v>
      </c>
      <c r="R2327" s="11">
        <f t="shared" si="217"/>
        <v>11.428571428571429</v>
      </c>
      <c r="S2327" t="str">
        <f t="shared" si="220"/>
        <v>food</v>
      </c>
      <c r="T2327" s="17" t="str">
        <f t="shared" si="221"/>
        <v>small batch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 s="15">
        <f t="shared" si="218"/>
        <v>42855.708333333328</v>
      </c>
      <c r="K2328">
        <v>1489106948</v>
      </c>
      <c r="L2328" s="15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216"/>
        <v>0.72</v>
      </c>
      <c r="R2328" s="11">
        <f t="shared" si="217"/>
        <v>108</v>
      </c>
      <c r="S2328" t="str">
        <f t="shared" si="220"/>
        <v>food</v>
      </c>
      <c r="T2328" s="17" t="str">
        <f t="shared" si="221"/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 s="15">
        <f t="shared" si="218"/>
        <v>41877.917129629634</v>
      </c>
      <c r="K2329">
        <v>1406066440</v>
      </c>
      <c r="L2329" s="15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 t="shared" si="216"/>
        <v>526.09431428571429</v>
      </c>
      <c r="R2329" s="11">
        <f t="shared" si="217"/>
        <v>54.883162444113267</v>
      </c>
      <c r="S2329" t="str">
        <f t="shared" si="220"/>
        <v>food</v>
      </c>
      <c r="T2329" s="17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 s="15">
        <f t="shared" si="218"/>
        <v>42169.781678240746</v>
      </c>
      <c r="K2330">
        <v>1431715537</v>
      </c>
      <c r="L2330" s="15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 t="shared" si="216"/>
        <v>254.45000000000002</v>
      </c>
      <c r="R2330" s="11">
        <f t="shared" si="217"/>
        <v>47.383612662942269</v>
      </c>
      <c r="S2330" t="str">
        <f t="shared" si="220"/>
        <v>food</v>
      </c>
      <c r="T2330" s="17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 s="15">
        <f t="shared" si="218"/>
        <v>41837.624374999999</v>
      </c>
      <c r="K2331">
        <v>1403017146</v>
      </c>
      <c r="L2331" s="15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 t="shared" si="216"/>
        <v>105.91999999999999</v>
      </c>
      <c r="R2331" s="11">
        <f t="shared" si="217"/>
        <v>211.84</v>
      </c>
      <c r="S2331" t="str">
        <f t="shared" si="220"/>
        <v>food</v>
      </c>
      <c r="T2331" s="17" t="str">
        <f t="shared" si="221"/>
        <v>small batch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 s="15">
        <f t="shared" si="218"/>
        <v>42363</v>
      </c>
      <c r="K2332">
        <v>1448400943</v>
      </c>
      <c r="L2332" s="15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 t="shared" si="216"/>
        <v>102.42285714285715</v>
      </c>
      <c r="R2332" s="11">
        <f t="shared" si="217"/>
        <v>219.92638036809817</v>
      </c>
      <c r="S2332" t="str">
        <f t="shared" si="220"/>
        <v>food</v>
      </c>
      <c r="T2332" s="17" t="str">
        <f t="shared" si="221"/>
        <v>small batch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 s="15">
        <f t="shared" si="218"/>
        <v>41869.005671296298</v>
      </c>
      <c r="K2333">
        <v>1405728490</v>
      </c>
      <c r="L2333" s="15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 t="shared" si="216"/>
        <v>144.31375</v>
      </c>
      <c r="R2333" s="11">
        <f t="shared" si="217"/>
        <v>40.795406360424032</v>
      </c>
      <c r="S2333" t="str">
        <f t="shared" si="220"/>
        <v>food</v>
      </c>
      <c r="T2333" s="17" t="str">
        <f t="shared" si="221"/>
        <v>small batch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 s="15">
        <f t="shared" si="218"/>
        <v>42041.628136574072</v>
      </c>
      <c r="K2334">
        <v>1420643071</v>
      </c>
      <c r="L2334" s="15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 t="shared" si="216"/>
        <v>106.30800000000001</v>
      </c>
      <c r="R2334" s="11">
        <f t="shared" si="217"/>
        <v>75.502840909090907</v>
      </c>
      <c r="S2334" t="str">
        <f t="shared" si="220"/>
        <v>food</v>
      </c>
      <c r="T2334" s="17" t="str">
        <f t="shared" si="221"/>
        <v>small batch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 s="15">
        <f t="shared" si="218"/>
        <v>41788.743055555555</v>
      </c>
      <c r="K2335">
        <v>1399563390</v>
      </c>
      <c r="L2335" s="15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 t="shared" si="216"/>
        <v>212.16666666666666</v>
      </c>
      <c r="R2335" s="11">
        <f t="shared" si="217"/>
        <v>13.542553191489361</v>
      </c>
      <c r="S2335" t="str">
        <f t="shared" si="220"/>
        <v>food</v>
      </c>
      <c r="T2335" s="17" t="str">
        <f t="shared" si="221"/>
        <v>small batch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 s="15">
        <f t="shared" si="218"/>
        <v>41948.731944444444</v>
      </c>
      <c r="K2336">
        <v>1412611498</v>
      </c>
      <c r="L2336" s="15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 t="shared" si="216"/>
        <v>101.95</v>
      </c>
      <c r="R2336" s="11">
        <f t="shared" si="217"/>
        <v>60.865671641791046</v>
      </c>
      <c r="S2336" t="str">
        <f t="shared" si="220"/>
        <v>food</v>
      </c>
      <c r="T2336" s="17" t="str">
        <f t="shared" si="221"/>
        <v>small batch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 s="15">
        <f t="shared" si="218"/>
        <v>41801.572256944448</v>
      </c>
      <c r="K2337">
        <v>1399902243</v>
      </c>
      <c r="L2337" s="15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 t="shared" si="216"/>
        <v>102.27200000000001</v>
      </c>
      <c r="R2337" s="11">
        <f t="shared" si="217"/>
        <v>115.69230769230769</v>
      </c>
      <c r="S2337" t="str">
        <f t="shared" si="220"/>
        <v>food</v>
      </c>
      <c r="T2337" s="1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 s="15">
        <f t="shared" si="218"/>
        <v>41706.924710648149</v>
      </c>
      <c r="K2338">
        <v>1390860695</v>
      </c>
      <c r="L2338" s="15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 t="shared" si="216"/>
        <v>520.73254999999995</v>
      </c>
      <c r="R2338" s="11">
        <f t="shared" si="217"/>
        <v>48.104623556581984</v>
      </c>
      <c r="S2338" t="str">
        <f t="shared" si="220"/>
        <v>food</v>
      </c>
      <c r="T2338" s="17" t="str">
        <f t="shared" si="221"/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 s="15">
        <f t="shared" si="218"/>
        <v>41816.640543981484</v>
      </c>
      <c r="K2339">
        <v>1401204143</v>
      </c>
      <c r="L2339" s="15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 t="shared" si="216"/>
        <v>110.65833333333333</v>
      </c>
      <c r="R2339" s="11">
        <f t="shared" si="217"/>
        <v>74.184357541899445</v>
      </c>
      <c r="S2339" t="str">
        <f t="shared" si="220"/>
        <v>food</v>
      </c>
      <c r="T2339" s="17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 s="15">
        <f t="shared" si="218"/>
        <v>41819.896805555552</v>
      </c>
      <c r="K2340">
        <v>1401485484</v>
      </c>
      <c r="L2340" s="15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 t="shared" si="216"/>
        <v>101.14333333333335</v>
      </c>
      <c r="R2340" s="11">
        <f t="shared" si="217"/>
        <v>123.34552845528455</v>
      </c>
      <c r="S2340" t="str">
        <f t="shared" si="220"/>
        <v>food</v>
      </c>
      <c r="T2340" s="17" t="str">
        <f t="shared" si="221"/>
        <v>small batch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 s="15">
        <f t="shared" si="218"/>
        <v>42723.332638888889</v>
      </c>
      <c r="K2341">
        <v>1479496309</v>
      </c>
      <c r="L2341" s="15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 t="shared" si="216"/>
        <v>294.20799999999997</v>
      </c>
      <c r="R2341" s="11">
        <f t="shared" si="217"/>
        <v>66.623188405797094</v>
      </c>
      <c r="S2341" t="str">
        <f t="shared" si="220"/>
        <v>food</v>
      </c>
      <c r="T2341" s="17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 s="15">
        <f t="shared" si="218"/>
        <v>42673.642800925925</v>
      </c>
      <c r="K2342">
        <v>1475249138</v>
      </c>
      <c r="L2342" s="15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 t="shared" si="216"/>
        <v>105.77749999999999</v>
      </c>
      <c r="R2342" s="11">
        <f t="shared" si="217"/>
        <v>104.99007444168734</v>
      </c>
      <c r="S2342" t="str">
        <f t="shared" si="220"/>
        <v>food</v>
      </c>
      <c r="T2342" s="17" t="str">
        <f t="shared" si="221"/>
        <v>small batch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 s="15">
        <f t="shared" si="218"/>
        <v>42197.813703703709</v>
      </c>
      <c r="K2343">
        <v>1434137504</v>
      </c>
      <c r="L2343" s="15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216"/>
        <v>0</v>
      </c>
      <c r="R2343" s="11" t="e">
        <f t="shared" si="217"/>
        <v>#DIV/0!</v>
      </c>
      <c r="S2343" t="str">
        <f t="shared" si="220"/>
        <v>technology</v>
      </c>
      <c r="T2343" s="17" t="str">
        <f t="shared" si="221"/>
        <v>web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 s="15">
        <f t="shared" si="218"/>
        <v>41918.208333333336</v>
      </c>
      <c r="K2344">
        <v>1410799870</v>
      </c>
      <c r="L2344" s="15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216"/>
        <v>0</v>
      </c>
      <c r="R2344" s="11" t="e">
        <f t="shared" si="217"/>
        <v>#DIV/0!</v>
      </c>
      <c r="S2344" t="str">
        <f t="shared" si="220"/>
        <v>technology</v>
      </c>
      <c r="T2344" s="17" t="str">
        <f t="shared" si="221"/>
        <v>web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 s="15">
        <f t="shared" si="218"/>
        <v>42377.82430555555</v>
      </c>
      <c r="K2345">
        <v>1447962505</v>
      </c>
      <c r="L2345" s="15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216"/>
        <v>3</v>
      </c>
      <c r="R2345" s="11">
        <f t="shared" si="217"/>
        <v>300</v>
      </c>
      <c r="S2345" t="str">
        <f t="shared" si="220"/>
        <v>technology</v>
      </c>
      <c r="T2345" s="17" t="str">
        <f t="shared" si="221"/>
        <v>web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 s="15">
        <f t="shared" si="218"/>
        <v>42545.727650462963</v>
      </c>
      <c r="K2346">
        <v>1464197269</v>
      </c>
      <c r="L2346" s="15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216"/>
        <v>0.1</v>
      </c>
      <c r="R2346" s="11">
        <f t="shared" si="217"/>
        <v>1</v>
      </c>
      <c r="S2346" t="str">
        <f t="shared" si="220"/>
        <v>technology</v>
      </c>
      <c r="T2346" s="17" t="str">
        <f t="shared" si="221"/>
        <v>web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 s="15">
        <f t="shared" si="218"/>
        <v>42094.985416666663</v>
      </c>
      <c r="K2347">
        <v>1424822556</v>
      </c>
      <c r="L2347" s="15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216"/>
        <v>0</v>
      </c>
      <c r="R2347" s="11" t="e">
        <f t="shared" si="217"/>
        <v>#DIV/0!</v>
      </c>
      <c r="S2347" t="str">
        <f t="shared" si="220"/>
        <v>technology</v>
      </c>
      <c r="T2347" s="1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 s="15">
        <f t="shared" si="218"/>
        <v>42660.79896990741</v>
      </c>
      <c r="K2348">
        <v>1472843431</v>
      </c>
      <c r="L2348" s="15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216"/>
        <v>6.5000000000000002E-2</v>
      </c>
      <c r="R2348" s="11">
        <f t="shared" si="217"/>
        <v>13</v>
      </c>
      <c r="S2348" t="str">
        <f t="shared" si="220"/>
        <v>technology</v>
      </c>
      <c r="T2348" s="17" t="str">
        <f t="shared" si="221"/>
        <v>web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 s="15">
        <f t="shared" si="218"/>
        <v>42607.607361111113</v>
      </c>
      <c r="K2349">
        <v>1469543676</v>
      </c>
      <c r="L2349" s="15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216"/>
        <v>1.5</v>
      </c>
      <c r="R2349" s="11">
        <f t="shared" si="217"/>
        <v>15</v>
      </c>
      <c r="S2349" t="str">
        <f t="shared" si="220"/>
        <v>technology</v>
      </c>
      <c r="T2349" s="17" t="str">
        <f t="shared" si="221"/>
        <v>web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 s="15">
        <f t="shared" si="218"/>
        <v>42420.932152777779</v>
      </c>
      <c r="K2350">
        <v>1450822938</v>
      </c>
      <c r="L2350" s="15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216"/>
        <v>0.38571428571428573</v>
      </c>
      <c r="R2350" s="11">
        <f t="shared" si="217"/>
        <v>54</v>
      </c>
      <c r="S2350" t="str">
        <f t="shared" si="220"/>
        <v>technology</v>
      </c>
      <c r="T2350" s="17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 s="15">
        <f t="shared" si="218"/>
        <v>42227.775787037041</v>
      </c>
      <c r="K2351">
        <v>1436812628</v>
      </c>
      <c r="L2351" s="15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216"/>
        <v>0</v>
      </c>
      <c r="R2351" s="11" t="e">
        <f t="shared" si="217"/>
        <v>#DIV/0!</v>
      </c>
      <c r="S2351" t="str">
        <f t="shared" si="220"/>
        <v>technology</v>
      </c>
      <c r="T2351" s="17" t="str">
        <f t="shared" si="221"/>
        <v>web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 s="15">
        <f t="shared" si="218"/>
        <v>42738.842245370368</v>
      </c>
      <c r="K2352">
        <v>1480882370</v>
      </c>
      <c r="L2352" s="15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216"/>
        <v>0</v>
      </c>
      <c r="R2352" s="11" t="e">
        <f t="shared" si="217"/>
        <v>#DIV/0!</v>
      </c>
      <c r="S2352" t="str">
        <f t="shared" si="220"/>
        <v>technology</v>
      </c>
      <c r="T2352" s="17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 s="15">
        <f t="shared" si="218"/>
        <v>42124.101145833338</v>
      </c>
      <c r="K2353">
        <v>1427768739</v>
      </c>
      <c r="L2353" s="15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216"/>
        <v>0.5714285714285714</v>
      </c>
      <c r="R2353" s="11">
        <f t="shared" si="217"/>
        <v>15.428571428571429</v>
      </c>
      <c r="S2353" t="str">
        <f t="shared" si="220"/>
        <v>technology</v>
      </c>
      <c r="T2353" s="17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 s="15">
        <f t="shared" si="218"/>
        <v>42161.633703703701</v>
      </c>
      <c r="K2354">
        <v>1428419552</v>
      </c>
      <c r="L2354" s="15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216"/>
        <v>0</v>
      </c>
      <c r="R2354" s="11" t="e">
        <f t="shared" si="217"/>
        <v>#DIV/0!</v>
      </c>
      <c r="S2354" t="str">
        <f t="shared" si="220"/>
        <v>technology</v>
      </c>
      <c r="T2354" s="17" t="str">
        <f t="shared" si="221"/>
        <v>web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 s="15">
        <f t="shared" si="218"/>
        <v>42115.676180555558</v>
      </c>
      <c r="K2355">
        <v>1428596022</v>
      </c>
      <c r="L2355" s="15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216"/>
        <v>0</v>
      </c>
      <c r="R2355" s="11" t="e">
        <f t="shared" si="217"/>
        <v>#DIV/0!</v>
      </c>
      <c r="S2355" t="str">
        <f t="shared" si="220"/>
        <v>technology</v>
      </c>
      <c r="T2355" s="17" t="str">
        <f t="shared" si="221"/>
        <v>web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 s="15">
        <f t="shared" si="218"/>
        <v>42014.722916666666</v>
      </c>
      <c r="K2356">
        <v>1415726460</v>
      </c>
      <c r="L2356" s="15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216"/>
        <v>7.1428571428571425E-2</v>
      </c>
      <c r="R2356" s="11">
        <f t="shared" si="217"/>
        <v>25</v>
      </c>
      <c r="S2356" t="str">
        <f t="shared" si="220"/>
        <v>technology</v>
      </c>
      <c r="T2356" s="17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 s="15">
        <f t="shared" si="218"/>
        <v>42126.918240740735</v>
      </c>
      <c r="K2357">
        <v>1428012136</v>
      </c>
      <c r="L2357" s="15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216"/>
        <v>0.6875</v>
      </c>
      <c r="R2357" s="11">
        <f t="shared" si="217"/>
        <v>27.5</v>
      </c>
      <c r="S2357" t="str">
        <f t="shared" si="220"/>
        <v>technology</v>
      </c>
      <c r="T2357" s="1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 s="15">
        <f t="shared" si="218"/>
        <v>42160.78361111111</v>
      </c>
      <c r="K2358">
        <v>1430938104</v>
      </c>
      <c r="L2358" s="15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216"/>
        <v>0</v>
      </c>
      <c r="R2358" s="11" t="e">
        <f t="shared" si="217"/>
        <v>#DIV/0!</v>
      </c>
      <c r="S2358" t="str">
        <f t="shared" si="220"/>
        <v>technology</v>
      </c>
      <c r="T2358" s="17" t="str">
        <f t="shared" si="221"/>
        <v>web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 s="15">
        <f t="shared" si="218"/>
        <v>42294.620115740734</v>
      </c>
      <c r="K2359">
        <v>1442501578</v>
      </c>
      <c r="L2359" s="15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216"/>
        <v>0</v>
      </c>
      <c r="R2359" s="11" t="e">
        <f t="shared" si="217"/>
        <v>#DIV/0!</v>
      </c>
      <c r="S2359" t="str">
        <f t="shared" si="220"/>
        <v>technology</v>
      </c>
      <c r="T2359" s="17" t="str">
        <f t="shared" si="221"/>
        <v>web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 s="15">
        <f t="shared" si="218"/>
        <v>42035.027083333334</v>
      </c>
      <c r="K2360">
        <v>1417818036</v>
      </c>
      <c r="L2360" s="15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216"/>
        <v>0</v>
      </c>
      <c r="R2360" s="11" t="e">
        <f t="shared" si="217"/>
        <v>#DIV/0!</v>
      </c>
      <c r="S2360" t="str">
        <f t="shared" si="220"/>
        <v>technology</v>
      </c>
      <c r="T2360" s="17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 s="15">
        <f t="shared" si="218"/>
        <v>42219.649583333332</v>
      </c>
      <c r="K2361">
        <v>1433432124</v>
      </c>
      <c r="L2361" s="15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216"/>
        <v>14.680000000000001</v>
      </c>
      <c r="R2361" s="11">
        <f t="shared" si="217"/>
        <v>367</v>
      </c>
      <c r="S2361" t="str">
        <f t="shared" si="220"/>
        <v>technology</v>
      </c>
      <c r="T2361" s="17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 s="15">
        <f t="shared" si="218"/>
        <v>42407.70694444445</v>
      </c>
      <c r="K2362">
        <v>1452272280</v>
      </c>
      <c r="L2362" s="15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216"/>
        <v>0.04</v>
      </c>
      <c r="R2362" s="11">
        <f t="shared" si="217"/>
        <v>2</v>
      </c>
      <c r="S2362" t="str">
        <f t="shared" si="220"/>
        <v>technology</v>
      </c>
      <c r="T2362" s="17" t="str">
        <f t="shared" si="221"/>
        <v>web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 s="15">
        <f t="shared" si="218"/>
        <v>42490.916666666672</v>
      </c>
      <c r="K2363">
        <v>1459975008</v>
      </c>
      <c r="L2363" s="15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216"/>
        <v>0</v>
      </c>
      <c r="R2363" s="11" t="e">
        <f t="shared" si="217"/>
        <v>#DIV/0!</v>
      </c>
      <c r="S2363" t="str">
        <f t="shared" si="220"/>
        <v>technology</v>
      </c>
      <c r="T2363" s="17" t="str">
        <f t="shared" si="221"/>
        <v>web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 s="15">
        <f t="shared" si="218"/>
        <v>41984.688310185185</v>
      </c>
      <c r="K2364">
        <v>1415723470</v>
      </c>
      <c r="L2364" s="15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216"/>
        <v>28.571428571428569</v>
      </c>
      <c r="R2364" s="11">
        <f t="shared" si="217"/>
        <v>60</v>
      </c>
      <c r="S2364" t="str">
        <f t="shared" si="220"/>
        <v>technology</v>
      </c>
      <c r="T2364" s="17" t="str">
        <f t="shared" si="221"/>
        <v>web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 s="15">
        <f t="shared" si="218"/>
        <v>42367.011574074073</v>
      </c>
      <c r="K2365">
        <v>1447460200</v>
      </c>
      <c r="L2365" s="15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216"/>
        <v>0</v>
      </c>
      <c r="R2365" s="11" t="e">
        <f t="shared" si="217"/>
        <v>#DIV/0!</v>
      </c>
      <c r="S2365" t="str">
        <f t="shared" si="220"/>
        <v>technology</v>
      </c>
      <c r="T2365" s="17" t="str">
        <f t="shared" si="221"/>
        <v>web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 s="15">
        <f t="shared" si="218"/>
        <v>42303.934675925921</v>
      </c>
      <c r="K2366">
        <v>1441146356</v>
      </c>
      <c r="L2366" s="15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216"/>
        <v>0</v>
      </c>
      <c r="R2366" s="11" t="e">
        <f t="shared" si="217"/>
        <v>#DIV/0!</v>
      </c>
      <c r="S2366" t="str">
        <f t="shared" si="220"/>
        <v>technology</v>
      </c>
      <c r="T2366" s="17" t="str">
        <f t="shared" si="221"/>
        <v>web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 s="15">
        <f t="shared" si="218"/>
        <v>42386.958333333328</v>
      </c>
      <c r="K2367">
        <v>1449596425</v>
      </c>
      <c r="L2367" s="15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216"/>
        <v>0</v>
      </c>
      <c r="R2367" s="11" t="e">
        <f t="shared" si="217"/>
        <v>#DIV/0!</v>
      </c>
      <c r="S2367" t="str">
        <f t="shared" si="220"/>
        <v>technology</v>
      </c>
      <c r="T2367" s="1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 s="15">
        <f t="shared" si="218"/>
        <v>42298.531631944439</v>
      </c>
      <c r="K2368">
        <v>1442839533</v>
      </c>
      <c r="L2368" s="15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216"/>
        <v>10.52</v>
      </c>
      <c r="R2368" s="11">
        <f t="shared" si="217"/>
        <v>97.407407407407405</v>
      </c>
      <c r="S2368" t="str">
        <f t="shared" si="220"/>
        <v>technology</v>
      </c>
      <c r="T2368" s="17" t="str">
        <f t="shared" si="221"/>
        <v>web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 s="15">
        <f t="shared" si="218"/>
        <v>42485.928425925929</v>
      </c>
      <c r="K2369">
        <v>1456442216</v>
      </c>
      <c r="L2369" s="15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216"/>
        <v>1.34</v>
      </c>
      <c r="R2369" s="11">
        <f t="shared" si="217"/>
        <v>47.857142857142854</v>
      </c>
      <c r="S2369" t="str">
        <f t="shared" si="220"/>
        <v>technology</v>
      </c>
      <c r="T2369" s="17" t="str">
        <f t="shared" si="221"/>
        <v>web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 s="15">
        <f t="shared" si="218"/>
        <v>42108.680150462969</v>
      </c>
      <c r="K2370">
        <v>1425143965</v>
      </c>
      <c r="L2370" s="15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ref="Q2370:Q2433" si="222">E2370/D2370*100</f>
        <v>0.25</v>
      </c>
      <c r="R2370" s="11">
        <f t="shared" ref="R2370:R2433" si="223">E2370/N2370</f>
        <v>50</v>
      </c>
      <c r="S2370" t="str">
        <f t="shared" si="220"/>
        <v>technology</v>
      </c>
      <c r="T2370" s="17" t="str">
        <f t="shared" si="221"/>
        <v>web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224">(((I2371/60)/60)/24)+DATE(1970,1,1)</f>
        <v>42410.812627314815</v>
      </c>
      <c r="K2371">
        <v>1452540611</v>
      </c>
      <c r="L2371" s="15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si="222"/>
        <v>0</v>
      </c>
      <c r="R2371" s="11" t="e">
        <f t="shared" si="223"/>
        <v>#DIV/0!</v>
      </c>
      <c r="S2371" t="str">
        <f t="shared" ref="S2371:S2434" si="226">LEFT(P2371,SEARCH("/",P2371,1)-1)</f>
        <v>technology</v>
      </c>
      <c r="T2371" s="17" t="str">
        <f t="shared" ref="T2371:T2434" si="227">RIGHT(P2371,LEN(P2371)-SEARCH("/",P2371))</f>
        <v>web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 s="15">
        <f t="shared" si="224"/>
        <v>41991.18913194444</v>
      </c>
      <c r="K2372">
        <v>1416285141</v>
      </c>
      <c r="L2372" s="15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222"/>
        <v>0.32800000000000001</v>
      </c>
      <c r="R2372" s="11">
        <f t="shared" si="223"/>
        <v>20.5</v>
      </c>
      <c r="S2372" t="str">
        <f t="shared" si="226"/>
        <v>technology</v>
      </c>
      <c r="T2372" s="17" t="str">
        <f t="shared" si="227"/>
        <v>web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 s="15">
        <f t="shared" si="224"/>
        <v>42180.777731481481</v>
      </c>
      <c r="K2373">
        <v>1432665596</v>
      </c>
      <c r="L2373" s="15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222"/>
        <v>0</v>
      </c>
      <c r="R2373" s="11" t="e">
        <f t="shared" si="223"/>
        <v>#DIV/0!</v>
      </c>
      <c r="S2373" t="str">
        <f t="shared" si="226"/>
        <v>technology</v>
      </c>
      <c r="T2373" s="17" t="str">
        <f t="shared" si="227"/>
        <v>web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 s="15">
        <f t="shared" si="224"/>
        <v>42118.069108796291</v>
      </c>
      <c r="K2374">
        <v>1427247571</v>
      </c>
      <c r="L2374" s="15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222"/>
        <v>3.2727272727272729</v>
      </c>
      <c r="R2374" s="11">
        <f t="shared" si="223"/>
        <v>30</v>
      </c>
      <c r="S2374" t="str">
        <f t="shared" si="226"/>
        <v>technology</v>
      </c>
      <c r="T2374" s="17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 s="15">
        <f t="shared" si="224"/>
        <v>42245.662314814821</v>
      </c>
      <c r="K2375">
        <v>1438271624</v>
      </c>
      <c r="L2375" s="15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222"/>
        <v>5.8823529411764705E-3</v>
      </c>
      <c r="R2375" s="11">
        <f t="shared" si="223"/>
        <v>50</v>
      </c>
      <c r="S2375" t="str">
        <f t="shared" si="226"/>
        <v>technology</v>
      </c>
      <c r="T2375" s="17" t="str">
        <f t="shared" si="227"/>
        <v>web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 s="15">
        <f t="shared" si="224"/>
        <v>42047.843287037031</v>
      </c>
      <c r="K2376">
        <v>1421180060</v>
      </c>
      <c r="L2376" s="15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222"/>
        <v>4.5454545454545456E-2</v>
      </c>
      <c r="R2376" s="11">
        <f t="shared" si="223"/>
        <v>10</v>
      </c>
      <c r="S2376" t="str">
        <f t="shared" si="226"/>
        <v>technology</v>
      </c>
      <c r="T2376" s="17" t="str">
        <f t="shared" si="227"/>
        <v>web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 s="15">
        <f t="shared" si="224"/>
        <v>42622.836076388892</v>
      </c>
      <c r="K2377">
        <v>1470859437</v>
      </c>
      <c r="L2377" s="15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222"/>
        <v>0</v>
      </c>
      <c r="R2377" s="11" t="e">
        <f t="shared" si="223"/>
        <v>#DIV/0!</v>
      </c>
      <c r="S2377" t="str">
        <f t="shared" si="226"/>
        <v>technology</v>
      </c>
      <c r="T2377" s="17" t="str">
        <f t="shared" si="227"/>
        <v>web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 s="15">
        <f t="shared" si="224"/>
        <v>42348.925532407404</v>
      </c>
      <c r="K2378">
        <v>1447193566</v>
      </c>
      <c r="L2378" s="15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222"/>
        <v>10.877666666666666</v>
      </c>
      <c r="R2378" s="11">
        <f t="shared" si="223"/>
        <v>81.582499999999996</v>
      </c>
      <c r="S2378" t="str">
        <f t="shared" si="226"/>
        <v>technology</v>
      </c>
      <c r="T2378" s="17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 s="15">
        <f t="shared" si="224"/>
        <v>42699.911840277782</v>
      </c>
      <c r="K2379">
        <v>1477515183</v>
      </c>
      <c r="L2379" s="15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222"/>
        <v>0</v>
      </c>
      <c r="R2379" s="11" t="e">
        <f t="shared" si="223"/>
        <v>#DIV/0!</v>
      </c>
      <c r="S2379" t="str">
        <f t="shared" si="226"/>
        <v>technology</v>
      </c>
      <c r="T2379" s="17" t="str">
        <f t="shared" si="227"/>
        <v>web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 s="15">
        <f t="shared" si="224"/>
        <v>42242.013078703705</v>
      </c>
      <c r="K2380">
        <v>1438042730</v>
      </c>
      <c r="L2380" s="15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222"/>
        <v>0</v>
      </c>
      <c r="R2380" s="11" t="e">
        <f t="shared" si="223"/>
        <v>#DIV/0!</v>
      </c>
      <c r="S2380" t="str">
        <f t="shared" si="226"/>
        <v>technology</v>
      </c>
      <c r="T2380" s="17" t="str">
        <f t="shared" si="227"/>
        <v>web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 s="15">
        <f t="shared" si="224"/>
        <v>42282.016388888893</v>
      </c>
      <c r="K2381">
        <v>1440116616</v>
      </c>
      <c r="L2381" s="15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222"/>
        <v>0</v>
      </c>
      <c r="R2381" s="11" t="e">
        <f t="shared" si="223"/>
        <v>#DIV/0!</v>
      </c>
      <c r="S2381" t="str">
        <f t="shared" si="226"/>
        <v>technology</v>
      </c>
      <c r="T2381" s="17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 s="15">
        <f t="shared" si="224"/>
        <v>42278.793310185181</v>
      </c>
      <c r="K2382">
        <v>1441134142</v>
      </c>
      <c r="L2382" s="15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222"/>
        <v>0.36666666666666664</v>
      </c>
      <c r="R2382" s="11">
        <f t="shared" si="223"/>
        <v>18.333333333333332</v>
      </c>
      <c r="S2382" t="str">
        <f t="shared" si="226"/>
        <v>technology</v>
      </c>
      <c r="T2382" s="17" t="str">
        <f t="shared" si="227"/>
        <v>web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 s="15">
        <f t="shared" si="224"/>
        <v>42104.935740740737</v>
      </c>
      <c r="K2383">
        <v>1426112848</v>
      </c>
      <c r="L2383" s="15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222"/>
        <v>1.8193398957730169</v>
      </c>
      <c r="R2383" s="11">
        <f t="shared" si="223"/>
        <v>224.42857142857142</v>
      </c>
      <c r="S2383" t="str">
        <f t="shared" si="226"/>
        <v>technology</v>
      </c>
      <c r="T2383" s="17" t="str">
        <f t="shared" si="227"/>
        <v>web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 s="15">
        <f t="shared" si="224"/>
        <v>42220.187534722223</v>
      </c>
      <c r="K2384">
        <v>1436502603</v>
      </c>
      <c r="L2384" s="15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222"/>
        <v>2.5</v>
      </c>
      <c r="R2384" s="11">
        <f t="shared" si="223"/>
        <v>37.5</v>
      </c>
      <c r="S2384" t="str">
        <f t="shared" si="226"/>
        <v>technology</v>
      </c>
      <c r="T2384" s="17" t="str">
        <f t="shared" si="227"/>
        <v>web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 s="15">
        <f t="shared" si="224"/>
        <v>42057.056793981479</v>
      </c>
      <c r="K2385">
        <v>1421976107</v>
      </c>
      <c r="L2385" s="15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222"/>
        <v>4.3499999999999996</v>
      </c>
      <c r="R2385" s="11">
        <f t="shared" si="223"/>
        <v>145</v>
      </c>
      <c r="S2385" t="str">
        <f t="shared" si="226"/>
        <v>technology</v>
      </c>
      <c r="T2385" s="17" t="str">
        <f t="shared" si="227"/>
        <v>web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 s="15">
        <f t="shared" si="224"/>
        <v>41957.109293981484</v>
      </c>
      <c r="K2386">
        <v>1413337043</v>
      </c>
      <c r="L2386" s="15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222"/>
        <v>0.8</v>
      </c>
      <c r="R2386" s="11">
        <f t="shared" si="223"/>
        <v>1</v>
      </c>
      <c r="S2386" t="str">
        <f t="shared" si="226"/>
        <v>technology</v>
      </c>
      <c r="T2386" s="17" t="str">
        <f t="shared" si="227"/>
        <v>web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 s="15">
        <f t="shared" si="224"/>
        <v>42221.70175925926</v>
      </c>
      <c r="K2387">
        <v>1436201432</v>
      </c>
      <c r="L2387" s="15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222"/>
        <v>1.2123076923076923</v>
      </c>
      <c r="R2387" s="11">
        <f t="shared" si="223"/>
        <v>112.57142857142857</v>
      </c>
      <c r="S2387" t="str">
        <f t="shared" si="226"/>
        <v>technology</v>
      </c>
      <c r="T2387" s="1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 s="15">
        <f t="shared" si="224"/>
        <v>42014.838240740741</v>
      </c>
      <c r="K2388">
        <v>1415736424</v>
      </c>
      <c r="L2388" s="15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222"/>
        <v>0</v>
      </c>
      <c r="R2388" s="11" t="e">
        <f t="shared" si="223"/>
        <v>#DIV/0!</v>
      </c>
      <c r="S2388" t="str">
        <f t="shared" si="226"/>
        <v>technology</v>
      </c>
      <c r="T2388" s="17" t="str">
        <f t="shared" si="227"/>
        <v>web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 s="15">
        <f t="shared" si="224"/>
        <v>42573.626620370371</v>
      </c>
      <c r="K2389">
        <v>1465311740</v>
      </c>
      <c r="L2389" s="15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222"/>
        <v>0.68399999999999994</v>
      </c>
      <c r="R2389" s="11">
        <f t="shared" si="223"/>
        <v>342</v>
      </c>
      <c r="S2389" t="str">
        <f t="shared" si="226"/>
        <v>technology</v>
      </c>
      <c r="T2389" s="17" t="str">
        <f t="shared" si="227"/>
        <v>web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 s="15">
        <f t="shared" si="224"/>
        <v>42019.811805555553</v>
      </c>
      <c r="K2390">
        <v>1418761759</v>
      </c>
      <c r="L2390" s="15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222"/>
        <v>1.2513513513513512</v>
      </c>
      <c r="R2390" s="11">
        <f t="shared" si="223"/>
        <v>57.875</v>
      </c>
      <c r="S2390" t="str">
        <f t="shared" si="226"/>
        <v>technology</v>
      </c>
      <c r="T2390" s="17" t="str">
        <f t="shared" si="227"/>
        <v>web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 s="15">
        <f t="shared" si="224"/>
        <v>42210.915972222225</v>
      </c>
      <c r="K2391">
        <v>1435160452</v>
      </c>
      <c r="L2391" s="15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222"/>
        <v>0.1875</v>
      </c>
      <c r="R2391" s="11">
        <f t="shared" si="223"/>
        <v>30</v>
      </c>
      <c r="S2391" t="str">
        <f t="shared" si="226"/>
        <v>technology</v>
      </c>
      <c r="T2391" s="17" t="str">
        <f t="shared" si="227"/>
        <v>web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 s="15">
        <f t="shared" si="224"/>
        <v>42008.262314814812</v>
      </c>
      <c r="K2392">
        <v>1416896264</v>
      </c>
      <c r="L2392" s="15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222"/>
        <v>0</v>
      </c>
      <c r="R2392" s="11" t="e">
        <f t="shared" si="223"/>
        <v>#DIV/0!</v>
      </c>
      <c r="S2392" t="str">
        <f t="shared" si="226"/>
        <v>technology</v>
      </c>
      <c r="T2392" s="17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 s="15">
        <f t="shared" si="224"/>
        <v>42094.752824074079</v>
      </c>
      <c r="K2393">
        <v>1425236644</v>
      </c>
      <c r="L2393" s="15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222"/>
        <v>0.125</v>
      </c>
      <c r="R2393" s="11">
        <f t="shared" si="223"/>
        <v>25</v>
      </c>
      <c r="S2393" t="str">
        <f t="shared" si="226"/>
        <v>technology</v>
      </c>
      <c r="T2393" s="17" t="str">
        <f t="shared" si="227"/>
        <v>web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 s="15">
        <f t="shared" si="224"/>
        <v>42306.120636574073</v>
      </c>
      <c r="K2394">
        <v>1443495223</v>
      </c>
      <c r="L2394" s="15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222"/>
        <v>0</v>
      </c>
      <c r="R2394" s="11" t="e">
        <f t="shared" si="223"/>
        <v>#DIV/0!</v>
      </c>
      <c r="S2394" t="str">
        <f t="shared" si="226"/>
        <v>technology</v>
      </c>
      <c r="T2394" s="17" t="str">
        <f t="shared" si="227"/>
        <v>web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 s="15">
        <f t="shared" si="224"/>
        <v>42224.648344907408</v>
      </c>
      <c r="K2395">
        <v>1436456017</v>
      </c>
      <c r="L2395" s="15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222"/>
        <v>0.05</v>
      </c>
      <c r="R2395" s="11">
        <f t="shared" si="223"/>
        <v>50</v>
      </c>
      <c r="S2395" t="str">
        <f t="shared" si="226"/>
        <v>technology</v>
      </c>
      <c r="T2395" s="17" t="str">
        <f t="shared" si="227"/>
        <v>web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 s="15">
        <f t="shared" si="224"/>
        <v>42061.362187499995</v>
      </c>
      <c r="K2396">
        <v>1422348093</v>
      </c>
      <c r="L2396" s="15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222"/>
        <v>0.06</v>
      </c>
      <c r="R2396" s="11">
        <f t="shared" si="223"/>
        <v>1.5</v>
      </c>
      <c r="S2396" t="str">
        <f t="shared" si="226"/>
        <v>technology</v>
      </c>
      <c r="T2396" s="17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 s="15">
        <f t="shared" si="224"/>
        <v>42745.372916666667</v>
      </c>
      <c r="K2397">
        <v>1481597687</v>
      </c>
      <c r="L2397" s="15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222"/>
        <v>0</v>
      </c>
      <c r="R2397" s="11" t="e">
        <f t="shared" si="223"/>
        <v>#DIV/0!</v>
      </c>
      <c r="S2397" t="str">
        <f t="shared" si="226"/>
        <v>technology</v>
      </c>
      <c r="T2397" s="1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 s="15">
        <f t="shared" si="224"/>
        <v>42292.849050925928</v>
      </c>
      <c r="K2398">
        <v>1442348558</v>
      </c>
      <c r="L2398" s="15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222"/>
        <v>0.2</v>
      </c>
      <c r="R2398" s="11">
        <f t="shared" si="223"/>
        <v>10</v>
      </c>
      <c r="S2398" t="str">
        <f t="shared" si="226"/>
        <v>technology</v>
      </c>
      <c r="T2398" s="17" t="str">
        <f t="shared" si="227"/>
        <v>web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 s="15">
        <f t="shared" si="224"/>
        <v>42006.88490740741</v>
      </c>
      <c r="K2399">
        <v>1417641256</v>
      </c>
      <c r="L2399" s="15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222"/>
        <v>0</v>
      </c>
      <c r="R2399" s="11" t="e">
        <f t="shared" si="223"/>
        <v>#DIV/0!</v>
      </c>
      <c r="S2399" t="str">
        <f t="shared" si="226"/>
        <v>technology</v>
      </c>
      <c r="T2399" s="17" t="str">
        <f t="shared" si="227"/>
        <v>web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 s="15">
        <f t="shared" si="224"/>
        <v>42187.916481481487</v>
      </c>
      <c r="K2400">
        <v>1433282384</v>
      </c>
      <c r="L2400" s="15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222"/>
        <v>0</v>
      </c>
      <c r="R2400" s="11" t="e">
        <f t="shared" si="223"/>
        <v>#DIV/0!</v>
      </c>
      <c r="S2400" t="str">
        <f t="shared" si="226"/>
        <v>technology</v>
      </c>
      <c r="T2400" s="17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 s="15">
        <f t="shared" si="224"/>
        <v>41991.853078703702</v>
      </c>
      <c r="K2401">
        <v>1415910506</v>
      </c>
      <c r="L2401" s="15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222"/>
        <v>0</v>
      </c>
      <c r="R2401" s="11" t="e">
        <f t="shared" si="223"/>
        <v>#DIV/0!</v>
      </c>
      <c r="S2401" t="str">
        <f t="shared" si="226"/>
        <v>technology</v>
      </c>
      <c r="T2401" s="17" t="str">
        <f t="shared" si="227"/>
        <v>web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 s="15">
        <f t="shared" si="224"/>
        <v>42474.268101851849</v>
      </c>
      <c r="K2402">
        <v>1458023164</v>
      </c>
      <c r="L2402" s="15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222"/>
        <v>0</v>
      </c>
      <c r="R2402" s="11" t="e">
        <f t="shared" si="223"/>
        <v>#DIV/0!</v>
      </c>
      <c r="S2402" t="str">
        <f t="shared" si="226"/>
        <v>technology</v>
      </c>
      <c r="T2402" s="17" t="str">
        <f t="shared" si="227"/>
        <v>web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 s="15">
        <f t="shared" si="224"/>
        <v>42434.822870370372</v>
      </c>
      <c r="K2403">
        <v>1452023096</v>
      </c>
      <c r="L2403" s="15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222"/>
        <v>0.71785714285714286</v>
      </c>
      <c r="R2403" s="11">
        <f t="shared" si="223"/>
        <v>22.333333333333332</v>
      </c>
      <c r="S2403" t="str">
        <f t="shared" si="226"/>
        <v>food</v>
      </c>
      <c r="T2403" s="17" t="str">
        <f t="shared" si="227"/>
        <v>food trucks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 s="15">
        <f t="shared" si="224"/>
        <v>42137.679756944446</v>
      </c>
      <c r="K2404">
        <v>1428941931</v>
      </c>
      <c r="L2404" s="15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222"/>
        <v>0.43333333333333329</v>
      </c>
      <c r="R2404" s="11">
        <f t="shared" si="223"/>
        <v>52</v>
      </c>
      <c r="S2404" t="str">
        <f t="shared" si="226"/>
        <v>food</v>
      </c>
      <c r="T2404" s="17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 s="15">
        <f t="shared" si="224"/>
        <v>42459.840949074074</v>
      </c>
      <c r="K2405">
        <v>1454188258</v>
      </c>
      <c r="L2405" s="15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222"/>
        <v>16.833333333333332</v>
      </c>
      <c r="R2405" s="11">
        <f t="shared" si="223"/>
        <v>16.833333333333332</v>
      </c>
      <c r="S2405" t="str">
        <f t="shared" si="226"/>
        <v>food</v>
      </c>
      <c r="T2405" s="17" t="str">
        <f t="shared" si="227"/>
        <v>food trucks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 s="15">
        <f t="shared" si="224"/>
        <v>42372.03943287037</v>
      </c>
      <c r="K2406">
        <v>1449190607</v>
      </c>
      <c r="L2406" s="15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222"/>
        <v>0</v>
      </c>
      <c r="R2406" s="11" t="e">
        <f t="shared" si="223"/>
        <v>#DIV/0!</v>
      </c>
      <c r="S2406" t="str">
        <f t="shared" si="226"/>
        <v>food</v>
      </c>
      <c r="T2406" s="17" t="str">
        <f t="shared" si="227"/>
        <v>food trucks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 s="15">
        <f t="shared" si="224"/>
        <v>42616.585358796292</v>
      </c>
      <c r="K2407">
        <v>1471096975</v>
      </c>
      <c r="L2407" s="15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222"/>
        <v>22.52</v>
      </c>
      <c r="R2407" s="11">
        <f t="shared" si="223"/>
        <v>56.3</v>
      </c>
      <c r="S2407" t="str">
        <f t="shared" si="226"/>
        <v>food</v>
      </c>
      <c r="T2407" s="1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 s="15">
        <f t="shared" si="224"/>
        <v>42023.110995370371</v>
      </c>
      <c r="K2408">
        <v>1418179190</v>
      </c>
      <c r="L2408" s="15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222"/>
        <v>41.384615384615387</v>
      </c>
      <c r="R2408" s="11">
        <f t="shared" si="223"/>
        <v>84.0625</v>
      </c>
      <c r="S2408" t="str">
        <f t="shared" si="226"/>
        <v>food</v>
      </c>
      <c r="T2408" s="17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 s="15">
        <f t="shared" si="224"/>
        <v>42105.25</v>
      </c>
      <c r="K2409">
        <v>1426772928</v>
      </c>
      <c r="L2409" s="15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222"/>
        <v>25.259090909090908</v>
      </c>
      <c r="R2409" s="11">
        <f t="shared" si="223"/>
        <v>168.39393939393941</v>
      </c>
      <c r="S2409" t="str">
        <f t="shared" si="226"/>
        <v>food</v>
      </c>
      <c r="T2409" s="17" t="str">
        <f t="shared" si="227"/>
        <v>food trucks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 s="15">
        <f t="shared" si="224"/>
        <v>41949.182372685187</v>
      </c>
      <c r="K2410">
        <v>1412652157</v>
      </c>
      <c r="L2410" s="15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222"/>
        <v>0.2</v>
      </c>
      <c r="R2410" s="11">
        <f t="shared" si="223"/>
        <v>15</v>
      </c>
      <c r="S2410" t="str">
        <f t="shared" si="226"/>
        <v>food</v>
      </c>
      <c r="T2410" s="17" t="str">
        <f t="shared" si="227"/>
        <v>food trucks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 s="15">
        <f t="shared" si="224"/>
        <v>42234.875868055555</v>
      </c>
      <c r="K2411">
        <v>1437339675</v>
      </c>
      <c r="L2411" s="15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222"/>
        <v>1.8399999999999999</v>
      </c>
      <c r="R2411" s="11">
        <f t="shared" si="223"/>
        <v>76.666666666666671</v>
      </c>
      <c r="S2411" t="str">
        <f t="shared" si="226"/>
        <v>food</v>
      </c>
      <c r="T2411" s="17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 s="15">
        <f t="shared" si="224"/>
        <v>42254.408275462964</v>
      </c>
      <c r="K2412">
        <v>1439027275</v>
      </c>
      <c r="L2412" s="15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222"/>
        <v>0</v>
      </c>
      <c r="R2412" s="11" t="e">
        <f t="shared" si="223"/>
        <v>#DIV/0!</v>
      </c>
      <c r="S2412" t="str">
        <f t="shared" si="226"/>
        <v>food</v>
      </c>
      <c r="T2412" s="17" t="str">
        <f t="shared" si="227"/>
        <v>food trucks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 s="15">
        <f t="shared" si="224"/>
        <v>42241.732430555552</v>
      </c>
      <c r="K2413">
        <v>1437932082</v>
      </c>
      <c r="L2413" s="15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222"/>
        <v>0.60399999999999998</v>
      </c>
      <c r="R2413" s="11">
        <f t="shared" si="223"/>
        <v>50.333333333333336</v>
      </c>
      <c r="S2413" t="str">
        <f t="shared" si="226"/>
        <v>food</v>
      </c>
      <c r="T2413" s="17" t="str">
        <f t="shared" si="227"/>
        <v>food trucks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 s="15">
        <f t="shared" si="224"/>
        <v>42700.778622685189</v>
      </c>
      <c r="K2414">
        <v>1476294073</v>
      </c>
      <c r="L2414" s="15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222"/>
        <v>0</v>
      </c>
      <c r="R2414" s="11" t="e">
        <f t="shared" si="223"/>
        <v>#DIV/0!</v>
      </c>
      <c r="S2414" t="str">
        <f t="shared" si="226"/>
        <v>food</v>
      </c>
      <c r="T2414" s="17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 s="15">
        <f t="shared" si="224"/>
        <v>41790.979166666664</v>
      </c>
      <c r="K2415">
        <v>1398911882</v>
      </c>
      <c r="L2415" s="15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222"/>
        <v>0.83333333333333337</v>
      </c>
      <c r="R2415" s="11">
        <f t="shared" si="223"/>
        <v>8.3333333333333339</v>
      </c>
      <c r="S2415" t="str">
        <f t="shared" si="226"/>
        <v>food</v>
      </c>
      <c r="T2415" s="17" t="str">
        <f t="shared" si="227"/>
        <v>food trucks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 s="15">
        <f t="shared" si="224"/>
        <v>42238.165972222225</v>
      </c>
      <c r="K2416">
        <v>1436805660</v>
      </c>
      <c r="L2416" s="15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222"/>
        <v>3.0666666666666664</v>
      </c>
      <c r="R2416" s="11">
        <f t="shared" si="223"/>
        <v>35.384615384615387</v>
      </c>
      <c r="S2416" t="str">
        <f t="shared" si="226"/>
        <v>food</v>
      </c>
      <c r="T2416" s="17" t="str">
        <f t="shared" si="227"/>
        <v>food trucks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 s="15">
        <f t="shared" si="224"/>
        <v>42566.862800925926</v>
      </c>
      <c r="K2417">
        <v>1466023346</v>
      </c>
      <c r="L2417" s="15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222"/>
        <v>0.55833333333333335</v>
      </c>
      <c r="R2417" s="11">
        <f t="shared" si="223"/>
        <v>55.833333333333336</v>
      </c>
      <c r="S2417" t="str">
        <f t="shared" si="226"/>
        <v>food</v>
      </c>
      <c r="T2417" s="17" t="str">
        <f t="shared" si="227"/>
        <v>food trucks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 s="15">
        <f t="shared" si="224"/>
        <v>42077.625</v>
      </c>
      <c r="K2418">
        <v>1421343743</v>
      </c>
      <c r="L2418" s="15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222"/>
        <v>2.5000000000000001E-2</v>
      </c>
      <c r="R2418" s="11">
        <f t="shared" si="223"/>
        <v>5</v>
      </c>
      <c r="S2418" t="str">
        <f t="shared" si="226"/>
        <v>food</v>
      </c>
      <c r="T2418" s="17" t="str">
        <f t="shared" si="227"/>
        <v>food trucks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 s="15">
        <f t="shared" si="224"/>
        <v>41861.884108796294</v>
      </c>
      <c r="K2419">
        <v>1405113187</v>
      </c>
      <c r="L2419" s="15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222"/>
        <v>0</v>
      </c>
      <c r="R2419" s="11" t="e">
        <f t="shared" si="223"/>
        <v>#DIV/0!</v>
      </c>
      <c r="S2419" t="str">
        <f t="shared" si="226"/>
        <v>food</v>
      </c>
      <c r="T2419" s="17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 s="15">
        <f t="shared" si="224"/>
        <v>42087.815324074079</v>
      </c>
      <c r="K2420">
        <v>1422045244</v>
      </c>
      <c r="L2420" s="15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222"/>
        <v>0.02</v>
      </c>
      <c r="R2420" s="11">
        <f t="shared" si="223"/>
        <v>1</v>
      </c>
      <c r="S2420" t="str">
        <f t="shared" si="226"/>
        <v>food</v>
      </c>
      <c r="T2420" s="17" t="str">
        <f t="shared" si="227"/>
        <v>food trucks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 s="15">
        <f t="shared" si="224"/>
        <v>42053.738298611104</v>
      </c>
      <c r="K2421">
        <v>1419097389</v>
      </c>
      <c r="L2421" s="15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222"/>
        <v>0</v>
      </c>
      <c r="R2421" s="11" t="e">
        <f t="shared" si="223"/>
        <v>#DIV/0!</v>
      </c>
      <c r="S2421" t="str">
        <f t="shared" si="226"/>
        <v>food</v>
      </c>
      <c r="T2421" s="17" t="str">
        <f t="shared" si="227"/>
        <v>food trucks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 s="15">
        <f t="shared" si="224"/>
        <v>41953.070543981477</v>
      </c>
      <c r="K2422">
        <v>1410396095</v>
      </c>
      <c r="L2422" s="15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222"/>
        <v>14.825133372851216</v>
      </c>
      <c r="R2422" s="11">
        <f t="shared" si="223"/>
        <v>69.472222222222229</v>
      </c>
      <c r="S2422" t="str">
        <f t="shared" si="226"/>
        <v>food</v>
      </c>
      <c r="T2422" s="17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 s="15">
        <f t="shared" si="224"/>
        <v>42056.687453703707</v>
      </c>
      <c r="K2423">
        <v>1421944196</v>
      </c>
      <c r="L2423" s="15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222"/>
        <v>1.6666666666666666E-2</v>
      </c>
      <c r="R2423" s="11">
        <f t="shared" si="223"/>
        <v>1</v>
      </c>
      <c r="S2423" t="str">
        <f t="shared" si="226"/>
        <v>food</v>
      </c>
      <c r="T2423" s="17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 s="15">
        <f t="shared" si="224"/>
        <v>42074.683287037042</v>
      </c>
      <c r="K2424">
        <v>1423502636</v>
      </c>
      <c r="L2424" s="15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222"/>
        <v>0.2</v>
      </c>
      <c r="R2424" s="11">
        <f t="shared" si="223"/>
        <v>1</v>
      </c>
      <c r="S2424" t="str">
        <f t="shared" si="226"/>
        <v>food</v>
      </c>
      <c r="T2424" s="17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 s="15">
        <f t="shared" si="224"/>
        <v>42004.704745370371</v>
      </c>
      <c r="K2425">
        <v>1417452890</v>
      </c>
      <c r="L2425" s="15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222"/>
        <v>1.3333333333333334E-2</v>
      </c>
      <c r="R2425" s="11">
        <f t="shared" si="223"/>
        <v>8</v>
      </c>
      <c r="S2425" t="str">
        <f t="shared" si="226"/>
        <v>food</v>
      </c>
      <c r="T2425" s="17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 s="15">
        <f t="shared" si="224"/>
        <v>41939.892453703702</v>
      </c>
      <c r="K2426">
        <v>1411853108</v>
      </c>
      <c r="L2426" s="15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222"/>
        <v>1.24</v>
      </c>
      <c r="R2426" s="11">
        <f t="shared" si="223"/>
        <v>34.444444444444443</v>
      </c>
      <c r="S2426" t="str">
        <f t="shared" si="226"/>
        <v>food</v>
      </c>
      <c r="T2426" s="17" t="str">
        <f t="shared" si="227"/>
        <v>food trucks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 s="15">
        <f t="shared" si="224"/>
        <v>42517.919444444444</v>
      </c>
      <c r="K2427">
        <v>1463090149</v>
      </c>
      <c r="L2427" s="15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222"/>
        <v>2.8571428571428574E-2</v>
      </c>
      <c r="R2427" s="11">
        <f t="shared" si="223"/>
        <v>1</v>
      </c>
      <c r="S2427" t="str">
        <f t="shared" si="226"/>
        <v>food</v>
      </c>
      <c r="T2427" s="1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 s="15">
        <f t="shared" si="224"/>
        <v>42224.170046296291</v>
      </c>
      <c r="K2428">
        <v>1433822692</v>
      </c>
      <c r="L2428" s="15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222"/>
        <v>0</v>
      </c>
      <c r="R2428" s="11" t="e">
        <f t="shared" si="223"/>
        <v>#DIV/0!</v>
      </c>
      <c r="S2428" t="str">
        <f t="shared" si="226"/>
        <v>food</v>
      </c>
      <c r="T2428" s="17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 s="15">
        <f t="shared" si="224"/>
        <v>42452.277002314819</v>
      </c>
      <c r="K2429">
        <v>1455262733</v>
      </c>
      <c r="L2429" s="15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222"/>
        <v>2E-3</v>
      </c>
      <c r="R2429" s="11">
        <f t="shared" si="223"/>
        <v>1</v>
      </c>
      <c r="S2429" t="str">
        <f t="shared" si="226"/>
        <v>food</v>
      </c>
      <c r="T2429" s="17" t="str">
        <f t="shared" si="227"/>
        <v>food trucks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 s="15">
        <f t="shared" si="224"/>
        <v>42075.742488425924</v>
      </c>
      <c r="K2430">
        <v>1423594151</v>
      </c>
      <c r="L2430" s="15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222"/>
        <v>2.8571428571428571E-3</v>
      </c>
      <c r="R2430" s="11">
        <f t="shared" si="223"/>
        <v>1</v>
      </c>
      <c r="S2430" t="str">
        <f t="shared" si="226"/>
        <v>food</v>
      </c>
      <c r="T2430" s="17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 s="15">
        <f t="shared" si="224"/>
        <v>42771.697222222225</v>
      </c>
      <c r="K2431">
        <v>1483131966</v>
      </c>
      <c r="L2431" s="15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222"/>
        <v>1.4321428571428572</v>
      </c>
      <c r="R2431" s="11">
        <f t="shared" si="223"/>
        <v>501.25</v>
      </c>
      <c r="S2431" t="str">
        <f t="shared" si="226"/>
        <v>food</v>
      </c>
      <c r="T2431" s="17" t="str">
        <f t="shared" si="227"/>
        <v>food trucks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 s="15">
        <f t="shared" si="224"/>
        <v>42412.130833333329</v>
      </c>
      <c r="K2432">
        <v>1452654504</v>
      </c>
      <c r="L2432" s="15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222"/>
        <v>0.70000000000000007</v>
      </c>
      <c r="R2432" s="11">
        <f t="shared" si="223"/>
        <v>10.5</v>
      </c>
      <c r="S2432" t="str">
        <f t="shared" si="226"/>
        <v>food</v>
      </c>
      <c r="T2432" s="17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 s="15">
        <f t="shared" si="224"/>
        <v>42549.099687499998</v>
      </c>
      <c r="K2433">
        <v>1461896613</v>
      </c>
      <c r="L2433" s="15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222"/>
        <v>2E-3</v>
      </c>
      <c r="R2433" s="11">
        <f t="shared" si="223"/>
        <v>1</v>
      </c>
      <c r="S2433" t="str">
        <f t="shared" si="226"/>
        <v>food</v>
      </c>
      <c r="T2433" s="17" t="str">
        <f t="shared" si="227"/>
        <v>food trucks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 s="15">
        <f t="shared" si="224"/>
        <v>42071.218715277777</v>
      </c>
      <c r="K2434">
        <v>1423199697</v>
      </c>
      <c r="L2434" s="15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ref="Q2434:Q2497" si="228">E2434/D2434*100</f>
        <v>1.4285714285714287E-2</v>
      </c>
      <c r="R2434" s="11">
        <f t="shared" ref="R2434:R2497" si="229">E2434/N2434</f>
        <v>1</v>
      </c>
      <c r="S2434" t="str">
        <f t="shared" si="226"/>
        <v>food</v>
      </c>
      <c r="T2434" s="17" t="str">
        <f t="shared" si="227"/>
        <v>food trucks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230">(((I2435/60)/60)/24)+DATE(1970,1,1)</f>
        <v>42427.89980324074</v>
      </c>
      <c r="K2435">
        <v>1454016943</v>
      </c>
      <c r="L2435" s="15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si="228"/>
        <v>0</v>
      </c>
      <c r="R2435" s="11" t="e">
        <f t="shared" si="229"/>
        <v>#DIV/0!</v>
      </c>
      <c r="S2435" t="str">
        <f t="shared" ref="S2435:S2498" si="232">LEFT(P2435,SEARCH("/",P2435,1)-1)</f>
        <v>food</v>
      </c>
      <c r="T2435" s="17" t="str">
        <f t="shared" ref="T2435:T2498" si="233">RIGHT(P2435,LEN(P2435)-SEARCH("/",P2435))</f>
        <v>food trucks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 s="15">
        <f t="shared" si="230"/>
        <v>42220.18604166666</v>
      </c>
      <c r="K2436">
        <v>1435206474</v>
      </c>
      <c r="L2436" s="15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228"/>
        <v>0.13</v>
      </c>
      <c r="R2436" s="11">
        <f t="shared" si="229"/>
        <v>13</v>
      </c>
      <c r="S2436" t="str">
        <f t="shared" si="232"/>
        <v>food</v>
      </c>
      <c r="T2436" s="17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 s="15">
        <f t="shared" si="230"/>
        <v>42282.277615740735</v>
      </c>
      <c r="K2437">
        <v>1441435186</v>
      </c>
      <c r="L2437" s="15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228"/>
        <v>0.48960000000000004</v>
      </c>
      <c r="R2437" s="11">
        <f t="shared" si="229"/>
        <v>306</v>
      </c>
      <c r="S2437" t="str">
        <f t="shared" si="232"/>
        <v>food</v>
      </c>
      <c r="T2437" s="17" t="str">
        <f t="shared" si="233"/>
        <v>food trucks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 s="15">
        <f t="shared" si="230"/>
        <v>42398.615393518514</v>
      </c>
      <c r="K2438">
        <v>1448894770</v>
      </c>
      <c r="L2438" s="15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228"/>
        <v>3.8461538461538464E-2</v>
      </c>
      <c r="R2438" s="11">
        <f t="shared" si="229"/>
        <v>22.5</v>
      </c>
      <c r="S2438" t="str">
        <f t="shared" si="232"/>
        <v>food</v>
      </c>
      <c r="T2438" s="17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 s="15">
        <f t="shared" si="230"/>
        <v>42080.75</v>
      </c>
      <c r="K2439">
        <v>1422400188</v>
      </c>
      <c r="L2439" s="15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228"/>
        <v>0</v>
      </c>
      <c r="R2439" s="11" t="e">
        <f t="shared" si="229"/>
        <v>#DIV/0!</v>
      </c>
      <c r="S2439" t="str">
        <f t="shared" si="232"/>
        <v>food</v>
      </c>
      <c r="T2439" s="17" t="str">
        <f t="shared" si="233"/>
        <v>food trucks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 s="15">
        <f t="shared" si="230"/>
        <v>42345.956736111111</v>
      </c>
      <c r="K2440">
        <v>1444341462</v>
      </c>
      <c r="L2440" s="15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228"/>
        <v>0.33333333333333337</v>
      </c>
      <c r="R2440" s="11">
        <f t="shared" si="229"/>
        <v>50</v>
      </c>
      <c r="S2440" t="str">
        <f t="shared" si="232"/>
        <v>food</v>
      </c>
      <c r="T2440" s="17" t="str">
        <f t="shared" si="233"/>
        <v>food trucks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 s="15">
        <f t="shared" si="230"/>
        <v>42295.818622685183</v>
      </c>
      <c r="K2441">
        <v>1442605129</v>
      </c>
      <c r="L2441" s="15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228"/>
        <v>0</v>
      </c>
      <c r="R2441" s="11" t="e">
        <f t="shared" si="229"/>
        <v>#DIV/0!</v>
      </c>
      <c r="S2441" t="str">
        <f t="shared" si="232"/>
        <v>food</v>
      </c>
      <c r="T2441" s="17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 s="15">
        <f t="shared" si="230"/>
        <v>42413.899456018517</v>
      </c>
      <c r="K2442">
        <v>1452807313</v>
      </c>
      <c r="L2442" s="15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228"/>
        <v>0.2</v>
      </c>
      <c r="R2442" s="11">
        <f t="shared" si="229"/>
        <v>5</v>
      </c>
      <c r="S2442" t="str">
        <f t="shared" si="232"/>
        <v>food</v>
      </c>
      <c r="T2442" s="17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 s="15">
        <f t="shared" si="230"/>
        <v>42208.207638888889</v>
      </c>
      <c r="K2443">
        <v>1435806054</v>
      </c>
      <c r="L2443" s="15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 t="shared" si="228"/>
        <v>107.88</v>
      </c>
      <c r="R2443" s="11">
        <f t="shared" si="229"/>
        <v>74.22935779816514</v>
      </c>
      <c r="S2443" t="str">
        <f t="shared" si="232"/>
        <v>food</v>
      </c>
      <c r="T2443" s="17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 s="15">
        <f t="shared" si="230"/>
        <v>42082.625324074077</v>
      </c>
      <c r="K2444">
        <v>1424188828</v>
      </c>
      <c r="L2444" s="15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 t="shared" si="228"/>
        <v>125.94166666666666</v>
      </c>
      <c r="R2444" s="11">
        <f t="shared" si="229"/>
        <v>81.252688172043008</v>
      </c>
      <c r="S2444" t="str">
        <f t="shared" si="232"/>
        <v>food</v>
      </c>
      <c r="T2444" s="17" t="str">
        <f t="shared" si="233"/>
        <v>small batch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 s="15">
        <f t="shared" si="230"/>
        <v>41866.625254629631</v>
      </c>
      <c r="K2445">
        <v>1405522822</v>
      </c>
      <c r="L2445" s="15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 t="shared" si="228"/>
        <v>202.51495</v>
      </c>
      <c r="R2445" s="11">
        <f t="shared" si="229"/>
        <v>130.23469453376205</v>
      </c>
      <c r="S2445" t="str">
        <f t="shared" si="232"/>
        <v>food</v>
      </c>
      <c r="T2445" s="17" t="str">
        <f t="shared" si="233"/>
        <v>small batch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 s="15">
        <f t="shared" si="230"/>
        <v>42515.754525462966</v>
      </c>
      <c r="K2446">
        <v>1461607591</v>
      </c>
      <c r="L2446" s="15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 t="shared" si="228"/>
        <v>108.60000000000001</v>
      </c>
      <c r="R2446" s="11">
        <f t="shared" si="229"/>
        <v>53.409836065573771</v>
      </c>
      <c r="S2446" t="str">
        <f t="shared" si="232"/>
        <v>food</v>
      </c>
      <c r="T2446" s="17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 s="15">
        <f t="shared" si="230"/>
        <v>42273.190057870372</v>
      </c>
      <c r="K2447">
        <v>1440650021</v>
      </c>
      <c r="L2447" s="15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 t="shared" si="228"/>
        <v>172.8</v>
      </c>
      <c r="R2447" s="11">
        <f t="shared" si="229"/>
        <v>75.130434782608702</v>
      </c>
      <c r="S2447" t="str">
        <f t="shared" si="232"/>
        <v>food</v>
      </c>
      <c r="T2447" s="17" t="str">
        <f t="shared" si="233"/>
        <v>small batch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 s="15">
        <f t="shared" si="230"/>
        <v>42700.64434027778</v>
      </c>
      <c r="K2448">
        <v>1477578471</v>
      </c>
      <c r="L2448" s="15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 t="shared" si="228"/>
        <v>167.98</v>
      </c>
      <c r="R2448" s="11">
        <f t="shared" si="229"/>
        <v>75.666666666666671</v>
      </c>
      <c r="S2448" t="str">
        <f t="shared" si="232"/>
        <v>food</v>
      </c>
      <c r="T2448" s="17" t="str">
        <f t="shared" si="233"/>
        <v>small batch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 s="15">
        <f t="shared" si="230"/>
        <v>42686.166666666672</v>
      </c>
      <c r="K2449">
        <v>1476184593</v>
      </c>
      <c r="L2449" s="15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 t="shared" si="228"/>
        <v>427.20000000000005</v>
      </c>
      <c r="R2449" s="11">
        <f t="shared" si="229"/>
        <v>31.691394658753708</v>
      </c>
      <c r="S2449" t="str">
        <f t="shared" si="232"/>
        <v>food</v>
      </c>
      <c r="T2449" s="17" t="str">
        <f t="shared" si="233"/>
        <v>small batch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 s="15">
        <f t="shared" si="230"/>
        <v>42613.233333333337</v>
      </c>
      <c r="K2450">
        <v>1472110513</v>
      </c>
      <c r="L2450" s="15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 t="shared" si="228"/>
        <v>107.5</v>
      </c>
      <c r="R2450" s="11">
        <f t="shared" si="229"/>
        <v>47.777777777777779</v>
      </c>
      <c r="S2450" t="str">
        <f t="shared" si="232"/>
        <v>food</v>
      </c>
      <c r="T2450" s="17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 s="15">
        <f t="shared" si="230"/>
        <v>41973.184201388889</v>
      </c>
      <c r="K2451">
        <v>1414725915</v>
      </c>
      <c r="L2451" s="15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 t="shared" si="228"/>
        <v>108</v>
      </c>
      <c r="R2451" s="11">
        <f t="shared" si="229"/>
        <v>90</v>
      </c>
      <c r="S2451" t="str">
        <f t="shared" si="232"/>
        <v>food</v>
      </c>
      <c r="T2451" s="17" t="str">
        <f t="shared" si="233"/>
        <v>small batch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 s="15">
        <f t="shared" si="230"/>
        <v>41940.132638888892</v>
      </c>
      <c r="K2452">
        <v>1411177456</v>
      </c>
      <c r="L2452" s="15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 t="shared" si="228"/>
        <v>101.53353333333335</v>
      </c>
      <c r="R2452" s="11">
        <f t="shared" si="229"/>
        <v>149.31401960784314</v>
      </c>
      <c r="S2452" t="str">
        <f t="shared" si="232"/>
        <v>food</v>
      </c>
      <c r="T2452" s="17" t="str">
        <f t="shared" si="233"/>
        <v>small batch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 s="15">
        <f t="shared" si="230"/>
        <v>42799.908449074079</v>
      </c>
      <c r="K2453">
        <v>1487022490</v>
      </c>
      <c r="L2453" s="15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 t="shared" si="228"/>
        <v>115.45</v>
      </c>
      <c r="R2453" s="11">
        <f t="shared" si="229"/>
        <v>62.06989247311828</v>
      </c>
      <c r="S2453" t="str">
        <f t="shared" si="232"/>
        <v>food</v>
      </c>
      <c r="T2453" s="17" t="str">
        <f t="shared" si="233"/>
        <v>small batch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 s="15">
        <f t="shared" si="230"/>
        <v>42367.958333333328</v>
      </c>
      <c r="K2454">
        <v>1448914500</v>
      </c>
      <c r="L2454" s="15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 t="shared" si="228"/>
        <v>133.5</v>
      </c>
      <c r="R2454" s="11">
        <f t="shared" si="229"/>
        <v>53.4</v>
      </c>
      <c r="S2454" t="str">
        <f t="shared" si="232"/>
        <v>food</v>
      </c>
      <c r="T2454" s="17" t="str">
        <f t="shared" si="233"/>
        <v>small batch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 s="15">
        <f t="shared" si="230"/>
        <v>42768.692233796297</v>
      </c>
      <c r="K2455">
        <v>1483461409</v>
      </c>
      <c r="L2455" s="15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 t="shared" si="228"/>
        <v>154.69999999999999</v>
      </c>
      <c r="R2455" s="11">
        <f t="shared" si="229"/>
        <v>69.268656716417908</v>
      </c>
      <c r="S2455" t="str">
        <f t="shared" si="232"/>
        <v>food</v>
      </c>
      <c r="T2455" s="17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 s="15">
        <f t="shared" si="230"/>
        <v>42805.201481481476</v>
      </c>
      <c r="K2456">
        <v>1486183808</v>
      </c>
      <c r="L2456" s="15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 t="shared" si="228"/>
        <v>100.84571428571429</v>
      </c>
      <c r="R2456" s="11">
        <f t="shared" si="229"/>
        <v>271.50769230769231</v>
      </c>
      <c r="S2456" t="str">
        <f t="shared" si="232"/>
        <v>food</v>
      </c>
      <c r="T2456" s="17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 s="15">
        <f t="shared" si="230"/>
        <v>42480.781828703708</v>
      </c>
      <c r="K2457">
        <v>1458758750</v>
      </c>
      <c r="L2457" s="15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 t="shared" si="228"/>
        <v>182</v>
      </c>
      <c r="R2457" s="11">
        <f t="shared" si="229"/>
        <v>34.125</v>
      </c>
      <c r="S2457" t="str">
        <f t="shared" si="232"/>
        <v>food</v>
      </c>
      <c r="T2457" s="1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 s="15">
        <f t="shared" si="230"/>
        <v>42791.961099537039</v>
      </c>
      <c r="K2458">
        <v>1485471839</v>
      </c>
      <c r="L2458" s="15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 t="shared" si="228"/>
        <v>180.86666666666667</v>
      </c>
      <c r="R2458" s="11">
        <f t="shared" si="229"/>
        <v>40.492537313432834</v>
      </c>
      <c r="S2458" t="str">
        <f t="shared" si="232"/>
        <v>food</v>
      </c>
      <c r="T2458" s="17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 s="15">
        <f t="shared" si="230"/>
        <v>42453.560833333337</v>
      </c>
      <c r="K2459">
        <v>1456237656</v>
      </c>
      <c r="L2459" s="15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 t="shared" si="228"/>
        <v>102.30434782608695</v>
      </c>
      <c r="R2459" s="11">
        <f t="shared" si="229"/>
        <v>189.75806451612902</v>
      </c>
      <c r="S2459" t="str">
        <f t="shared" si="232"/>
        <v>food</v>
      </c>
      <c r="T2459" s="17" t="str">
        <f t="shared" si="233"/>
        <v>small batch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 s="15">
        <f t="shared" si="230"/>
        <v>42530.791666666672</v>
      </c>
      <c r="K2460">
        <v>1462481718</v>
      </c>
      <c r="L2460" s="15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 t="shared" si="228"/>
        <v>110.17999999999999</v>
      </c>
      <c r="R2460" s="11">
        <f t="shared" si="229"/>
        <v>68.862499999999997</v>
      </c>
      <c r="S2460" t="str">
        <f t="shared" si="232"/>
        <v>food</v>
      </c>
      <c r="T2460" s="17" t="str">
        <f t="shared" si="233"/>
        <v>small batch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 s="15">
        <f t="shared" si="230"/>
        <v>42452.595891203702</v>
      </c>
      <c r="K2461">
        <v>1454858285</v>
      </c>
      <c r="L2461" s="15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 t="shared" si="228"/>
        <v>102.25</v>
      </c>
      <c r="R2461" s="11">
        <f t="shared" si="229"/>
        <v>108.77659574468085</v>
      </c>
      <c r="S2461" t="str">
        <f t="shared" si="232"/>
        <v>food</v>
      </c>
      <c r="T2461" s="17" t="str">
        <f t="shared" si="233"/>
        <v>small batch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 s="15">
        <f t="shared" si="230"/>
        <v>42738.178472222222</v>
      </c>
      <c r="K2462">
        <v>1480480167</v>
      </c>
      <c r="L2462" s="15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 t="shared" si="228"/>
        <v>100.78823529411764</v>
      </c>
      <c r="R2462" s="11">
        <f t="shared" si="229"/>
        <v>125.98529411764706</v>
      </c>
      <c r="S2462" t="str">
        <f t="shared" si="232"/>
        <v>food</v>
      </c>
      <c r="T2462" s="17" t="str">
        <f t="shared" si="233"/>
        <v>small batch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 s="15">
        <f t="shared" si="230"/>
        <v>40817.125</v>
      </c>
      <c r="K2463">
        <v>1314577097</v>
      </c>
      <c r="L2463" s="15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 t="shared" si="228"/>
        <v>103.8</v>
      </c>
      <c r="R2463" s="11">
        <f t="shared" si="229"/>
        <v>90.523255813953483</v>
      </c>
      <c r="S2463" t="str">
        <f t="shared" si="232"/>
        <v>music</v>
      </c>
      <c r="T2463" s="17" t="str">
        <f t="shared" si="233"/>
        <v>indie rock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 s="15">
        <f t="shared" si="230"/>
        <v>41109.186296296299</v>
      </c>
      <c r="K2464">
        <v>1340944096</v>
      </c>
      <c r="L2464" s="15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 t="shared" si="228"/>
        <v>110.70833333333334</v>
      </c>
      <c r="R2464" s="11">
        <f t="shared" si="229"/>
        <v>28.880434782608695</v>
      </c>
      <c r="S2464" t="str">
        <f t="shared" si="232"/>
        <v>music</v>
      </c>
      <c r="T2464" s="17" t="str">
        <f t="shared" si="233"/>
        <v>indie rock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 s="15">
        <f t="shared" si="230"/>
        <v>41380.791666666664</v>
      </c>
      <c r="K2465">
        <v>1362710425</v>
      </c>
      <c r="L2465" s="15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 t="shared" si="228"/>
        <v>116.25000000000001</v>
      </c>
      <c r="R2465" s="11">
        <f t="shared" si="229"/>
        <v>31</v>
      </c>
      <c r="S2465" t="str">
        <f t="shared" si="232"/>
        <v>music</v>
      </c>
      <c r="T2465" s="17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 s="15">
        <f t="shared" si="230"/>
        <v>42277.811805555553</v>
      </c>
      <c r="K2466">
        <v>1441143397</v>
      </c>
      <c r="L2466" s="15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 t="shared" si="228"/>
        <v>111.1</v>
      </c>
      <c r="R2466" s="11">
        <f t="shared" si="229"/>
        <v>51.674418604651166</v>
      </c>
      <c r="S2466" t="str">
        <f t="shared" si="232"/>
        <v>music</v>
      </c>
      <c r="T2466" s="17" t="str">
        <f t="shared" si="233"/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 s="15">
        <f t="shared" si="230"/>
        <v>41175.719305555554</v>
      </c>
      <c r="K2467">
        <v>1345828548</v>
      </c>
      <c r="L2467" s="15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 t="shared" si="228"/>
        <v>180.14285714285714</v>
      </c>
      <c r="R2467" s="11">
        <f t="shared" si="229"/>
        <v>26.270833333333332</v>
      </c>
      <c r="S2467" t="str">
        <f t="shared" si="232"/>
        <v>music</v>
      </c>
      <c r="T2467" s="1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 s="15">
        <f t="shared" si="230"/>
        <v>41403.102465277778</v>
      </c>
      <c r="K2468">
        <v>1365474453</v>
      </c>
      <c r="L2468" s="15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 t="shared" si="228"/>
        <v>100</v>
      </c>
      <c r="R2468" s="11">
        <f t="shared" si="229"/>
        <v>48.07692307692308</v>
      </c>
      <c r="S2468" t="str">
        <f t="shared" si="232"/>
        <v>music</v>
      </c>
      <c r="T2468" s="17" t="str">
        <f t="shared" si="233"/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 s="15">
        <f t="shared" si="230"/>
        <v>41039.708333333336</v>
      </c>
      <c r="K2469">
        <v>1335473931</v>
      </c>
      <c r="L2469" s="15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 t="shared" si="228"/>
        <v>118.5</v>
      </c>
      <c r="R2469" s="11">
        <f t="shared" si="229"/>
        <v>27.558139534883722</v>
      </c>
      <c r="S2469" t="str">
        <f t="shared" si="232"/>
        <v>music</v>
      </c>
      <c r="T2469" s="17" t="str">
        <f t="shared" si="233"/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 s="15">
        <f t="shared" si="230"/>
        <v>41210.208333333336</v>
      </c>
      <c r="K2470">
        <v>1348285321</v>
      </c>
      <c r="L2470" s="15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 t="shared" si="228"/>
        <v>107.21700000000001</v>
      </c>
      <c r="R2470" s="11">
        <f t="shared" si="229"/>
        <v>36.97137931034483</v>
      </c>
      <c r="S2470" t="str">
        <f t="shared" si="232"/>
        <v>music</v>
      </c>
      <c r="T2470" s="17" t="str">
        <f t="shared" si="233"/>
        <v>indie rock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 s="15">
        <f t="shared" si="230"/>
        <v>40582.429733796293</v>
      </c>
      <c r="K2471">
        <v>1295000329</v>
      </c>
      <c r="L2471" s="15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 t="shared" si="228"/>
        <v>113.66666666666667</v>
      </c>
      <c r="R2471" s="11">
        <f t="shared" si="229"/>
        <v>29.021276595744681</v>
      </c>
      <c r="S2471" t="str">
        <f t="shared" si="232"/>
        <v>music</v>
      </c>
      <c r="T2471" s="17" t="str">
        <f t="shared" si="233"/>
        <v>indie rock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 s="15">
        <f t="shared" si="230"/>
        <v>41053.07471064815</v>
      </c>
      <c r="K2472">
        <v>1335232055</v>
      </c>
      <c r="L2472" s="15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 t="shared" si="228"/>
        <v>103.16400000000002</v>
      </c>
      <c r="R2472" s="11">
        <f t="shared" si="229"/>
        <v>28.65666666666667</v>
      </c>
      <c r="S2472" t="str">
        <f t="shared" si="232"/>
        <v>music</v>
      </c>
      <c r="T2472" s="17" t="str">
        <f t="shared" si="233"/>
        <v>indie rock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 s="15">
        <f t="shared" si="230"/>
        <v>40933.992962962962</v>
      </c>
      <c r="K2473">
        <v>1324079392</v>
      </c>
      <c r="L2473" s="15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 t="shared" si="228"/>
        <v>128</v>
      </c>
      <c r="R2473" s="11">
        <f t="shared" si="229"/>
        <v>37.647058823529413</v>
      </c>
      <c r="S2473" t="str">
        <f t="shared" si="232"/>
        <v>music</v>
      </c>
      <c r="T2473" s="17" t="str">
        <f t="shared" si="233"/>
        <v>indie rock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 s="15">
        <f t="shared" si="230"/>
        <v>40425.043749999997</v>
      </c>
      <c r="K2474">
        <v>1277433980</v>
      </c>
      <c r="L2474" s="15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 t="shared" si="228"/>
        <v>135.76026666666667</v>
      </c>
      <c r="R2474" s="11">
        <f t="shared" si="229"/>
        <v>97.904038461538462</v>
      </c>
      <c r="S2474" t="str">
        <f t="shared" si="232"/>
        <v>music</v>
      </c>
      <c r="T2474" s="17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 s="15">
        <f t="shared" si="230"/>
        <v>41223.790150462963</v>
      </c>
      <c r="K2475">
        <v>1349978269</v>
      </c>
      <c r="L2475" s="15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 t="shared" si="228"/>
        <v>100</v>
      </c>
      <c r="R2475" s="11">
        <f t="shared" si="229"/>
        <v>42.553191489361701</v>
      </c>
      <c r="S2475" t="str">
        <f t="shared" si="232"/>
        <v>music</v>
      </c>
      <c r="T2475" s="17" t="str">
        <f t="shared" si="233"/>
        <v>indie rock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 s="15">
        <f t="shared" si="230"/>
        <v>40462.011296296296</v>
      </c>
      <c r="K2476">
        <v>1282868176</v>
      </c>
      <c r="L2476" s="15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 t="shared" si="228"/>
        <v>100.00360000000002</v>
      </c>
      <c r="R2476" s="11">
        <f t="shared" si="229"/>
        <v>131.58368421052631</v>
      </c>
      <c r="S2476" t="str">
        <f t="shared" si="232"/>
        <v>music</v>
      </c>
      <c r="T2476" s="17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 s="15">
        <f t="shared" si="230"/>
        <v>40369.916666666664</v>
      </c>
      <c r="K2477">
        <v>1273647255</v>
      </c>
      <c r="L2477" s="15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 t="shared" si="228"/>
        <v>104.71999999999998</v>
      </c>
      <c r="R2477" s="11">
        <f t="shared" si="229"/>
        <v>32.320987654320987</v>
      </c>
      <c r="S2477" t="str">
        <f t="shared" si="232"/>
        <v>music</v>
      </c>
      <c r="T2477" s="17" t="str">
        <f t="shared" si="233"/>
        <v>indie rock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 s="15">
        <f t="shared" si="230"/>
        <v>41946.370023148149</v>
      </c>
      <c r="K2478">
        <v>1412149970</v>
      </c>
      <c r="L2478" s="15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 t="shared" si="228"/>
        <v>105.02249999999999</v>
      </c>
      <c r="R2478" s="11">
        <f t="shared" si="229"/>
        <v>61.103999999999999</v>
      </c>
      <c r="S2478" t="str">
        <f t="shared" si="232"/>
        <v>music</v>
      </c>
      <c r="T2478" s="17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 s="15">
        <f t="shared" si="230"/>
        <v>41133.691493055558</v>
      </c>
      <c r="K2479">
        <v>1340901345</v>
      </c>
      <c r="L2479" s="15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 t="shared" si="228"/>
        <v>171.33333333333334</v>
      </c>
      <c r="R2479" s="11">
        <f t="shared" si="229"/>
        <v>31.341463414634145</v>
      </c>
      <c r="S2479" t="str">
        <f t="shared" si="232"/>
        <v>music</v>
      </c>
      <c r="T2479" s="17" t="str">
        <f t="shared" si="233"/>
        <v>indie rock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 s="15">
        <f t="shared" si="230"/>
        <v>41287.950381944444</v>
      </c>
      <c r="K2480">
        <v>1355525313</v>
      </c>
      <c r="L2480" s="15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 t="shared" si="228"/>
        <v>127.49999999999999</v>
      </c>
      <c r="R2480" s="11">
        <f t="shared" si="229"/>
        <v>129.1139240506329</v>
      </c>
      <c r="S2480" t="str">
        <f t="shared" si="232"/>
        <v>music</v>
      </c>
      <c r="T2480" s="17" t="str">
        <f t="shared" si="233"/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 s="15">
        <f t="shared" si="230"/>
        <v>41118.083333333336</v>
      </c>
      <c r="K2481">
        <v>1342545994</v>
      </c>
      <c r="L2481" s="15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 t="shared" si="228"/>
        <v>133.44333333333333</v>
      </c>
      <c r="R2481" s="11">
        <f t="shared" si="229"/>
        <v>25.020624999999999</v>
      </c>
      <c r="S2481" t="str">
        <f t="shared" si="232"/>
        <v>music</v>
      </c>
      <c r="T2481" s="17" t="str">
        <f t="shared" si="233"/>
        <v>indie rock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 s="15">
        <f t="shared" si="230"/>
        <v>42287.936157407406</v>
      </c>
      <c r="K2482">
        <v>1439332084</v>
      </c>
      <c r="L2482" s="15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 t="shared" si="228"/>
        <v>100</v>
      </c>
      <c r="R2482" s="11">
        <f t="shared" si="229"/>
        <v>250</v>
      </c>
      <c r="S2482" t="str">
        <f t="shared" si="232"/>
        <v>music</v>
      </c>
      <c r="T2482" s="17" t="str">
        <f t="shared" si="233"/>
        <v>indie rock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 s="15">
        <f t="shared" si="230"/>
        <v>41029.645925925928</v>
      </c>
      <c r="K2483">
        <v>1333207808</v>
      </c>
      <c r="L2483" s="15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 t="shared" si="228"/>
        <v>112.91099999999999</v>
      </c>
      <c r="R2483" s="11">
        <f t="shared" si="229"/>
        <v>47.541473684210523</v>
      </c>
      <c r="S2483" t="str">
        <f t="shared" si="232"/>
        <v>music</v>
      </c>
      <c r="T2483" s="17" t="str">
        <f t="shared" si="233"/>
        <v>indie rock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 s="15">
        <f t="shared" si="230"/>
        <v>40756.782210648147</v>
      </c>
      <c r="K2484">
        <v>1308336383</v>
      </c>
      <c r="L2484" s="15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 t="shared" si="228"/>
        <v>100.1</v>
      </c>
      <c r="R2484" s="11">
        <f t="shared" si="229"/>
        <v>40.04</v>
      </c>
      <c r="S2484" t="str">
        <f t="shared" si="232"/>
        <v>music</v>
      </c>
      <c r="T2484" s="17" t="str">
        <f t="shared" si="233"/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 s="15">
        <f t="shared" si="230"/>
        <v>41030.708368055559</v>
      </c>
      <c r="K2485">
        <v>1330711203</v>
      </c>
      <c r="L2485" s="15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 t="shared" si="228"/>
        <v>113.72727272727272</v>
      </c>
      <c r="R2485" s="11">
        <f t="shared" si="229"/>
        <v>65.84210526315789</v>
      </c>
      <c r="S2485" t="str">
        <f t="shared" si="232"/>
        <v>music</v>
      </c>
      <c r="T2485" s="17" t="str">
        <f t="shared" si="233"/>
        <v>indie rock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 s="15">
        <f t="shared" si="230"/>
        <v>40801.916701388887</v>
      </c>
      <c r="K2486">
        <v>1313532003</v>
      </c>
      <c r="L2486" s="15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 t="shared" si="228"/>
        <v>119.31742857142855</v>
      </c>
      <c r="R2486" s="11">
        <f t="shared" si="229"/>
        <v>46.401222222222216</v>
      </c>
      <c r="S2486" t="str">
        <f t="shared" si="232"/>
        <v>music</v>
      </c>
      <c r="T2486" s="17" t="str">
        <f t="shared" si="233"/>
        <v>indie rock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 s="15">
        <f t="shared" si="230"/>
        <v>40828.998599537037</v>
      </c>
      <c r="K2487">
        <v>1315439879</v>
      </c>
      <c r="L2487" s="15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 t="shared" si="228"/>
        <v>103.25</v>
      </c>
      <c r="R2487" s="11">
        <f t="shared" si="229"/>
        <v>50.365853658536587</v>
      </c>
      <c r="S2487" t="str">
        <f t="shared" si="232"/>
        <v>music</v>
      </c>
      <c r="T2487" s="17" t="str">
        <f t="shared" si="233"/>
        <v>indie rock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 s="15">
        <f t="shared" si="230"/>
        <v>41021.708055555559</v>
      </c>
      <c r="K2488">
        <v>1332521976</v>
      </c>
      <c r="L2488" s="15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 t="shared" si="228"/>
        <v>265.66666666666669</v>
      </c>
      <c r="R2488" s="11">
        <f t="shared" si="229"/>
        <v>26.566666666666666</v>
      </c>
      <c r="S2488" t="str">
        <f t="shared" si="232"/>
        <v>music</v>
      </c>
      <c r="T2488" s="17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 s="15">
        <f t="shared" si="230"/>
        <v>41056.083298611113</v>
      </c>
      <c r="K2489">
        <v>1335491997</v>
      </c>
      <c r="L2489" s="15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 t="shared" si="228"/>
        <v>100.05066666666667</v>
      </c>
      <c r="R2489" s="11">
        <f t="shared" si="229"/>
        <v>39.493684210526318</v>
      </c>
      <c r="S2489" t="str">
        <f t="shared" si="232"/>
        <v>music</v>
      </c>
      <c r="T2489" s="17" t="str">
        <f t="shared" si="233"/>
        <v>indie rock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 s="15">
        <f t="shared" si="230"/>
        <v>40863.674861111111</v>
      </c>
      <c r="K2490">
        <v>1318864308</v>
      </c>
      <c r="L2490" s="15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 t="shared" si="228"/>
        <v>106.69999999999999</v>
      </c>
      <c r="R2490" s="11">
        <f t="shared" si="229"/>
        <v>49.246153846153845</v>
      </c>
      <c r="S2490" t="str">
        <f t="shared" si="232"/>
        <v>music</v>
      </c>
      <c r="T2490" s="17" t="str">
        <f t="shared" si="233"/>
        <v>indie rock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 s="15">
        <f t="shared" si="230"/>
        <v>41403.690266203703</v>
      </c>
      <c r="K2491">
        <v>1365525239</v>
      </c>
      <c r="L2491" s="15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 t="shared" si="228"/>
        <v>133.67142857142858</v>
      </c>
      <c r="R2491" s="11">
        <f t="shared" si="229"/>
        <v>62.38</v>
      </c>
      <c r="S2491" t="str">
        <f t="shared" si="232"/>
        <v>music</v>
      </c>
      <c r="T2491" s="17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 s="15">
        <f t="shared" si="230"/>
        <v>41083.227731481478</v>
      </c>
      <c r="K2492">
        <v>1335245276</v>
      </c>
      <c r="L2492" s="15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 t="shared" si="228"/>
        <v>121.39999999999999</v>
      </c>
      <c r="R2492" s="11">
        <f t="shared" si="229"/>
        <v>37.9375</v>
      </c>
      <c r="S2492" t="str">
        <f t="shared" si="232"/>
        <v>music</v>
      </c>
      <c r="T2492" s="17" t="str">
        <f t="shared" si="233"/>
        <v>indie rock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 s="15">
        <f t="shared" si="230"/>
        <v>40559.07708333333</v>
      </c>
      <c r="K2493">
        <v>1293739714</v>
      </c>
      <c r="L2493" s="15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 t="shared" si="228"/>
        <v>103.2</v>
      </c>
      <c r="R2493" s="11">
        <f t="shared" si="229"/>
        <v>51.6</v>
      </c>
      <c r="S2493" t="str">
        <f t="shared" si="232"/>
        <v>music</v>
      </c>
      <c r="T2493" s="17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 s="15">
        <f t="shared" si="230"/>
        <v>41076.415972222225</v>
      </c>
      <c r="K2494">
        <v>1335397188</v>
      </c>
      <c r="L2494" s="15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 t="shared" si="228"/>
        <v>125</v>
      </c>
      <c r="R2494" s="11">
        <f t="shared" si="229"/>
        <v>27.777777777777779</v>
      </c>
      <c r="S2494" t="str">
        <f t="shared" si="232"/>
        <v>music</v>
      </c>
      <c r="T2494" s="17" t="str">
        <f t="shared" si="233"/>
        <v>indie rock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 s="15">
        <f t="shared" si="230"/>
        <v>41393.168287037035</v>
      </c>
      <c r="K2495">
        <v>1363320140</v>
      </c>
      <c r="L2495" s="15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 t="shared" si="228"/>
        <v>128.69999999999999</v>
      </c>
      <c r="R2495" s="11">
        <f t="shared" si="229"/>
        <v>99.382239382239376</v>
      </c>
      <c r="S2495" t="str">
        <f t="shared" si="232"/>
        <v>music</v>
      </c>
      <c r="T2495" s="17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 s="15">
        <f t="shared" si="230"/>
        <v>41052.645185185182</v>
      </c>
      <c r="K2496">
        <v>1335194944</v>
      </c>
      <c r="L2496" s="15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 t="shared" si="228"/>
        <v>101.00533333333333</v>
      </c>
      <c r="R2496" s="11">
        <f t="shared" si="229"/>
        <v>38.848205128205123</v>
      </c>
      <c r="S2496" t="str">
        <f t="shared" si="232"/>
        <v>music</v>
      </c>
      <c r="T2496" s="17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 s="15">
        <f t="shared" si="230"/>
        <v>41066.946469907409</v>
      </c>
      <c r="K2497">
        <v>1336430575</v>
      </c>
      <c r="L2497" s="15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 t="shared" si="228"/>
        <v>127.53666666666665</v>
      </c>
      <c r="R2497" s="11">
        <f t="shared" si="229"/>
        <v>45.548809523809524</v>
      </c>
      <c r="S2497" t="str">
        <f t="shared" si="232"/>
        <v>music</v>
      </c>
      <c r="T2497" s="1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 s="15">
        <f t="shared" si="230"/>
        <v>41362.954768518517</v>
      </c>
      <c r="K2498">
        <v>1361577292</v>
      </c>
      <c r="L2498" s="15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 t="shared" ref="Q2498:Q2561" si="234">E2498/D2498*100</f>
        <v>100</v>
      </c>
      <c r="R2498" s="11">
        <f t="shared" ref="R2498:R2561" si="235">E2498/N2498</f>
        <v>600</v>
      </c>
      <c r="S2498" t="str">
        <f t="shared" si="232"/>
        <v>music</v>
      </c>
      <c r="T2498" s="17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236">(((I2499/60)/60)/24)+DATE(1970,1,1)</f>
        <v>40760.878912037035</v>
      </c>
      <c r="K2499">
        <v>1309986338</v>
      </c>
      <c r="L2499" s="15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 t="shared" si="234"/>
        <v>112.7715</v>
      </c>
      <c r="R2499" s="11">
        <f t="shared" si="235"/>
        <v>80.551071428571419</v>
      </c>
      <c r="S2499" t="str">
        <f t="shared" ref="S2499:S2562" si="238">LEFT(P2499,SEARCH("/",P2499,1)-1)</f>
        <v>music</v>
      </c>
      <c r="T2499" s="17" t="str">
        <f t="shared" ref="T2499:T2562" si="239">RIGHT(P2499,LEN(P2499)-SEARCH("/",P2499))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 s="15">
        <f t="shared" si="236"/>
        <v>42031.967442129629</v>
      </c>
      <c r="K2500">
        <v>1421190787</v>
      </c>
      <c r="L2500" s="15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 t="shared" si="234"/>
        <v>105.60000000000001</v>
      </c>
      <c r="R2500" s="11">
        <f t="shared" si="235"/>
        <v>52.8</v>
      </c>
      <c r="S2500" t="str">
        <f t="shared" si="238"/>
        <v>music</v>
      </c>
      <c r="T2500" s="17" t="str">
        <f t="shared" si="239"/>
        <v>indie rock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 s="15">
        <f t="shared" si="236"/>
        <v>41274.75</v>
      </c>
      <c r="K2501">
        <v>1352820837</v>
      </c>
      <c r="L2501" s="15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 t="shared" si="234"/>
        <v>202.625</v>
      </c>
      <c r="R2501" s="11">
        <f t="shared" si="235"/>
        <v>47.676470588235297</v>
      </c>
      <c r="S2501" t="str">
        <f t="shared" si="238"/>
        <v>music</v>
      </c>
      <c r="T2501" s="17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 s="15">
        <f t="shared" si="236"/>
        <v>41083.772858796299</v>
      </c>
      <c r="K2502">
        <v>1337884375</v>
      </c>
      <c r="L2502" s="15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 t="shared" si="234"/>
        <v>113.33333333333333</v>
      </c>
      <c r="R2502" s="11">
        <f t="shared" si="235"/>
        <v>23.448275862068964</v>
      </c>
      <c r="S2502" t="str">
        <f t="shared" si="238"/>
        <v>music</v>
      </c>
      <c r="T2502" s="17" t="str">
        <f t="shared" si="239"/>
        <v>indie rock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 s="15">
        <f t="shared" si="236"/>
        <v>42274.776666666665</v>
      </c>
      <c r="K2503">
        <v>1440787104</v>
      </c>
      <c r="L2503" s="15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234"/>
        <v>2.5545454545454547</v>
      </c>
      <c r="R2503" s="11">
        <f t="shared" si="235"/>
        <v>40.142857142857146</v>
      </c>
      <c r="S2503" t="str">
        <f t="shared" si="238"/>
        <v>food</v>
      </c>
      <c r="T2503" s="17" t="str">
        <f t="shared" si="239"/>
        <v>restaurants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 s="15">
        <f t="shared" si="236"/>
        <v>41903.825439814813</v>
      </c>
      <c r="K2504">
        <v>1407440918</v>
      </c>
      <c r="L2504" s="15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234"/>
        <v>7.8181818181818186E-2</v>
      </c>
      <c r="R2504" s="11">
        <f t="shared" si="235"/>
        <v>17.2</v>
      </c>
      <c r="S2504" t="str">
        <f t="shared" si="238"/>
        <v>food</v>
      </c>
      <c r="T2504" s="17" t="str">
        <f t="shared" si="239"/>
        <v>restaurants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 s="15">
        <f t="shared" si="236"/>
        <v>42528.879166666666</v>
      </c>
      <c r="K2505">
        <v>1462743308</v>
      </c>
      <c r="L2505" s="15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234"/>
        <v>0</v>
      </c>
      <c r="R2505" s="11" t="e">
        <f t="shared" si="235"/>
        <v>#DIV/0!</v>
      </c>
      <c r="S2505" t="str">
        <f t="shared" si="238"/>
        <v>food</v>
      </c>
      <c r="T2505" s="17" t="str">
        <f t="shared" si="239"/>
        <v>restaurants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 s="15">
        <f t="shared" si="236"/>
        <v>41958.057106481487</v>
      </c>
      <c r="K2506">
        <v>1413418934</v>
      </c>
      <c r="L2506" s="15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234"/>
        <v>0</v>
      </c>
      <c r="R2506" s="11" t="e">
        <f t="shared" si="235"/>
        <v>#DIV/0!</v>
      </c>
      <c r="S2506" t="str">
        <f t="shared" si="238"/>
        <v>food</v>
      </c>
      <c r="T2506" s="17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 s="15">
        <f t="shared" si="236"/>
        <v>42077.014074074075</v>
      </c>
      <c r="K2507">
        <v>1423704016</v>
      </c>
      <c r="L2507" s="15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234"/>
        <v>0</v>
      </c>
      <c r="R2507" s="11" t="e">
        <f t="shared" si="235"/>
        <v>#DIV/0!</v>
      </c>
      <c r="S2507" t="str">
        <f t="shared" si="238"/>
        <v>food</v>
      </c>
      <c r="T2507" s="17" t="str">
        <f t="shared" si="239"/>
        <v>restaurants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 s="15">
        <f t="shared" si="236"/>
        <v>42280.875</v>
      </c>
      <c r="K2508">
        <v>1441955269</v>
      </c>
      <c r="L2508" s="15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234"/>
        <v>0.6</v>
      </c>
      <c r="R2508" s="11">
        <f t="shared" si="235"/>
        <v>15</v>
      </c>
      <c r="S2508" t="str">
        <f t="shared" si="238"/>
        <v>food</v>
      </c>
      <c r="T2508" s="17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 s="15">
        <f t="shared" si="236"/>
        <v>42135.072962962964</v>
      </c>
      <c r="K2509">
        <v>1428716704</v>
      </c>
      <c r="L2509" s="15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234"/>
        <v>0</v>
      </c>
      <c r="R2509" s="11" t="e">
        <f t="shared" si="235"/>
        <v>#DIV/0!</v>
      </c>
      <c r="S2509" t="str">
        <f t="shared" si="238"/>
        <v>food</v>
      </c>
      <c r="T2509" s="17" t="str">
        <f t="shared" si="239"/>
        <v>restaurants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 s="15">
        <f t="shared" si="236"/>
        <v>41865.951782407406</v>
      </c>
      <c r="K2510">
        <v>1405464634</v>
      </c>
      <c r="L2510" s="15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234"/>
        <v>0</v>
      </c>
      <c r="R2510" s="11" t="e">
        <f t="shared" si="235"/>
        <v>#DIV/0!</v>
      </c>
      <c r="S2510" t="str">
        <f t="shared" si="238"/>
        <v>food</v>
      </c>
      <c r="T2510" s="17" t="str">
        <f t="shared" si="239"/>
        <v>restaurants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 s="15">
        <f t="shared" si="236"/>
        <v>42114.767928240741</v>
      </c>
      <c r="K2511">
        <v>1424719549</v>
      </c>
      <c r="L2511" s="15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234"/>
        <v>1.0526315789473684</v>
      </c>
      <c r="R2511" s="11">
        <f t="shared" si="235"/>
        <v>35.714285714285715</v>
      </c>
      <c r="S2511" t="str">
        <f t="shared" si="238"/>
        <v>food</v>
      </c>
      <c r="T2511" s="17" t="str">
        <f t="shared" si="239"/>
        <v>restaurants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 s="15">
        <f t="shared" si="236"/>
        <v>42138.997361111105</v>
      </c>
      <c r="K2512">
        <v>1426463772</v>
      </c>
      <c r="L2512" s="15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234"/>
        <v>0.15</v>
      </c>
      <c r="R2512" s="11">
        <f t="shared" si="235"/>
        <v>37.5</v>
      </c>
      <c r="S2512" t="str">
        <f t="shared" si="238"/>
        <v>food</v>
      </c>
      <c r="T2512" s="17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 s="15">
        <f t="shared" si="236"/>
        <v>42401.446909722217</v>
      </c>
      <c r="K2513">
        <v>1451731413</v>
      </c>
      <c r="L2513" s="15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234"/>
        <v>0</v>
      </c>
      <c r="R2513" s="11" t="e">
        <f t="shared" si="235"/>
        <v>#DIV/0!</v>
      </c>
      <c r="S2513" t="str">
        <f t="shared" si="238"/>
        <v>food</v>
      </c>
      <c r="T2513" s="17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 s="15">
        <f t="shared" si="236"/>
        <v>41986.876863425925</v>
      </c>
      <c r="K2514">
        <v>1417208561</v>
      </c>
      <c r="L2514" s="15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234"/>
        <v>0</v>
      </c>
      <c r="R2514" s="11" t="e">
        <f t="shared" si="235"/>
        <v>#DIV/0!</v>
      </c>
      <c r="S2514" t="str">
        <f t="shared" si="238"/>
        <v>food</v>
      </c>
      <c r="T2514" s="17" t="str">
        <f t="shared" si="239"/>
        <v>restaurants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 s="15">
        <f t="shared" si="236"/>
        <v>42792.00681712963</v>
      </c>
      <c r="K2515">
        <v>1482883789</v>
      </c>
      <c r="L2515" s="15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234"/>
        <v>0</v>
      </c>
      <c r="R2515" s="11" t="e">
        <f t="shared" si="235"/>
        <v>#DIV/0!</v>
      </c>
      <c r="S2515" t="str">
        <f t="shared" si="238"/>
        <v>food</v>
      </c>
      <c r="T2515" s="17" t="str">
        <f t="shared" si="239"/>
        <v>restaurants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 s="15">
        <f t="shared" si="236"/>
        <v>41871.389780092592</v>
      </c>
      <c r="K2516">
        <v>1407057677</v>
      </c>
      <c r="L2516" s="15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234"/>
        <v>1.7500000000000002</v>
      </c>
      <c r="R2516" s="11">
        <f t="shared" si="235"/>
        <v>52.5</v>
      </c>
      <c r="S2516" t="str">
        <f t="shared" si="238"/>
        <v>food</v>
      </c>
      <c r="T2516" s="17" t="str">
        <f t="shared" si="239"/>
        <v>restaurants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 s="15">
        <f t="shared" si="236"/>
        <v>42057.839733796296</v>
      </c>
      <c r="K2517">
        <v>1422043753</v>
      </c>
      <c r="L2517" s="15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234"/>
        <v>18.600000000000001</v>
      </c>
      <c r="R2517" s="11">
        <f t="shared" si="235"/>
        <v>77.5</v>
      </c>
      <c r="S2517" t="str">
        <f t="shared" si="238"/>
        <v>food</v>
      </c>
      <c r="T2517" s="17" t="str">
        <f t="shared" si="239"/>
        <v>restaurants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 s="15">
        <f t="shared" si="236"/>
        <v>41972.6950462963</v>
      </c>
      <c r="K2518">
        <v>1414683652</v>
      </c>
      <c r="L2518" s="15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234"/>
        <v>0</v>
      </c>
      <c r="R2518" s="11" t="e">
        <f t="shared" si="235"/>
        <v>#DIV/0!</v>
      </c>
      <c r="S2518" t="str">
        <f t="shared" si="238"/>
        <v>food</v>
      </c>
      <c r="T2518" s="17" t="str">
        <f t="shared" si="239"/>
        <v>restaurants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 s="15">
        <f t="shared" si="236"/>
        <v>42082.760763888888</v>
      </c>
      <c r="K2519">
        <v>1424200530</v>
      </c>
      <c r="L2519" s="15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234"/>
        <v>9.8166666666666664</v>
      </c>
      <c r="R2519" s="11">
        <f t="shared" si="235"/>
        <v>53.545454545454547</v>
      </c>
      <c r="S2519" t="str">
        <f t="shared" si="238"/>
        <v>food</v>
      </c>
      <c r="T2519" s="17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 s="15">
        <f t="shared" si="236"/>
        <v>41956.722546296296</v>
      </c>
      <c r="K2520">
        <v>1413303628</v>
      </c>
      <c r="L2520" s="15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234"/>
        <v>0</v>
      </c>
      <c r="R2520" s="11" t="e">
        <f t="shared" si="235"/>
        <v>#DIV/0!</v>
      </c>
      <c r="S2520" t="str">
        <f t="shared" si="238"/>
        <v>food</v>
      </c>
      <c r="T2520" s="17" t="str">
        <f t="shared" si="239"/>
        <v>restaurants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 s="15">
        <f t="shared" si="236"/>
        <v>41839.155138888891</v>
      </c>
      <c r="K2521">
        <v>1403149404</v>
      </c>
      <c r="L2521" s="15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234"/>
        <v>4.3333333333333335E-2</v>
      </c>
      <c r="R2521" s="11">
        <f t="shared" si="235"/>
        <v>16.25</v>
      </c>
      <c r="S2521" t="str">
        <f t="shared" si="238"/>
        <v>food</v>
      </c>
      <c r="T2521" s="17" t="str">
        <f t="shared" si="239"/>
        <v>restaurants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 s="15">
        <f t="shared" si="236"/>
        <v>42658.806249999994</v>
      </c>
      <c r="K2522">
        <v>1472567085</v>
      </c>
      <c r="L2522" s="15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234"/>
        <v>0</v>
      </c>
      <c r="R2522" s="11" t="e">
        <f t="shared" si="235"/>
        <v>#DIV/0!</v>
      </c>
      <c r="S2522" t="str">
        <f t="shared" si="238"/>
        <v>food</v>
      </c>
      <c r="T2522" s="17" t="str">
        <f t="shared" si="239"/>
        <v>restaurants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 s="15">
        <f t="shared" si="236"/>
        <v>42290.967835648145</v>
      </c>
      <c r="K2523">
        <v>1442963621</v>
      </c>
      <c r="L2523" s="15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 t="shared" si="234"/>
        <v>109.48792</v>
      </c>
      <c r="R2523" s="11">
        <f t="shared" si="235"/>
        <v>103.68174242424243</v>
      </c>
      <c r="S2523" t="str">
        <f t="shared" si="238"/>
        <v>music</v>
      </c>
      <c r="T2523" s="17" t="str">
        <f t="shared" si="239"/>
        <v>classical music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 s="15">
        <f t="shared" si="236"/>
        <v>42482.619444444441</v>
      </c>
      <c r="K2524">
        <v>1459431960</v>
      </c>
      <c r="L2524" s="15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 t="shared" si="234"/>
        <v>100</v>
      </c>
      <c r="R2524" s="11">
        <f t="shared" si="235"/>
        <v>185.18518518518519</v>
      </c>
      <c r="S2524" t="str">
        <f t="shared" si="238"/>
        <v>music</v>
      </c>
      <c r="T2524" s="17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 s="15">
        <f t="shared" si="236"/>
        <v>41961.017268518524</v>
      </c>
      <c r="K2525">
        <v>1413674692</v>
      </c>
      <c r="L2525" s="15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 t="shared" si="234"/>
        <v>156.44444444444446</v>
      </c>
      <c r="R2525" s="11">
        <f t="shared" si="235"/>
        <v>54.153846153846153</v>
      </c>
      <c r="S2525" t="str">
        <f t="shared" si="238"/>
        <v>music</v>
      </c>
      <c r="T2525" s="17" t="str">
        <f t="shared" si="239"/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 s="15">
        <f t="shared" si="236"/>
        <v>41994.1875</v>
      </c>
      <c r="K2526">
        <v>1416338557</v>
      </c>
      <c r="L2526" s="15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 t="shared" si="234"/>
        <v>101.6</v>
      </c>
      <c r="R2526" s="11">
        <f t="shared" si="235"/>
        <v>177.2093023255814</v>
      </c>
      <c r="S2526" t="str">
        <f t="shared" si="238"/>
        <v>music</v>
      </c>
      <c r="T2526" s="17" t="str">
        <f t="shared" si="239"/>
        <v>classical music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 s="15">
        <f t="shared" si="236"/>
        <v>41088.844571759262</v>
      </c>
      <c r="K2527">
        <v>1338322571</v>
      </c>
      <c r="L2527" s="15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 t="shared" si="234"/>
        <v>100.325</v>
      </c>
      <c r="R2527" s="11">
        <f t="shared" si="235"/>
        <v>100.325</v>
      </c>
      <c r="S2527" t="str">
        <f t="shared" si="238"/>
        <v>music</v>
      </c>
      <c r="T2527" s="1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 s="15">
        <f t="shared" si="236"/>
        <v>41981.207638888889</v>
      </c>
      <c r="K2528">
        <v>1415585474</v>
      </c>
      <c r="L2528" s="15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 t="shared" si="234"/>
        <v>112.94999999999999</v>
      </c>
      <c r="R2528" s="11">
        <f t="shared" si="235"/>
        <v>136.90909090909091</v>
      </c>
      <c r="S2528" t="str">
        <f t="shared" si="238"/>
        <v>music</v>
      </c>
      <c r="T2528" s="17" t="str">
        <f t="shared" si="239"/>
        <v>classical music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 s="15">
        <f t="shared" si="236"/>
        <v>41565.165972222225</v>
      </c>
      <c r="K2529">
        <v>1380477691</v>
      </c>
      <c r="L2529" s="15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 t="shared" si="234"/>
        <v>102.125</v>
      </c>
      <c r="R2529" s="11">
        <f t="shared" si="235"/>
        <v>57.535211267605632</v>
      </c>
      <c r="S2529" t="str">
        <f t="shared" si="238"/>
        <v>music</v>
      </c>
      <c r="T2529" s="17" t="str">
        <f t="shared" si="239"/>
        <v>classical music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 s="15">
        <f t="shared" si="236"/>
        <v>42236.458333333328</v>
      </c>
      <c r="K2530">
        <v>1438459303</v>
      </c>
      <c r="L2530" s="15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 t="shared" si="234"/>
        <v>107.24974999999999</v>
      </c>
      <c r="R2530" s="11">
        <f t="shared" si="235"/>
        <v>52.962839506172834</v>
      </c>
      <c r="S2530" t="str">
        <f t="shared" si="238"/>
        <v>music</v>
      </c>
      <c r="T2530" s="17" t="str">
        <f t="shared" si="239"/>
        <v>classical music</v>
      </c>
    </row>
    <row r="2531" spans="1:2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 s="15">
        <f t="shared" si="236"/>
        <v>40993.0390625</v>
      </c>
      <c r="K2531">
        <v>1328752575</v>
      </c>
      <c r="L2531" s="15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 t="shared" si="234"/>
        <v>104.28333333333333</v>
      </c>
      <c r="R2531" s="11">
        <f t="shared" si="235"/>
        <v>82.328947368421055</v>
      </c>
      <c r="S2531" t="str">
        <f t="shared" si="238"/>
        <v>music</v>
      </c>
      <c r="T2531" s="17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 s="15">
        <f t="shared" si="236"/>
        <v>42114.201388888891</v>
      </c>
      <c r="K2532">
        <v>1426711505</v>
      </c>
      <c r="L2532" s="15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 t="shared" si="234"/>
        <v>100</v>
      </c>
      <c r="R2532" s="11">
        <f t="shared" si="235"/>
        <v>135.41666666666666</v>
      </c>
      <c r="S2532" t="str">
        <f t="shared" si="238"/>
        <v>music</v>
      </c>
      <c r="T2532" s="17" t="str">
        <f t="shared" si="239"/>
        <v>classical music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 s="15">
        <f t="shared" si="236"/>
        <v>42231.165972222225</v>
      </c>
      <c r="K2533">
        <v>1437668354</v>
      </c>
      <c r="L2533" s="15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 t="shared" si="234"/>
        <v>100.4</v>
      </c>
      <c r="R2533" s="11">
        <f t="shared" si="235"/>
        <v>74.06557377049181</v>
      </c>
      <c r="S2533" t="str">
        <f t="shared" si="238"/>
        <v>music</v>
      </c>
      <c r="T2533" s="17" t="str">
        <f t="shared" si="239"/>
        <v>classical music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 s="15">
        <f t="shared" si="236"/>
        <v>41137.849143518521</v>
      </c>
      <c r="K2534">
        <v>1342556566</v>
      </c>
      <c r="L2534" s="15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 t="shared" si="234"/>
        <v>126.125</v>
      </c>
      <c r="R2534" s="11">
        <f t="shared" si="235"/>
        <v>84.083333333333329</v>
      </c>
      <c r="S2534" t="str">
        <f t="shared" si="238"/>
        <v>music</v>
      </c>
      <c r="T2534" s="17" t="str">
        <f t="shared" si="239"/>
        <v>classical music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 s="15">
        <f t="shared" si="236"/>
        <v>41334.750787037039</v>
      </c>
      <c r="K2535">
        <v>1359568911</v>
      </c>
      <c r="L2535" s="15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 t="shared" si="234"/>
        <v>110.66666666666667</v>
      </c>
      <c r="R2535" s="11">
        <f t="shared" si="235"/>
        <v>61.029411764705884</v>
      </c>
      <c r="S2535" t="str">
        <f t="shared" si="238"/>
        <v>music</v>
      </c>
      <c r="T2535" s="17" t="str">
        <f t="shared" si="239"/>
        <v>classical music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 s="15">
        <f t="shared" si="236"/>
        <v>40179.25</v>
      </c>
      <c r="K2536">
        <v>1257871712</v>
      </c>
      <c r="L2536" s="15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 t="shared" si="234"/>
        <v>105</v>
      </c>
      <c r="R2536" s="11">
        <f t="shared" si="235"/>
        <v>150</v>
      </c>
      <c r="S2536" t="str">
        <f t="shared" si="238"/>
        <v>music</v>
      </c>
      <c r="T2536" s="17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 s="15">
        <f t="shared" si="236"/>
        <v>41974.832696759258</v>
      </c>
      <c r="K2537">
        <v>1414781945</v>
      </c>
      <c r="L2537" s="15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 t="shared" si="234"/>
        <v>103.77499999999999</v>
      </c>
      <c r="R2537" s="11">
        <f t="shared" si="235"/>
        <v>266.08974358974359</v>
      </c>
      <c r="S2537" t="str">
        <f t="shared" si="238"/>
        <v>music</v>
      </c>
      <c r="T2537" s="17" t="str">
        <f t="shared" si="239"/>
        <v>classical music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 s="15">
        <f t="shared" si="236"/>
        <v>41485.106087962966</v>
      </c>
      <c r="K2538">
        <v>1373337166</v>
      </c>
      <c r="L2538" s="15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 t="shared" si="234"/>
        <v>115.99999999999999</v>
      </c>
      <c r="R2538" s="11">
        <f t="shared" si="235"/>
        <v>7.25</v>
      </c>
      <c r="S2538" t="str">
        <f t="shared" si="238"/>
        <v>music</v>
      </c>
      <c r="T2538" s="17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 s="15">
        <f t="shared" si="236"/>
        <v>40756.648784722223</v>
      </c>
      <c r="K2539">
        <v>1307028855</v>
      </c>
      <c r="L2539" s="15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 t="shared" si="234"/>
        <v>110.00000000000001</v>
      </c>
      <c r="R2539" s="11">
        <f t="shared" si="235"/>
        <v>100</v>
      </c>
      <c r="S2539" t="str">
        <f t="shared" si="238"/>
        <v>music</v>
      </c>
      <c r="T2539" s="17" t="str">
        <f t="shared" si="239"/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 s="15">
        <f t="shared" si="236"/>
        <v>41329.207638888889</v>
      </c>
      <c r="K2540">
        <v>1359029661</v>
      </c>
      <c r="L2540" s="15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 t="shared" si="234"/>
        <v>113.01761111111111</v>
      </c>
      <c r="R2540" s="11">
        <f t="shared" si="235"/>
        <v>109.96308108108107</v>
      </c>
      <c r="S2540" t="str">
        <f t="shared" si="238"/>
        <v>music</v>
      </c>
      <c r="T2540" s="17" t="str">
        <f t="shared" si="239"/>
        <v>classical music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 s="15">
        <f t="shared" si="236"/>
        <v>42037.902222222227</v>
      </c>
      <c r="K2541">
        <v>1417729152</v>
      </c>
      <c r="L2541" s="15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 t="shared" si="234"/>
        <v>100.25</v>
      </c>
      <c r="R2541" s="11">
        <f t="shared" si="235"/>
        <v>169.91525423728814</v>
      </c>
      <c r="S2541" t="str">
        <f t="shared" si="238"/>
        <v>music</v>
      </c>
      <c r="T2541" s="17" t="str">
        <f t="shared" si="239"/>
        <v>classical music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 s="15">
        <f t="shared" si="236"/>
        <v>40845.675011574072</v>
      </c>
      <c r="K2542">
        <v>1314720721</v>
      </c>
      <c r="L2542" s="15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 t="shared" si="234"/>
        <v>103.4</v>
      </c>
      <c r="R2542" s="11">
        <f t="shared" si="235"/>
        <v>95.740740740740748</v>
      </c>
      <c r="S2542" t="str">
        <f t="shared" si="238"/>
        <v>music</v>
      </c>
      <c r="T2542" s="17" t="str">
        <f t="shared" si="239"/>
        <v>classical music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 s="15">
        <f t="shared" si="236"/>
        <v>41543.449282407404</v>
      </c>
      <c r="K2543">
        <v>1375008418</v>
      </c>
      <c r="L2543" s="15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 t="shared" si="234"/>
        <v>107.02857142857142</v>
      </c>
      <c r="R2543" s="11">
        <f t="shared" si="235"/>
        <v>59.460317460317462</v>
      </c>
      <c r="S2543" t="str">
        <f t="shared" si="238"/>
        <v>music</v>
      </c>
      <c r="T2543" s="17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 s="15">
        <f t="shared" si="236"/>
        <v>41548.165972222225</v>
      </c>
      <c r="K2544">
        <v>1377252857</v>
      </c>
      <c r="L2544" s="15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 t="shared" si="234"/>
        <v>103.57142857142858</v>
      </c>
      <c r="R2544" s="11">
        <f t="shared" si="235"/>
        <v>55.769230769230766</v>
      </c>
      <c r="S2544" t="str">
        <f t="shared" si="238"/>
        <v>music</v>
      </c>
      <c r="T2544" s="17" t="str">
        <f t="shared" si="239"/>
        <v>classical music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 s="15">
        <f t="shared" si="236"/>
        <v>40545.125</v>
      </c>
      <c r="K2545">
        <v>1291257298</v>
      </c>
      <c r="L2545" s="15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 t="shared" si="234"/>
        <v>156.4</v>
      </c>
      <c r="R2545" s="11">
        <f t="shared" si="235"/>
        <v>30.076923076923077</v>
      </c>
      <c r="S2545" t="str">
        <f t="shared" si="238"/>
        <v>music</v>
      </c>
      <c r="T2545" s="17" t="str">
        <f t="shared" si="239"/>
        <v>classical music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 s="15">
        <f t="shared" si="236"/>
        <v>41098.520474537036</v>
      </c>
      <c r="K2546">
        <v>1339158569</v>
      </c>
      <c r="L2546" s="15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 t="shared" si="234"/>
        <v>100.82</v>
      </c>
      <c r="R2546" s="11">
        <f t="shared" si="235"/>
        <v>88.438596491228068</v>
      </c>
      <c r="S2546" t="str">
        <f t="shared" si="238"/>
        <v>music</v>
      </c>
      <c r="T2546" s="17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 s="15">
        <f t="shared" si="236"/>
        <v>42062.020833333328</v>
      </c>
      <c r="K2547">
        <v>1421983138</v>
      </c>
      <c r="L2547" s="15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 t="shared" si="234"/>
        <v>195.3</v>
      </c>
      <c r="R2547" s="11">
        <f t="shared" si="235"/>
        <v>64.032786885245898</v>
      </c>
      <c r="S2547" t="str">
        <f t="shared" si="238"/>
        <v>music</v>
      </c>
      <c r="T2547" s="1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 s="15">
        <f t="shared" si="236"/>
        <v>41552.208333333336</v>
      </c>
      <c r="K2548">
        <v>1378586179</v>
      </c>
      <c r="L2548" s="15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 t="shared" si="234"/>
        <v>111.71428571428572</v>
      </c>
      <c r="R2548" s="11">
        <f t="shared" si="235"/>
        <v>60.153846153846153</v>
      </c>
      <c r="S2548" t="str">
        <f t="shared" si="238"/>
        <v>music</v>
      </c>
      <c r="T2548" s="17" t="str">
        <f t="shared" si="239"/>
        <v>classical music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 s="15">
        <f t="shared" si="236"/>
        <v>41003.731516203705</v>
      </c>
      <c r="K2549">
        <v>1330972403</v>
      </c>
      <c r="L2549" s="15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 t="shared" si="234"/>
        <v>119.85454545454546</v>
      </c>
      <c r="R2549" s="11">
        <f t="shared" si="235"/>
        <v>49.194029850746269</v>
      </c>
      <c r="S2549" t="str">
        <f t="shared" si="238"/>
        <v>music</v>
      </c>
      <c r="T2549" s="17" t="str">
        <f t="shared" si="239"/>
        <v>classical music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 s="15">
        <f t="shared" si="236"/>
        <v>42643.185416666667</v>
      </c>
      <c r="K2550">
        <v>1473087637</v>
      </c>
      <c r="L2550" s="15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 t="shared" si="234"/>
        <v>101.85</v>
      </c>
      <c r="R2550" s="11">
        <f t="shared" si="235"/>
        <v>165.16216216216216</v>
      </c>
      <c r="S2550" t="str">
        <f t="shared" si="238"/>
        <v>music</v>
      </c>
      <c r="T2550" s="17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 s="15">
        <f t="shared" si="236"/>
        <v>41425.708333333336</v>
      </c>
      <c r="K2551">
        <v>1366999870</v>
      </c>
      <c r="L2551" s="15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 t="shared" si="234"/>
        <v>102.80254777070064</v>
      </c>
      <c r="R2551" s="11">
        <f t="shared" si="235"/>
        <v>43.621621621621621</v>
      </c>
      <c r="S2551" t="str">
        <f t="shared" si="238"/>
        <v>music</v>
      </c>
      <c r="T2551" s="17" t="str">
        <f t="shared" si="239"/>
        <v>classical music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 s="15">
        <f t="shared" si="236"/>
        <v>42285.165972222225</v>
      </c>
      <c r="K2552">
        <v>1439392406</v>
      </c>
      <c r="L2552" s="15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 t="shared" si="234"/>
        <v>100.84615384615385</v>
      </c>
      <c r="R2552" s="11">
        <f t="shared" si="235"/>
        <v>43.7</v>
      </c>
      <c r="S2552" t="str">
        <f t="shared" si="238"/>
        <v>music</v>
      </c>
      <c r="T2552" s="17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 s="15">
        <f t="shared" si="236"/>
        <v>40989.866666666669</v>
      </c>
      <c r="K2553">
        <v>1329890585</v>
      </c>
      <c r="L2553" s="15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 t="shared" si="234"/>
        <v>102.73469387755102</v>
      </c>
      <c r="R2553" s="11">
        <f t="shared" si="235"/>
        <v>67.419642857142861</v>
      </c>
      <c r="S2553" t="str">
        <f t="shared" si="238"/>
        <v>music</v>
      </c>
      <c r="T2553" s="17" t="str">
        <f t="shared" si="239"/>
        <v>classical music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 s="15">
        <f t="shared" si="236"/>
        <v>42799.809965277775</v>
      </c>
      <c r="K2554">
        <v>1486149981</v>
      </c>
      <c r="L2554" s="15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 t="shared" si="234"/>
        <v>106.5</v>
      </c>
      <c r="R2554" s="11">
        <f t="shared" si="235"/>
        <v>177.5</v>
      </c>
      <c r="S2554" t="str">
        <f t="shared" si="238"/>
        <v>music</v>
      </c>
      <c r="T2554" s="17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 s="15">
        <f t="shared" si="236"/>
        <v>41173.199155092596</v>
      </c>
      <c r="K2555">
        <v>1343018807</v>
      </c>
      <c r="L2555" s="15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 t="shared" si="234"/>
        <v>155.53333333333333</v>
      </c>
      <c r="R2555" s="11">
        <f t="shared" si="235"/>
        <v>38.883333333333333</v>
      </c>
      <c r="S2555" t="str">
        <f t="shared" si="238"/>
        <v>music</v>
      </c>
      <c r="T2555" s="17" t="str">
        <f t="shared" si="239"/>
        <v>classical music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 s="15">
        <f t="shared" si="236"/>
        <v>42156.165972222225</v>
      </c>
      <c r="K2556">
        <v>1430445163</v>
      </c>
      <c r="L2556" s="15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 t="shared" si="234"/>
        <v>122.8</v>
      </c>
      <c r="R2556" s="11">
        <f t="shared" si="235"/>
        <v>54.985074626865675</v>
      </c>
      <c r="S2556" t="str">
        <f t="shared" si="238"/>
        <v>music</v>
      </c>
      <c r="T2556" s="17" t="str">
        <f t="shared" si="239"/>
        <v>classical music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 s="15">
        <f t="shared" si="236"/>
        <v>41057.655011574076</v>
      </c>
      <c r="K2557">
        <v>1335541393</v>
      </c>
      <c r="L2557" s="15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 t="shared" si="234"/>
        <v>107.35</v>
      </c>
      <c r="R2557" s="11">
        <f t="shared" si="235"/>
        <v>61.342857142857142</v>
      </c>
      <c r="S2557" t="str">
        <f t="shared" si="238"/>
        <v>music</v>
      </c>
      <c r="T2557" s="17" t="str">
        <f t="shared" si="239"/>
        <v>classical music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 s="15">
        <f t="shared" si="236"/>
        <v>41267.991400462961</v>
      </c>
      <c r="K2558">
        <v>1352504857</v>
      </c>
      <c r="L2558" s="15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 t="shared" si="234"/>
        <v>105.50335570469798</v>
      </c>
      <c r="R2558" s="11">
        <f t="shared" si="235"/>
        <v>23.117647058823529</v>
      </c>
      <c r="S2558" t="str">
        <f t="shared" si="238"/>
        <v>music</v>
      </c>
      <c r="T2558" s="17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 s="15">
        <f t="shared" si="236"/>
        <v>41774.745208333334</v>
      </c>
      <c r="K2559">
        <v>1397584386</v>
      </c>
      <c r="L2559" s="15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 t="shared" si="234"/>
        <v>118.44444444444444</v>
      </c>
      <c r="R2559" s="11">
        <f t="shared" si="235"/>
        <v>29.611111111111111</v>
      </c>
      <c r="S2559" t="str">
        <f t="shared" si="238"/>
        <v>music</v>
      </c>
      <c r="T2559" s="17" t="str">
        <f t="shared" si="239"/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 s="15">
        <f t="shared" si="236"/>
        <v>42125.582638888889</v>
      </c>
      <c r="K2560">
        <v>1427747906</v>
      </c>
      <c r="L2560" s="15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 t="shared" si="234"/>
        <v>108.88</v>
      </c>
      <c r="R2560" s="11">
        <f t="shared" si="235"/>
        <v>75.611111111111114</v>
      </c>
      <c r="S2560" t="str">
        <f t="shared" si="238"/>
        <v>music</v>
      </c>
      <c r="T2560" s="17" t="str">
        <f t="shared" si="239"/>
        <v>classical music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 s="15">
        <f t="shared" si="236"/>
        <v>40862.817361111112</v>
      </c>
      <c r="K2561">
        <v>1318539484</v>
      </c>
      <c r="L2561" s="15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 t="shared" si="234"/>
        <v>111.25</v>
      </c>
      <c r="R2561" s="11">
        <f t="shared" si="235"/>
        <v>35.6</v>
      </c>
      <c r="S2561" t="str">
        <f t="shared" si="238"/>
        <v>music</v>
      </c>
      <c r="T2561" s="17" t="str">
        <f t="shared" si="239"/>
        <v>classical music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 s="15">
        <f t="shared" si="236"/>
        <v>42069.951087962967</v>
      </c>
      <c r="K2562">
        <v>1423090174</v>
      </c>
      <c r="L2562" s="15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 t="shared" ref="Q2562:Q2625" si="240">E2562/D2562*100</f>
        <v>100.1</v>
      </c>
      <c r="R2562" s="11">
        <f t="shared" ref="R2562:R2625" si="241">E2562/N2562</f>
        <v>143</v>
      </c>
      <c r="S2562" t="str">
        <f t="shared" si="238"/>
        <v>music</v>
      </c>
      <c r="T2562" s="17" t="str">
        <f t="shared" si="239"/>
        <v>classical music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42">(((I2563/60)/60)/24)+DATE(1970,1,1)</f>
        <v>42290.528807870374</v>
      </c>
      <c r="K2563">
        <v>1442148089</v>
      </c>
      <c r="L2563" s="15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si="240"/>
        <v>0</v>
      </c>
      <c r="R2563" s="11" t="e">
        <f t="shared" si="241"/>
        <v>#DIV/0!</v>
      </c>
      <c r="S2563" t="str">
        <f t="shared" ref="S2563:S2626" si="244">LEFT(P2563,SEARCH("/",P2563,1)-1)</f>
        <v>food</v>
      </c>
      <c r="T2563" s="17" t="str">
        <f t="shared" ref="T2563:T2626" si="245">RIGHT(P2563,LEN(P2563)-SEARCH("/",P2563))</f>
        <v>food trucks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 s="15">
        <f t="shared" si="242"/>
        <v>42654.524756944447</v>
      </c>
      <c r="K2564">
        <v>1471005339</v>
      </c>
      <c r="L2564" s="15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240"/>
        <v>0.75</v>
      </c>
      <c r="R2564" s="11">
        <f t="shared" si="241"/>
        <v>25</v>
      </c>
      <c r="S2564" t="str">
        <f t="shared" si="244"/>
        <v>food</v>
      </c>
      <c r="T2564" s="17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 s="15">
        <f t="shared" si="242"/>
        <v>42215.139479166668</v>
      </c>
      <c r="K2565">
        <v>1433042451</v>
      </c>
      <c r="L2565" s="15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240"/>
        <v>0</v>
      </c>
      <c r="R2565" s="11" t="e">
        <f t="shared" si="241"/>
        <v>#DIV/0!</v>
      </c>
      <c r="S2565" t="str">
        <f t="shared" si="244"/>
        <v>food</v>
      </c>
      <c r="T2565" s="17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 s="15">
        <f t="shared" si="242"/>
        <v>41852.040497685186</v>
      </c>
      <c r="K2566">
        <v>1404262699</v>
      </c>
      <c r="L2566" s="15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240"/>
        <v>0</v>
      </c>
      <c r="R2566" s="11" t="e">
        <f t="shared" si="241"/>
        <v>#DIV/0!</v>
      </c>
      <c r="S2566" t="str">
        <f t="shared" si="244"/>
        <v>food</v>
      </c>
      <c r="T2566" s="17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 s="15">
        <f t="shared" si="242"/>
        <v>42499.868055555555</v>
      </c>
      <c r="K2567">
        <v>1457710589</v>
      </c>
      <c r="L2567" s="15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240"/>
        <v>1</v>
      </c>
      <c r="R2567" s="11">
        <f t="shared" si="241"/>
        <v>100</v>
      </c>
      <c r="S2567" t="str">
        <f t="shared" si="244"/>
        <v>food</v>
      </c>
      <c r="T2567" s="1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 s="15">
        <f t="shared" si="242"/>
        <v>41872.980879629627</v>
      </c>
      <c r="K2568">
        <v>1406071948</v>
      </c>
      <c r="L2568" s="15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240"/>
        <v>0</v>
      </c>
      <c r="R2568" s="11" t="e">
        <f t="shared" si="241"/>
        <v>#DIV/0!</v>
      </c>
      <c r="S2568" t="str">
        <f t="shared" si="244"/>
        <v>food</v>
      </c>
      <c r="T2568" s="17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 s="15">
        <f t="shared" si="242"/>
        <v>42117.878912037035</v>
      </c>
      <c r="K2569">
        <v>1427231138</v>
      </c>
      <c r="L2569" s="15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240"/>
        <v>0.26666666666666666</v>
      </c>
      <c r="R2569" s="11">
        <f t="shared" si="241"/>
        <v>60</v>
      </c>
      <c r="S2569" t="str">
        <f t="shared" si="244"/>
        <v>food</v>
      </c>
      <c r="T2569" s="17" t="str">
        <f t="shared" si="245"/>
        <v>food trucks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 s="15">
        <f t="shared" si="242"/>
        <v>42614.666597222225</v>
      </c>
      <c r="K2570">
        <v>1470153594</v>
      </c>
      <c r="L2570" s="15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240"/>
        <v>0.5</v>
      </c>
      <c r="R2570" s="11">
        <f t="shared" si="241"/>
        <v>50</v>
      </c>
      <c r="S2570" t="str">
        <f t="shared" si="244"/>
        <v>food</v>
      </c>
      <c r="T2570" s="17" t="str">
        <f t="shared" si="245"/>
        <v>food trucks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 s="15">
        <f t="shared" si="242"/>
        <v>42264.105462962965</v>
      </c>
      <c r="K2571">
        <v>1439865112</v>
      </c>
      <c r="L2571" s="15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240"/>
        <v>2.2307692307692308</v>
      </c>
      <c r="R2571" s="11">
        <f t="shared" si="241"/>
        <v>72.5</v>
      </c>
      <c r="S2571" t="str">
        <f t="shared" si="244"/>
        <v>food</v>
      </c>
      <c r="T2571" s="17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 s="15">
        <f t="shared" si="242"/>
        <v>42774.903182870374</v>
      </c>
      <c r="K2572">
        <v>1483998035</v>
      </c>
      <c r="L2572" s="15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240"/>
        <v>0.84285714285714297</v>
      </c>
      <c r="R2572" s="11">
        <f t="shared" si="241"/>
        <v>29.5</v>
      </c>
      <c r="S2572" t="str">
        <f t="shared" si="244"/>
        <v>food</v>
      </c>
      <c r="T2572" s="17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 s="15">
        <f t="shared" si="242"/>
        <v>42509.341678240744</v>
      </c>
      <c r="K2573">
        <v>1458461521</v>
      </c>
      <c r="L2573" s="15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240"/>
        <v>0.25</v>
      </c>
      <c r="R2573" s="11">
        <f t="shared" si="241"/>
        <v>62.5</v>
      </c>
      <c r="S2573" t="str">
        <f t="shared" si="244"/>
        <v>food</v>
      </c>
      <c r="T2573" s="17" t="str">
        <f t="shared" si="245"/>
        <v>food trucks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 s="15">
        <f t="shared" si="242"/>
        <v>42107.119409722218</v>
      </c>
      <c r="K2574">
        <v>1426301517</v>
      </c>
      <c r="L2574" s="15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240"/>
        <v>0</v>
      </c>
      <c r="R2574" s="11" t="e">
        <f t="shared" si="241"/>
        <v>#DIV/0!</v>
      </c>
      <c r="S2574" t="str">
        <f t="shared" si="244"/>
        <v>food</v>
      </c>
      <c r="T2574" s="17" t="str">
        <f t="shared" si="245"/>
        <v>food trucks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 s="15">
        <f t="shared" si="242"/>
        <v>41874.592002314814</v>
      </c>
      <c r="K2575">
        <v>1404915149</v>
      </c>
      <c r="L2575" s="15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240"/>
        <v>0</v>
      </c>
      <c r="R2575" s="11" t="e">
        <f t="shared" si="241"/>
        <v>#DIV/0!</v>
      </c>
      <c r="S2575" t="str">
        <f t="shared" si="244"/>
        <v>food</v>
      </c>
      <c r="T2575" s="17" t="str">
        <f t="shared" si="245"/>
        <v>food trucks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 s="15">
        <f t="shared" si="242"/>
        <v>42508.825752314813</v>
      </c>
      <c r="K2576">
        <v>1461786545</v>
      </c>
      <c r="L2576" s="15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240"/>
        <v>0</v>
      </c>
      <c r="R2576" s="11" t="e">
        <f t="shared" si="241"/>
        <v>#DIV/0!</v>
      </c>
      <c r="S2576" t="str">
        <f t="shared" si="244"/>
        <v>food</v>
      </c>
      <c r="T2576" s="17" t="str">
        <f t="shared" si="245"/>
        <v>food trucks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 s="15">
        <f t="shared" si="242"/>
        <v>42016.108726851846</v>
      </c>
      <c r="K2577">
        <v>1418438194</v>
      </c>
      <c r="L2577" s="15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240"/>
        <v>0</v>
      </c>
      <c r="R2577" s="11" t="e">
        <f t="shared" si="241"/>
        <v>#DIV/0!</v>
      </c>
      <c r="S2577" t="str">
        <f t="shared" si="244"/>
        <v>food</v>
      </c>
      <c r="T2577" s="1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 s="15">
        <f t="shared" si="242"/>
        <v>42104.968136574069</v>
      </c>
      <c r="K2578">
        <v>1424823247</v>
      </c>
      <c r="L2578" s="15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240"/>
        <v>0</v>
      </c>
      <c r="R2578" s="11" t="e">
        <f t="shared" si="241"/>
        <v>#DIV/0!</v>
      </c>
      <c r="S2578" t="str">
        <f t="shared" si="244"/>
        <v>food</v>
      </c>
      <c r="T2578" s="17" t="str">
        <f t="shared" si="245"/>
        <v>food trucks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 s="15">
        <f t="shared" si="242"/>
        <v>41855.820567129631</v>
      </c>
      <c r="K2579">
        <v>1405021297</v>
      </c>
      <c r="L2579" s="15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240"/>
        <v>0</v>
      </c>
      <c r="R2579" s="11" t="e">
        <f t="shared" si="241"/>
        <v>#DIV/0!</v>
      </c>
      <c r="S2579" t="str">
        <f t="shared" si="244"/>
        <v>food</v>
      </c>
      <c r="T2579" s="17" t="str">
        <f t="shared" si="245"/>
        <v>food trucks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 s="15">
        <f t="shared" si="242"/>
        <v>42286.708333333328</v>
      </c>
      <c r="K2580">
        <v>1440203579</v>
      </c>
      <c r="L2580" s="15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240"/>
        <v>0</v>
      </c>
      <c r="R2580" s="11" t="e">
        <f t="shared" si="241"/>
        <v>#DIV/0!</v>
      </c>
      <c r="S2580" t="str">
        <f t="shared" si="244"/>
        <v>food</v>
      </c>
      <c r="T2580" s="17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 s="15">
        <f t="shared" si="242"/>
        <v>41897.829895833333</v>
      </c>
      <c r="K2581">
        <v>1405626903</v>
      </c>
      <c r="L2581" s="15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240"/>
        <v>0.13849999999999998</v>
      </c>
      <c r="R2581" s="11">
        <f t="shared" si="241"/>
        <v>23.083333333333332</v>
      </c>
      <c r="S2581" t="str">
        <f t="shared" si="244"/>
        <v>food</v>
      </c>
      <c r="T2581" s="17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 s="15">
        <f t="shared" si="242"/>
        <v>42140.125</v>
      </c>
      <c r="K2582">
        <v>1429170603</v>
      </c>
      <c r="L2582" s="15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240"/>
        <v>0.6</v>
      </c>
      <c r="R2582" s="11">
        <f t="shared" si="241"/>
        <v>25.5</v>
      </c>
      <c r="S2582" t="str">
        <f t="shared" si="244"/>
        <v>food</v>
      </c>
      <c r="T2582" s="17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 s="15">
        <f t="shared" si="242"/>
        <v>42324.670115740737</v>
      </c>
      <c r="K2583">
        <v>1445094298</v>
      </c>
      <c r="L2583" s="15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240"/>
        <v>10.6</v>
      </c>
      <c r="R2583" s="11">
        <f t="shared" si="241"/>
        <v>48.18181818181818</v>
      </c>
      <c r="S2583" t="str">
        <f t="shared" si="244"/>
        <v>food</v>
      </c>
      <c r="T2583" s="17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 s="15">
        <f t="shared" si="242"/>
        <v>42672.988819444443</v>
      </c>
      <c r="K2584">
        <v>1475192634</v>
      </c>
      <c r="L2584" s="15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240"/>
        <v>1.1111111111111111E-3</v>
      </c>
      <c r="R2584" s="11">
        <f t="shared" si="241"/>
        <v>1</v>
      </c>
      <c r="S2584" t="str">
        <f t="shared" si="244"/>
        <v>food</v>
      </c>
      <c r="T2584" s="17" t="str">
        <f t="shared" si="245"/>
        <v>food trucks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 s="15">
        <f t="shared" si="242"/>
        <v>42079.727777777778</v>
      </c>
      <c r="K2585">
        <v>1421346480</v>
      </c>
      <c r="L2585" s="15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240"/>
        <v>0.5</v>
      </c>
      <c r="R2585" s="11">
        <f t="shared" si="241"/>
        <v>1</v>
      </c>
      <c r="S2585" t="str">
        <f t="shared" si="244"/>
        <v>food</v>
      </c>
      <c r="T2585" s="17" t="str">
        <f t="shared" si="245"/>
        <v>food trucks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 s="15">
        <f t="shared" si="242"/>
        <v>42170.173252314817</v>
      </c>
      <c r="K2586">
        <v>1431749369</v>
      </c>
      <c r="L2586" s="15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240"/>
        <v>0</v>
      </c>
      <c r="R2586" s="11" t="e">
        <f t="shared" si="241"/>
        <v>#DIV/0!</v>
      </c>
      <c r="S2586" t="str">
        <f t="shared" si="244"/>
        <v>food</v>
      </c>
      <c r="T2586" s="17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 s="15">
        <f t="shared" si="242"/>
        <v>41825.963333333333</v>
      </c>
      <c r="K2587">
        <v>1402009632</v>
      </c>
      <c r="L2587" s="15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240"/>
        <v>0.16666666666666669</v>
      </c>
      <c r="R2587" s="11">
        <f t="shared" si="241"/>
        <v>50</v>
      </c>
      <c r="S2587" t="str">
        <f t="shared" si="244"/>
        <v>food</v>
      </c>
      <c r="T2587" s="1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 s="15">
        <f t="shared" si="242"/>
        <v>42363.330277777779</v>
      </c>
      <c r="K2588">
        <v>1448438136</v>
      </c>
      <c r="L2588" s="15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240"/>
        <v>0.16666666666666669</v>
      </c>
      <c r="R2588" s="11">
        <f t="shared" si="241"/>
        <v>5</v>
      </c>
      <c r="S2588" t="str">
        <f t="shared" si="244"/>
        <v>food</v>
      </c>
      <c r="T2588" s="17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 s="15">
        <f t="shared" si="242"/>
        <v>42368.675381944442</v>
      </c>
      <c r="K2589">
        <v>1448899953</v>
      </c>
      <c r="L2589" s="15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240"/>
        <v>2.4340000000000002</v>
      </c>
      <c r="R2589" s="11">
        <f t="shared" si="241"/>
        <v>202.83333333333334</v>
      </c>
      <c r="S2589" t="str">
        <f t="shared" si="244"/>
        <v>food</v>
      </c>
      <c r="T2589" s="17" t="str">
        <f t="shared" si="245"/>
        <v>food trucks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 s="15">
        <f t="shared" si="242"/>
        <v>42094.551388888889</v>
      </c>
      <c r="K2590">
        <v>1423325626</v>
      </c>
      <c r="L2590" s="15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240"/>
        <v>3.8833333333333329</v>
      </c>
      <c r="R2590" s="11">
        <f t="shared" si="241"/>
        <v>29.125</v>
      </c>
      <c r="S2590" t="str">
        <f t="shared" si="244"/>
        <v>food</v>
      </c>
      <c r="T2590" s="17" t="str">
        <f t="shared" si="245"/>
        <v>food trucks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 s="15">
        <f t="shared" si="242"/>
        <v>42452.494525462964</v>
      </c>
      <c r="K2591">
        <v>1456145527</v>
      </c>
      <c r="L2591" s="15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240"/>
        <v>0.01</v>
      </c>
      <c r="R2591" s="11">
        <f t="shared" si="241"/>
        <v>5</v>
      </c>
      <c r="S2591" t="str">
        <f t="shared" si="244"/>
        <v>food</v>
      </c>
      <c r="T2591" s="17" t="str">
        <f t="shared" si="245"/>
        <v>food trucks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 s="15">
        <f t="shared" si="242"/>
        <v>42395.589085648149</v>
      </c>
      <c r="K2592">
        <v>1453212497</v>
      </c>
      <c r="L2592" s="15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240"/>
        <v>0</v>
      </c>
      <c r="R2592" s="11" t="e">
        <f t="shared" si="241"/>
        <v>#DIV/0!</v>
      </c>
      <c r="S2592" t="str">
        <f t="shared" si="244"/>
        <v>food</v>
      </c>
      <c r="T2592" s="17" t="str">
        <f t="shared" si="245"/>
        <v>food trucks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 s="15">
        <f t="shared" si="242"/>
        <v>42442.864861111113</v>
      </c>
      <c r="K2593">
        <v>1452721524</v>
      </c>
      <c r="L2593" s="15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240"/>
        <v>1.7333333333333332</v>
      </c>
      <c r="R2593" s="11">
        <f t="shared" si="241"/>
        <v>13</v>
      </c>
      <c r="S2593" t="str">
        <f t="shared" si="244"/>
        <v>food</v>
      </c>
      <c r="T2593" s="17" t="str">
        <f t="shared" si="245"/>
        <v>food trucks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 s="15">
        <f t="shared" si="242"/>
        <v>41917.801168981481</v>
      </c>
      <c r="K2594">
        <v>1409944421</v>
      </c>
      <c r="L2594" s="15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240"/>
        <v>0.16666666666666669</v>
      </c>
      <c r="R2594" s="11">
        <f t="shared" si="241"/>
        <v>50</v>
      </c>
      <c r="S2594" t="str">
        <f t="shared" si="244"/>
        <v>food</v>
      </c>
      <c r="T2594" s="17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 s="15">
        <f t="shared" si="242"/>
        <v>42119.84520833334</v>
      </c>
      <c r="K2595">
        <v>1427401026</v>
      </c>
      <c r="L2595" s="15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240"/>
        <v>0</v>
      </c>
      <c r="R2595" s="11" t="e">
        <f t="shared" si="241"/>
        <v>#DIV/0!</v>
      </c>
      <c r="S2595" t="str">
        <f t="shared" si="244"/>
        <v>food</v>
      </c>
      <c r="T2595" s="17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 s="15">
        <f t="shared" si="242"/>
        <v>41858.967916666668</v>
      </c>
      <c r="K2596">
        <v>1404861228</v>
      </c>
      <c r="L2596" s="15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240"/>
        <v>1.25E-3</v>
      </c>
      <c r="R2596" s="11">
        <f t="shared" si="241"/>
        <v>1</v>
      </c>
      <c r="S2596" t="str">
        <f t="shared" si="244"/>
        <v>food</v>
      </c>
      <c r="T2596" s="17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 s="15">
        <f t="shared" si="242"/>
        <v>42790.244212962964</v>
      </c>
      <c r="K2597">
        <v>1485323500</v>
      </c>
      <c r="L2597" s="15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240"/>
        <v>12.166666666666668</v>
      </c>
      <c r="R2597" s="11">
        <f t="shared" si="241"/>
        <v>96.05263157894737</v>
      </c>
      <c r="S2597" t="str">
        <f t="shared" si="244"/>
        <v>food</v>
      </c>
      <c r="T2597" s="17" t="str">
        <f t="shared" si="245"/>
        <v>food trucks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 s="15">
        <f t="shared" si="242"/>
        <v>41858.664456018516</v>
      </c>
      <c r="K2598">
        <v>1404835009</v>
      </c>
      <c r="L2598" s="15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240"/>
        <v>23.588571428571427</v>
      </c>
      <c r="R2598" s="11">
        <f t="shared" si="241"/>
        <v>305.77777777777777</v>
      </c>
      <c r="S2598" t="str">
        <f t="shared" si="244"/>
        <v>food</v>
      </c>
      <c r="T2598" s="17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 s="15">
        <f t="shared" si="242"/>
        <v>42540.341631944444</v>
      </c>
      <c r="K2599">
        <v>1463731917</v>
      </c>
      <c r="L2599" s="15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240"/>
        <v>5.6666666666666661</v>
      </c>
      <c r="R2599" s="11">
        <f t="shared" si="241"/>
        <v>12.142857142857142</v>
      </c>
      <c r="S2599" t="str">
        <f t="shared" si="244"/>
        <v>food</v>
      </c>
      <c r="T2599" s="17" t="str">
        <f t="shared" si="245"/>
        <v>food trucks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 s="15">
        <f t="shared" si="242"/>
        <v>42270.840289351851</v>
      </c>
      <c r="K2600">
        <v>1440447001</v>
      </c>
      <c r="L2600" s="15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240"/>
        <v>39</v>
      </c>
      <c r="R2600" s="11">
        <f t="shared" si="241"/>
        <v>83.571428571428569</v>
      </c>
      <c r="S2600" t="str">
        <f t="shared" si="244"/>
        <v>food</v>
      </c>
      <c r="T2600" s="17" t="str">
        <f t="shared" si="245"/>
        <v>food trucks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 s="15">
        <f t="shared" si="242"/>
        <v>41854.754016203704</v>
      </c>
      <c r="K2601">
        <v>1403201147</v>
      </c>
      <c r="L2601" s="15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240"/>
        <v>0.99546510341776351</v>
      </c>
      <c r="R2601" s="11">
        <f t="shared" si="241"/>
        <v>18</v>
      </c>
      <c r="S2601" t="str">
        <f t="shared" si="244"/>
        <v>food</v>
      </c>
      <c r="T2601" s="17" t="str">
        <f t="shared" si="245"/>
        <v>food trucks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 s="15">
        <f t="shared" si="242"/>
        <v>42454.858796296292</v>
      </c>
      <c r="K2602">
        <v>1453757800</v>
      </c>
      <c r="L2602" s="15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240"/>
        <v>6.9320000000000004</v>
      </c>
      <c r="R2602" s="11">
        <f t="shared" si="241"/>
        <v>115.53333333333333</v>
      </c>
      <c r="S2602" t="str">
        <f t="shared" si="244"/>
        <v>food</v>
      </c>
      <c r="T2602" s="17" t="str">
        <f t="shared" si="245"/>
        <v>food trucks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 s="15">
        <f t="shared" si="242"/>
        <v>41165.165972222225</v>
      </c>
      <c r="K2603">
        <v>1346276349</v>
      </c>
      <c r="L2603" s="15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 t="shared" si="240"/>
        <v>661.4</v>
      </c>
      <c r="R2603" s="11">
        <f t="shared" si="241"/>
        <v>21.900662251655628</v>
      </c>
      <c r="S2603" t="str">
        <f t="shared" si="244"/>
        <v>technology</v>
      </c>
      <c r="T2603" s="17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 s="15">
        <f t="shared" si="242"/>
        <v>41955.888888888891</v>
      </c>
      <c r="K2604">
        <v>1412358968</v>
      </c>
      <c r="L2604" s="15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 t="shared" si="240"/>
        <v>326.0916666666667</v>
      </c>
      <c r="R2604" s="11">
        <f t="shared" si="241"/>
        <v>80.022494887525568</v>
      </c>
      <c r="S2604" t="str">
        <f t="shared" si="244"/>
        <v>technology</v>
      </c>
      <c r="T2604" s="17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 s="15">
        <f t="shared" si="242"/>
        <v>41631.912662037037</v>
      </c>
      <c r="K2605">
        <v>1386626054</v>
      </c>
      <c r="L2605" s="15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 t="shared" si="240"/>
        <v>101.48571428571429</v>
      </c>
      <c r="R2605" s="11">
        <f t="shared" si="241"/>
        <v>35.520000000000003</v>
      </c>
      <c r="S2605" t="str">
        <f t="shared" si="244"/>
        <v>technology</v>
      </c>
      <c r="T2605" s="17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 s="15">
        <f t="shared" si="242"/>
        <v>41028.051192129627</v>
      </c>
      <c r="K2606">
        <v>1333070023</v>
      </c>
      <c r="L2606" s="15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 t="shared" si="240"/>
        <v>104.21799999999999</v>
      </c>
      <c r="R2606" s="11">
        <f t="shared" si="241"/>
        <v>64.933333333333323</v>
      </c>
      <c r="S2606" t="str">
        <f t="shared" si="244"/>
        <v>technology</v>
      </c>
      <c r="T2606" s="17" t="str">
        <f t="shared" si="245"/>
        <v>space exploration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 s="15">
        <f t="shared" si="242"/>
        <v>42538.541550925926</v>
      </c>
      <c r="K2607">
        <v>1463576390</v>
      </c>
      <c r="L2607" s="15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 t="shared" si="240"/>
        <v>107.42157000000002</v>
      </c>
      <c r="R2607" s="11">
        <f t="shared" si="241"/>
        <v>60.965703745743475</v>
      </c>
      <c r="S2607" t="str">
        <f t="shared" si="244"/>
        <v>technology</v>
      </c>
      <c r="T2607" s="17" t="str">
        <f t="shared" si="245"/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 s="15">
        <f t="shared" si="242"/>
        <v>41758.712754629632</v>
      </c>
      <c r="K2608">
        <v>1396026382</v>
      </c>
      <c r="L2608" s="15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 t="shared" si="240"/>
        <v>110.05454545454545</v>
      </c>
      <c r="R2608" s="11">
        <f t="shared" si="241"/>
        <v>31.444155844155844</v>
      </c>
      <c r="S2608" t="str">
        <f t="shared" si="244"/>
        <v>technology</v>
      </c>
      <c r="T2608" s="17" t="str">
        <f t="shared" si="245"/>
        <v>space exploration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 s="15">
        <f t="shared" si="242"/>
        <v>42228.083333333328</v>
      </c>
      <c r="K2609">
        <v>1435611572</v>
      </c>
      <c r="L2609" s="15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 t="shared" si="240"/>
        <v>407.7</v>
      </c>
      <c r="R2609" s="11">
        <f t="shared" si="241"/>
        <v>81.949748743718587</v>
      </c>
      <c r="S2609" t="str">
        <f t="shared" si="244"/>
        <v>technology</v>
      </c>
      <c r="T2609" s="17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 s="15">
        <f t="shared" si="242"/>
        <v>42809</v>
      </c>
      <c r="K2610">
        <v>1485976468</v>
      </c>
      <c r="L2610" s="15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 t="shared" si="240"/>
        <v>223.92500000000001</v>
      </c>
      <c r="R2610" s="11">
        <f t="shared" si="241"/>
        <v>58.92763157894737</v>
      </c>
      <c r="S2610" t="str">
        <f t="shared" si="244"/>
        <v>technology</v>
      </c>
      <c r="T2610" s="17" t="str">
        <f t="shared" si="245"/>
        <v>space exploration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 s="15">
        <f t="shared" si="242"/>
        <v>41105.237858796296</v>
      </c>
      <c r="K2611">
        <v>1339738951</v>
      </c>
      <c r="L2611" s="15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 t="shared" si="240"/>
        <v>303.80111428571428</v>
      </c>
      <c r="R2611" s="11">
        <f t="shared" si="241"/>
        <v>157.29347633136095</v>
      </c>
      <c r="S2611" t="str">
        <f t="shared" si="244"/>
        <v>technology</v>
      </c>
      <c r="T2611" s="17" t="str">
        <f t="shared" si="245"/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 s="15">
        <f t="shared" si="242"/>
        <v>42604.290972222225</v>
      </c>
      <c r="K2612">
        <v>1468444125</v>
      </c>
      <c r="L2612" s="15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 t="shared" si="240"/>
        <v>141.3251043268175</v>
      </c>
      <c r="R2612" s="11">
        <f t="shared" si="241"/>
        <v>55.758509532062391</v>
      </c>
      <c r="S2612" t="str">
        <f t="shared" si="244"/>
        <v>technology</v>
      </c>
      <c r="T2612" s="17" t="str">
        <f t="shared" si="245"/>
        <v>space exploration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 s="15">
        <f t="shared" si="242"/>
        <v>42737.957638888889</v>
      </c>
      <c r="K2613">
        <v>1480493014</v>
      </c>
      <c r="L2613" s="15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 t="shared" si="240"/>
        <v>2790.6363636363635</v>
      </c>
      <c r="R2613" s="11">
        <f t="shared" si="241"/>
        <v>83.802893802893806</v>
      </c>
      <c r="S2613" t="str">
        <f t="shared" si="244"/>
        <v>technology</v>
      </c>
      <c r="T2613" s="17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 s="15">
        <f t="shared" si="242"/>
        <v>42013.143171296295</v>
      </c>
      <c r="K2614">
        <v>1418095570</v>
      </c>
      <c r="L2614" s="15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 t="shared" si="240"/>
        <v>171.76130000000001</v>
      </c>
      <c r="R2614" s="11">
        <f t="shared" si="241"/>
        <v>58.422210884353746</v>
      </c>
      <c r="S2614" t="str">
        <f t="shared" si="244"/>
        <v>technology</v>
      </c>
      <c r="T2614" s="17" t="str">
        <f t="shared" si="245"/>
        <v>space exploration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 s="15">
        <f t="shared" si="242"/>
        <v>41173.81821759259</v>
      </c>
      <c r="K2615">
        <v>1345664294</v>
      </c>
      <c r="L2615" s="15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 t="shared" si="240"/>
        <v>101.01333333333334</v>
      </c>
      <c r="R2615" s="11">
        <f t="shared" si="241"/>
        <v>270.57142857142856</v>
      </c>
      <c r="S2615" t="str">
        <f t="shared" si="244"/>
        <v>technology</v>
      </c>
      <c r="T2615" s="17" t="str">
        <f t="shared" si="245"/>
        <v>space exploration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 s="15">
        <f t="shared" si="242"/>
        <v>41759.208333333336</v>
      </c>
      <c r="K2616">
        <v>1396371612</v>
      </c>
      <c r="L2616" s="15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 t="shared" si="240"/>
        <v>102</v>
      </c>
      <c r="R2616" s="11">
        <f t="shared" si="241"/>
        <v>107.1</v>
      </c>
      <c r="S2616" t="str">
        <f t="shared" si="244"/>
        <v>technology</v>
      </c>
      <c r="T2616" s="17" t="str">
        <f t="shared" si="245"/>
        <v>space exploration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 s="15">
        <f t="shared" si="242"/>
        <v>42490.5</v>
      </c>
      <c r="K2617">
        <v>1458820564</v>
      </c>
      <c r="L2617" s="15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 t="shared" si="240"/>
        <v>169.76511744127936</v>
      </c>
      <c r="R2617" s="11">
        <f t="shared" si="241"/>
        <v>47.180555555555557</v>
      </c>
      <c r="S2617" t="str">
        <f t="shared" si="244"/>
        <v>technology</v>
      </c>
      <c r="T2617" s="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 s="15">
        <f t="shared" si="242"/>
        <v>42241.99454861111</v>
      </c>
      <c r="K2618">
        <v>1437954729</v>
      </c>
      <c r="L2618" s="15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 t="shared" si="240"/>
        <v>114.53400000000001</v>
      </c>
      <c r="R2618" s="11">
        <f t="shared" si="241"/>
        <v>120.30882352941177</v>
      </c>
      <c r="S2618" t="str">
        <f t="shared" si="244"/>
        <v>technology</v>
      </c>
      <c r="T2618" s="17" t="str">
        <f t="shared" si="245"/>
        <v>space exploration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 s="15">
        <f t="shared" si="242"/>
        <v>41932.874432870369</v>
      </c>
      <c r="K2619">
        <v>1411246751</v>
      </c>
      <c r="L2619" s="15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 t="shared" si="240"/>
        <v>877.6</v>
      </c>
      <c r="R2619" s="11">
        <f t="shared" si="241"/>
        <v>27.59748427672956</v>
      </c>
      <c r="S2619" t="str">
        <f t="shared" si="244"/>
        <v>technology</v>
      </c>
      <c r="T2619" s="17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 s="15">
        <f t="shared" si="242"/>
        <v>42339.834039351852</v>
      </c>
      <c r="K2620">
        <v>1443812461</v>
      </c>
      <c r="L2620" s="15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 t="shared" si="240"/>
        <v>105.38666666666667</v>
      </c>
      <c r="R2620" s="11">
        <f t="shared" si="241"/>
        <v>205.2987012987013</v>
      </c>
      <c r="S2620" t="str">
        <f t="shared" si="244"/>
        <v>technology</v>
      </c>
      <c r="T2620" s="17" t="str">
        <f t="shared" si="245"/>
        <v>space exploration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 s="15">
        <f t="shared" si="242"/>
        <v>42300.458333333328</v>
      </c>
      <c r="K2621">
        <v>1443302004</v>
      </c>
      <c r="L2621" s="15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 t="shared" si="240"/>
        <v>188.39999999999998</v>
      </c>
      <c r="R2621" s="11">
        <f t="shared" si="241"/>
        <v>35.547169811320757</v>
      </c>
      <c r="S2621" t="str">
        <f t="shared" si="244"/>
        <v>technology</v>
      </c>
      <c r="T2621" s="17" t="str">
        <f t="shared" si="245"/>
        <v>space exploration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 s="15">
        <f t="shared" si="242"/>
        <v>42288.041666666672</v>
      </c>
      <c r="K2622">
        <v>1441339242</v>
      </c>
      <c r="L2622" s="15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 t="shared" si="240"/>
        <v>143.65230769230772</v>
      </c>
      <c r="R2622" s="11">
        <f t="shared" si="241"/>
        <v>74.639488409272587</v>
      </c>
      <c r="S2622" t="str">
        <f t="shared" si="244"/>
        <v>technology</v>
      </c>
      <c r="T2622" s="17" t="str">
        <f t="shared" si="245"/>
        <v>space exploration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 s="15">
        <f t="shared" si="242"/>
        <v>42145.74754629629</v>
      </c>
      <c r="K2623">
        <v>1429638988</v>
      </c>
      <c r="L2623" s="15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 t="shared" si="240"/>
        <v>145.88</v>
      </c>
      <c r="R2623" s="11">
        <f t="shared" si="241"/>
        <v>47.058064516129029</v>
      </c>
      <c r="S2623" t="str">
        <f t="shared" si="244"/>
        <v>technology</v>
      </c>
      <c r="T2623" s="17" t="str">
        <f t="shared" si="245"/>
        <v>space exploration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 s="15">
        <f t="shared" si="242"/>
        <v>42734.74324074074</v>
      </c>
      <c r="K2624">
        <v>1479232216</v>
      </c>
      <c r="L2624" s="15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 t="shared" si="240"/>
        <v>131.184</v>
      </c>
      <c r="R2624" s="11">
        <f t="shared" si="241"/>
        <v>26.591351351351353</v>
      </c>
      <c r="S2624" t="str">
        <f t="shared" si="244"/>
        <v>technology</v>
      </c>
      <c r="T2624" s="17" t="str">
        <f t="shared" si="245"/>
        <v>space exploration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 s="15">
        <f t="shared" si="242"/>
        <v>42706.256550925929</v>
      </c>
      <c r="K2625">
        <v>1479449366</v>
      </c>
      <c r="L2625" s="15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 t="shared" si="240"/>
        <v>113.99999999999999</v>
      </c>
      <c r="R2625" s="11">
        <f t="shared" si="241"/>
        <v>36.774193548387096</v>
      </c>
      <c r="S2625" t="str">
        <f t="shared" si="244"/>
        <v>technology</v>
      </c>
      <c r="T2625" s="17" t="str">
        <f t="shared" si="245"/>
        <v>space exploration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 s="15">
        <f t="shared" si="242"/>
        <v>41165.42155092593</v>
      </c>
      <c r="K2626">
        <v>1345716422</v>
      </c>
      <c r="L2626" s="15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 t="shared" ref="Q2626:Q2689" si="246">E2626/D2626*100</f>
        <v>1379.4206249999997</v>
      </c>
      <c r="R2626" s="11">
        <f t="shared" ref="R2626:R2689" si="247">E2626/N2626</f>
        <v>31.820544982698959</v>
      </c>
      <c r="S2626" t="str">
        <f t="shared" si="244"/>
        <v>technology</v>
      </c>
      <c r="T2626" s="17" t="str">
        <f t="shared" si="245"/>
        <v>space exploration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48">(((I2627/60)/60)/24)+DATE(1970,1,1)</f>
        <v>42683.851944444439</v>
      </c>
      <c r="K2627">
        <v>1476559608</v>
      </c>
      <c r="L2627" s="15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 t="shared" si="246"/>
        <v>956</v>
      </c>
      <c r="R2627" s="11">
        <f t="shared" si="247"/>
        <v>27.576923076923077</v>
      </c>
      <c r="S2627" t="str">
        <f t="shared" ref="S2627:S2690" si="250">LEFT(P2627,SEARCH("/",P2627,1)-1)</f>
        <v>technology</v>
      </c>
      <c r="T2627" s="17" t="str">
        <f t="shared" ref="T2627:T2690" si="251">RIGHT(P2627,LEN(P2627)-SEARCH("/",P2627))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 s="15">
        <f t="shared" si="248"/>
        <v>42158.628113425926</v>
      </c>
      <c r="K2628">
        <v>1430751869</v>
      </c>
      <c r="L2628" s="15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 t="shared" si="246"/>
        <v>112.00000000000001</v>
      </c>
      <c r="R2628" s="11">
        <f t="shared" si="247"/>
        <v>56</v>
      </c>
      <c r="S2628" t="str">
        <f t="shared" si="250"/>
        <v>technology</v>
      </c>
      <c r="T2628" s="17" t="str">
        <f t="shared" si="251"/>
        <v>space exploration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 s="15">
        <f t="shared" si="248"/>
        <v>42334.871076388896</v>
      </c>
      <c r="K2629">
        <v>1445975661</v>
      </c>
      <c r="L2629" s="15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 t="shared" si="246"/>
        <v>646.66666666666663</v>
      </c>
      <c r="R2629" s="11">
        <f t="shared" si="247"/>
        <v>21.555555555555557</v>
      </c>
      <c r="S2629" t="str">
        <f t="shared" si="250"/>
        <v>technology</v>
      </c>
      <c r="T2629" s="17" t="str">
        <f t="shared" si="251"/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 s="15">
        <f t="shared" si="248"/>
        <v>41973.966053240743</v>
      </c>
      <c r="K2630">
        <v>1415661067</v>
      </c>
      <c r="L2630" s="15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 t="shared" si="246"/>
        <v>110.36948748510132</v>
      </c>
      <c r="R2630" s="11">
        <f t="shared" si="247"/>
        <v>44.095238095238095</v>
      </c>
      <c r="S2630" t="str">
        <f t="shared" si="250"/>
        <v>technology</v>
      </c>
      <c r="T2630" s="17" t="str">
        <f t="shared" si="251"/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 s="15">
        <f t="shared" si="248"/>
        <v>42138.538449074069</v>
      </c>
      <c r="K2631">
        <v>1429016122</v>
      </c>
      <c r="L2631" s="15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 t="shared" si="246"/>
        <v>127.74000000000001</v>
      </c>
      <c r="R2631" s="11">
        <f t="shared" si="247"/>
        <v>63.87</v>
      </c>
      <c r="S2631" t="str">
        <f t="shared" si="250"/>
        <v>technology</v>
      </c>
      <c r="T2631" s="17" t="str">
        <f t="shared" si="251"/>
        <v>space exploration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 s="15">
        <f t="shared" si="248"/>
        <v>42551.416666666672</v>
      </c>
      <c r="K2632">
        <v>1464921112</v>
      </c>
      <c r="L2632" s="15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 t="shared" si="246"/>
        <v>157.9</v>
      </c>
      <c r="R2632" s="11">
        <f t="shared" si="247"/>
        <v>38.987654320987652</v>
      </c>
      <c r="S2632" t="str">
        <f t="shared" si="250"/>
        <v>technology</v>
      </c>
      <c r="T2632" s="17" t="str">
        <f t="shared" si="251"/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 s="15">
        <f t="shared" si="248"/>
        <v>42246.169293981482</v>
      </c>
      <c r="K2633">
        <v>1438488227</v>
      </c>
      <c r="L2633" s="15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 t="shared" si="246"/>
        <v>114.66525000000001</v>
      </c>
      <c r="R2633" s="11">
        <f t="shared" si="247"/>
        <v>80.185489510489504</v>
      </c>
      <c r="S2633" t="str">
        <f t="shared" si="250"/>
        <v>technology</v>
      </c>
      <c r="T2633" s="17" t="str">
        <f t="shared" si="251"/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 s="15">
        <f t="shared" si="248"/>
        <v>42519.061793981484</v>
      </c>
      <c r="K2634">
        <v>1462325339</v>
      </c>
      <c r="L2634" s="15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 t="shared" si="246"/>
        <v>137.00934579439252</v>
      </c>
      <c r="R2634" s="11">
        <f t="shared" si="247"/>
        <v>34.904761904761905</v>
      </c>
      <c r="S2634" t="str">
        <f t="shared" si="250"/>
        <v>technology</v>
      </c>
      <c r="T2634" s="17" t="str">
        <f t="shared" si="251"/>
        <v>space exploration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 s="15">
        <f t="shared" si="248"/>
        <v>41697.958333333336</v>
      </c>
      <c r="K2635">
        <v>1390938332</v>
      </c>
      <c r="L2635" s="15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 t="shared" si="246"/>
        <v>354.62</v>
      </c>
      <c r="R2635" s="11">
        <f t="shared" si="247"/>
        <v>89.100502512562812</v>
      </c>
      <c r="S2635" t="str">
        <f t="shared" si="250"/>
        <v>technology</v>
      </c>
      <c r="T2635" s="17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 s="15">
        <f t="shared" si="248"/>
        <v>42642.656493055561</v>
      </c>
      <c r="K2636">
        <v>1472571921</v>
      </c>
      <c r="L2636" s="15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 t="shared" si="246"/>
        <v>106.02150537634409</v>
      </c>
      <c r="R2636" s="11">
        <f t="shared" si="247"/>
        <v>39.44</v>
      </c>
      <c r="S2636" t="str">
        <f t="shared" si="250"/>
        <v>technology</v>
      </c>
      <c r="T2636" s="17" t="str">
        <f t="shared" si="251"/>
        <v>space exploration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 s="15">
        <f t="shared" si="248"/>
        <v>42072.909270833334</v>
      </c>
      <c r="K2637">
        <v>1422917361</v>
      </c>
      <c r="L2637" s="15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 t="shared" si="246"/>
        <v>100</v>
      </c>
      <c r="R2637" s="11">
        <f t="shared" si="247"/>
        <v>136.9047619047619</v>
      </c>
      <c r="S2637" t="str">
        <f t="shared" si="250"/>
        <v>technology</v>
      </c>
      <c r="T2637" s="17" t="str">
        <f t="shared" si="251"/>
        <v>space exploration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 s="15">
        <f t="shared" si="248"/>
        <v>42659.041666666672</v>
      </c>
      <c r="K2638">
        <v>1474641914</v>
      </c>
      <c r="L2638" s="15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 t="shared" si="246"/>
        <v>187.3</v>
      </c>
      <c r="R2638" s="11">
        <f t="shared" si="247"/>
        <v>37.46</v>
      </c>
      <c r="S2638" t="str">
        <f t="shared" si="250"/>
        <v>technology</v>
      </c>
      <c r="T2638" s="17" t="str">
        <f t="shared" si="251"/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 s="15">
        <f t="shared" si="248"/>
        <v>42655.549479166672</v>
      </c>
      <c r="K2639">
        <v>1474895475</v>
      </c>
      <c r="L2639" s="15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 t="shared" si="246"/>
        <v>166.2</v>
      </c>
      <c r="R2639" s="11">
        <f t="shared" si="247"/>
        <v>31.96153846153846</v>
      </c>
      <c r="S2639" t="str">
        <f t="shared" si="250"/>
        <v>technology</v>
      </c>
      <c r="T2639" s="17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 s="15">
        <f t="shared" si="248"/>
        <v>42019.913136574076</v>
      </c>
      <c r="K2640">
        <v>1418766895</v>
      </c>
      <c r="L2640" s="15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 t="shared" si="246"/>
        <v>101.72910662824208</v>
      </c>
      <c r="R2640" s="11">
        <f t="shared" si="247"/>
        <v>25.214285714285715</v>
      </c>
      <c r="S2640" t="str">
        <f t="shared" si="250"/>
        <v>technology</v>
      </c>
      <c r="T2640" s="17" t="str">
        <f t="shared" si="251"/>
        <v>space exploration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 s="15">
        <f t="shared" si="248"/>
        <v>42054.86513888889</v>
      </c>
      <c r="K2641">
        <v>1421786748</v>
      </c>
      <c r="L2641" s="15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 t="shared" si="246"/>
        <v>164</v>
      </c>
      <c r="R2641" s="11">
        <f t="shared" si="247"/>
        <v>10.040816326530612</v>
      </c>
      <c r="S2641" t="str">
        <f t="shared" si="250"/>
        <v>technology</v>
      </c>
      <c r="T2641" s="17" t="str">
        <f t="shared" si="251"/>
        <v>space exploration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 s="15">
        <f t="shared" si="248"/>
        <v>42163.160578703704</v>
      </c>
      <c r="K2642">
        <v>1428551474</v>
      </c>
      <c r="L2642" s="15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 t="shared" si="246"/>
        <v>105.66666666666666</v>
      </c>
      <c r="R2642" s="11">
        <f t="shared" si="247"/>
        <v>45.94202898550725</v>
      </c>
      <c r="S2642" t="str">
        <f t="shared" si="250"/>
        <v>technology</v>
      </c>
      <c r="T2642" s="17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 s="15">
        <f t="shared" si="248"/>
        <v>41897.839583333334</v>
      </c>
      <c r="K2643">
        <v>1409341863</v>
      </c>
      <c r="L2643" s="15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246"/>
        <v>1</v>
      </c>
      <c r="R2643" s="11">
        <f t="shared" si="247"/>
        <v>15</v>
      </c>
      <c r="S2643" t="str">
        <f t="shared" si="250"/>
        <v>technology</v>
      </c>
      <c r="T2643" s="17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 s="15">
        <f t="shared" si="248"/>
        <v>42566.289583333331</v>
      </c>
      <c r="K2644">
        <v>1465970108</v>
      </c>
      <c r="L2644" s="15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246"/>
        <v>0</v>
      </c>
      <c r="R2644" s="11" t="e">
        <f t="shared" si="247"/>
        <v>#DIV/0!</v>
      </c>
      <c r="S2644" t="str">
        <f t="shared" si="250"/>
        <v>technology</v>
      </c>
      <c r="T2644" s="17" t="str">
        <f t="shared" si="251"/>
        <v>space exploration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 s="15">
        <f t="shared" si="248"/>
        <v>42725.332638888889</v>
      </c>
      <c r="K2645">
        <v>1479218315</v>
      </c>
      <c r="L2645" s="15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246"/>
        <v>33.559730999999999</v>
      </c>
      <c r="R2645" s="11">
        <f t="shared" si="247"/>
        <v>223.58248500999335</v>
      </c>
      <c r="S2645" t="str">
        <f t="shared" si="250"/>
        <v>technology</v>
      </c>
      <c r="T2645" s="17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 s="15">
        <f t="shared" si="248"/>
        <v>42804.792071759264</v>
      </c>
      <c r="K2646">
        <v>1486580435</v>
      </c>
      <c r="L2646" s="15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246"/>
        <v>2.0529999999999999</v>
      </c>
      <c r="R2646" s="11">
        <f t="shared" si="247"/>
        <v>39.480769230769234</v>
      </c>
      <c r="S2646" t="str">
        <f t="shared" si="250"/>
        <v>technology</v>
      </c>
      <c r="T2646" s="17" t="str">
        <f t="shared" si="251"/>
        <v>space exploration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 s="15">
        <f t="shared" si="248"/>
        <v>41951.884293981479</v>
      </c>
      <c r="K2647">
        <v>1412885603</v>
      </c>
      <c r="L2647" s="15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246"/>
        <v>10.5</v>
      </c>
      <c r="R2647" s="11">
        <f t="shared" si="247"/>
        <v>91.304347826086953</v>
      </c>
      <c r="S2647" t="str">
        <f t="shared" si="250"/>
        <v>technology</v>
      </c>
      <c r="T2647" s="1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 s="15">
        <f t="shared" si="248"/>
        <v>42256.313298611116</v>
      </c>
      <c r="K2648">
        <v>1439191869</v>
      </c>
      <c r="L2648" s="15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246"/>
        <v>8.4172840000000004</v>
      </c>
      <c r="R2648" s="11">
        <f t="shared" si="247"/>
        <v>78.666205607476627</v>
      </c>
      <c r="S2648" t="str">
        <f t="shared" si="250"/>
        <v>technology</v>
      </c>
      <c r="T2648" s="17" t="str">
        <f t="shared" si="251"/>
        <v>space exploration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 s="15">
        <f t="shared" si="248"/>
        <v>42230.261793981481</v>
      </c>
      <c r="K2649">
        <v>1436941019</v>
      </c>
      <c r="L2649" s="15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246"/>
        <v>1.44</v>
      </c>
      <c r="R2649" s="11">
        <f t="shared" si="247"/>
        <v>12</v>
      </c>
      <c r="S2649" t="str">
        <f t="shared" si="250"/>
        <v>technology</v>
      </c>
      <c r="T2649" s="17" t="str">
        <f t="shared" si="251"/>
        <v>space exploration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 s="15">
        <f t="shared" si="248"/>
        <v>42438.714814814812</v>
      </c>
      <c r="K2650">
        <v>1454951360</v>
      </c>
      <c r="L2650" s="15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246"/>
        <v>0.88333333333333341</v>
      </c>
      <c r="R2650" s="11">
        <f t="shared" si="247"/>
        <v>17.666666666666668</v>
      </c>
      <c r="S2650" t="str">
        <f t="shared" si="250"/>
        <v>technology</v>
      </c>
      <c r="T2650" s="17" t="str">
        <f t="shared" si="251"/>
        <v>space exploration</v>
      </c>
    </row>
    <row r="2651" spans="1:2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 s="15">
        <f t="shared" si="248"/>
        <v>42401.99700231482</v>
      </c>
      <c r="K2651">
        <v>1449186941</v>
      </c>
      <c r="L2651" s="15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246"/>
        <v>9.920000000000001E-2</v>
      </c>
      <c r="R2651" s="11">
        <f t="shared" si="247"/>
        <v>41.333333333333336</v>
      </c>
      <c r="S2651" t="str">
        <f t="shared" si="250"/>
        <v>technology</v>
      </c>
      <c r="T2651" s="17" t="str">
        <f t="shared" si="251"/>
        <v>space exploration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 s="15">
        <f t="shared" si="248"/>
        <v>42725.624340277776</v>
      </c>
      <c r="K2652">
        <v>1479740343</v>
      </c>
      <c r="L2652" s="15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246"/>
        <v>0.59666666666666668</v>
      </c>
      <c r="R2652" s="11">
        <f t="shared" si="247"/>
        <v>71.599999999999994</v>
      </c>
      <c r="S2652" t="str">
        <f t="shared" si="250"/>
        <v>technology</v>
      </c>
      <c r="T2652" s="17" t="str">
        <f t="shared" si="251"/>
        <v>space exploration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 s="15">
        <f t="shared" si="248"/>
        <v>42355.805659722217</v>
      </c>
      <c r="K2653">
        <v>1447960809</v>
      </c>
      <c r="L2653" s="15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246"/>
        <v>1.8689285714285715</v>
      </c>
      <c r="R2653" s="11">
        <f t="shared" si="247"/>
        <v>307.8235294117647</v>
      </c>
      <c r="S2653" t="str">
        <f t="shared" si="250"/>
        <v>technology</v>
      </c>
      <c r="T2653" s="17" t="str">
        <f t="shared" si="251"/>
        <v>space exploration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 s="15">
        <f t="shared" si="248"/>
        <v>41983.158854166672</v>
      </c>
      <c r="K2654">
        <v>1415591325</v>
      </c>
      <c r="L2654" s="15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246"/>
        <v>0.88500000000000001</v>
      </c>
      <c r="R2654" s="11">
        <f t="shared" si="247"/>
        <v>80.454545454545453</v>
      </c>
      <c r="S2654" t="str">
        <f t="shared" si="250"/>
        <v>technology</v>
      </c>
      <c r="T2654" s="17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 s="15">
        <f t="shared" si="248"/>
        <v>41803.166666666664</v>
      </c>
      <c r="K2655">
        <v>1399909127</v>
      </c>
      <c r="L2655" s="15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246"/>
        <v>11.52156862745098</v>
      </c>
      <c r="R2655" s="11">
        <f t="shared" si="247"/>
        <v>83.942857142857136</v>
      </c>
      <c r="S2655" t="str">
        <f t="shared" si="250"/>
        <v>technology</v>
      </c>
      <c r="T2655" s="17" t="str">
        <f t="shared" si="251"/>
        <v>space exploration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 s="15">
        <f t="shared" si="248"/>
        <v>42115.559328703705</v>
      </c>
      <c r="K2656">
        <v>1424442326</v>
      </c>
      <c r="L2656" s="15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246"/>
        <v>5.1000000000000004E-2</v>
      </c>
      <c r="R2656" s="11">
        <f t="shared" si="247"/>
        <v>8.5</v>
      </c>
      <c r="S2656" t="str">
        <f t="shared" si="250"/>
        <v>technology</v>
      </c>
      <c r="T2656" s="17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 s="15">
        <f t="shared" si="248"/>
        <v>42409.833333333328</v>
      </c>
      <c r="K2657">
        <v>1452631647</v>
      </c>
      <c r="L2657" s="15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246"/>
        <v>21.033333333333335</v>
      </c>
      <c r="R2657" s="11">
        <f t="shared" si="247"/>
        <v>73.372093023255815</v>
      </c>
      <c r="S2657" t="str">
        <f t="shared" si="250"/>
        <v>technology</v>
      </c>
      <c r="T2657" s="1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 s="15">
        <f t="shared" si="248"/>
        <v>42806.791666666672</v>
      </c>
      <c r="K2658">
        <v>1485966688</v>
      </c>
      <c r="L2658" s="15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246"/>
        <v>11.436666666666667</v>
      </c>
      <c r="R2658" s="11">
        <f t="shared" si="247"/>
        <v>112.86184210526316</v>
      </c>
      <c r="S2658" t="str">
        <f t="shared" si="250"/>
        <v>technology</v>
      </c>
      <c r="T2658" s="17" t="str">
        <f t="shared" si="251"/>
        <v>space exploration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 s="15">
        <f t="shared" si="248"/>
        <v>42585.0625</v>
      </c>
      <c r="K2659">
        <v>1467325053</v>
      </c>
      <c r="L2659" s="15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246"/>
        <v>18.737933333333334</v>
      </c>
      <c r="R2659" s="11">
        <f t="shared" si="247"/>
        <v>95.277627118644077</v>
      </c>
      <c r="S2659" t="str">
        <f t="shared" si="250"/>
        <v>technology</v>
      </c>
      <c r="T2659" s="17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 s="15">
        <f t="shared" si="248"/>
        <v>42581.884189814817</v>
      </c>
      <c r="K2660">
        <v>1467321194</v>
      </c>
      <c r="L2660" s="15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246"/>
        <v>9.285714285714286E-2</v>
      </c>
      <c r="R2660" s="11">
        <f t="shared" si="247"/>
        <v>22.75</v>
      </c>
      <c r="S2660" t="str">
        <f t="shared" si="250"/>
        <v>technology</v>
      </c>
      <c r="T2660" s="17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 s="15">
        <f t="shared" si="248"/>
        <v>42112.069560185191</v>
      </c>
      <c r="K2661">
        <v>1426729210</v>
      </c>
      <c r="L2661" s="15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246"/>
        <v>2.7204081632653061</v>
      </c>
      <c r="R2661" s="11">
        <f t="shared" si="247"/>
        <v>133.30000000000001</v>
      </c>
      <c r="S2661" t="str">
        <f t="shared" si="250"/>
        <v>technology</v>
      </c>
      <c r="T2661" s="17" t="str">
        <f t="shared" si="251"/>
        <v>space exploration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 s="15">
        <f t="shared" si="248"/>
        <v>42332.754837962959</v>
      </c>
      <c r="K2662">
        <v>1443200818</v>
      </c>
      <c r="L2662" s="15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246"/>
        <v>9.5000000000000001E-2</v>
      </c>
      <c r="R2662" s="11">
        <f t="shared" si="247"/>
        <v>3.8</v>
      </c>
      <c r="S2662" t="str">
        <f t="shared" si="250"/>
        <v>technology</v>
      </c>
      <c r="T2662" s="17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 s="15">
        <f t="shared" si="248"/>
        <v>41572.958449074074</v>
      </c>
      <c r="K2663">
        <v>1380150010</v>
      </c>
      <c r="L2663" s="15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 t="shared" si="246"/>
        <v>102.89999999999999</v>
      </c>
      <c r="R2663" s="11">
        <f t="shared" si="247"/>
        <v>85.75</v>
      </c>
      <c r="S2663" t="str">
        <f t="shared" si="250"/>
        <v>technology</v>
      </c>
      <c r="T2663" s="17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 s="15">
        <f t="shared" si="248"/>
        <v>42237.746678240743</v>
      </c>
      <c r="K2664">
        <v>1437587713</v>
      </c>
      <c r="L2664" s="15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 t="shared" si="246"/>
        <v>106.80000000000001</v>
      </c>
      <c r="R2664" s="11">
        <f t="shared" si="247"/>
        <v>267</v>
      </c>
      <c r="S2664" t="str">
        <f t="shared" si="250"/>
        <v>technology</v>
      </c>
      <c r="T2664" s="17" t="str">
        <f t="shared" si="251"/>
        <v>makerspaces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 s="15">
        <f t="shared" si="248"/>
        <v>42251.625</v>
      </c>
      <c r="K2665">
        <v>1438873007</v>
      </c>
      <c r="L2665" s="15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 t="shared" si="246"/>
        <v>104.59625</v>
      </c>
      <c r="R2665" s="11">
        <f t="shared" si="247"/>
        <v>373.55803571428572</v>
      </c>
      <c r="S2665" t="str">
        <f t="shared" si="250"/>
        <v>technology</v>
      </c>
      <c r="T2665" s="17" t="str">
        <f t="shared" si="251"/>
        <v>makerspaces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 s="15">
        <f t="shared" si="248"/>
        <v>42347.290972222225</v>
      </c>
      <c r="K2666">
        <v>1446683797</v>
      </c>
      <c r="L2666" s="15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 t="shared" si="246"/>
        <v>103.42857142857143</v>
      </c>
      <c r="R2666" s="11">
        <f t="shared" si="247"/>
        <v>174.03846153846155</v>
      </c>
      <c r="S2666" t="str">
        <f t="shared" si="250"/>
        <v>technology</v>
      </c>
      <c r="T2666" s="17" t="str">
        <f t="shared" si="251"/>
        <v>makerspaces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 s="15">
        <f t="shared" si="248"/>
        <v>42128.895532407405</v>
      </c>
      <c r="K2667">
        <v>1426886974</v>
      </c>
      <c r="L2667" s="15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 t="shared" si="246"/>
        <v>123.14285714285715</v>
      </c>
      <c r="R2667" s="11">
        <f t="shared" si="247"/>
        <v>93.695652173913047</v>
      </c>
      <c r="S2667" t="str">
        <f t="shared" si="250"/>
        <v>technology</v>
      </c>
      <c r="T2667" s="17" t="str">
        <f t="shared" si="251"/>
        <v>makerspaces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 s="15">
        <f t="shared" si="248"/>
        <v>42272.875</v>
      </c>
      <c r="K2668">
        <v>1440008439</v>
      </c>
      <c r="L2668" s="15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 t="shared" si="246"/>
        <v>159.29509999999999</v>
      </c>
      <c r="R2668" s="11">
        <f t="shared" si="247"/>
        <v>77.327718446601949</v>
      </c>
      <c r="S2668" t="str">
        <f t="shared" si="250"/>
        <v>technology</v>
      </c>
      <c r="T2668" s="17" t="str">
        <f t="shared" si="251"/>
        <v>makerspaces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 s="15">
        <f t="shared" si="248"/>
        <v>42410.926111111112</v>
      </c>
      <c r="K2669">
        <v>1452550416</v>
      </c>
      <c r="L2669" s="15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 t="shared" si="246"/>
        <v>110.66666666666667</v>
      </c>
      <c r="R2669" s="11">
        <f t="shared" si="247"/>
        <v>92.222222222222229</v>
      </c>
      <c r="S2669" t="str">
        <f t="shared" si="250"/>
        <v>technology</v>
      </c>
      <c r="T2669" s="17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 s="15">
        <f t="shared" si="248"/>
        <v>42317.60555555555</v>
      </c>
      <c r="K2670">
        <v>1443449265</v>
      </c>
      <c r="L2670" s="15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 t="shared" si="246"/>
        <v>170.70000000000002</v>
      </c>
      <c r="R2670" s="11">
        <f t="shared" si="247"/>
        <v>60.964285714285715</v>
      </c>
      <c r="S2670" t="str">
        <f t="shared" si="250"/>
        <v>technology</v>
      </c>
      <c r="T2670" s="17" t="str">
        <f t="shared" si="251"/>
        <v>makerspaces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 s="15">
        <f t="shared" si="248"/>
        <v>42379.035833333335</v>
      </c>
      <c r="K2671">
        <v>1447203096</v>
      </c>
      <c r="L2671" s="15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 t="shared" si="246"/>
        <v>125.125</v>
      </c>
      <c r="R2671" s="11">
        <f t="shared" si="247"/>
        <v>91</v>
      </c>
      <c r="S2671" t="str">
        <f t="shared" si="250"/>
        <v>technology</v>
      </c>
      <c r="T2671" s="17" t="str">
        <f t="shared" si="251"/>
        <v>makerspaces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 s="15">
        <f t="shared" si="248"/>
        <v>41849.020601851851</v>
      </c>
      <c r="K2672">
        <v>1404174580</v>
      </c>
      <c r="L2672" s="15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246"/>
        <v>6.4158609339642041</v>
      </c>
      <c r="R2672" s="11">
        <f t="shared" si="247"/>
        <v>41.583333333333336</v>
      </c>
      <c r="S2672" t="str">
        <f t="shared" si="250"/>
        <v>technology</v>
      </c>
      <c r="T2672" s="17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 s="15">
        <f t="shared" si="248"/>
        <v>41992.818055555559</v>
      </c>
      <c r="K2673">
        <v>1416419916</v>
      </c>
      <c r="L2673" s="15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246"/>
        <v>11.343999999999999</v>
      </c>
      <c r="R2673" s="11">
        <f t="shared" si="247"/>
        <v>33.761904761904759</v>
      </c>
      <c r="S2673" t="str">
        <f t="shared" si="250"/>
        <v>technology</v>
      </c>
      <c r="T2673" s="17" t="str">
        <f t="shared" si="251"/>
        <v>makerspaces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 s="15">
        <f t="shared" si="248"/>
        <v>42366.25</v>
      </c>
      <c r="K2674">
        <v>1449436390</v>
      </c>
      <c r="L2674" s="15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246"/>
        <v>33.19</v>
      </c>
      <c r="R2674" s="11">
        <f t="shared" si="247"/>
        <v>70.61702127659575</v>
      </c>
      <c r="S2674" t="str">
        <f t="shared" si="250"/>
        <v>technology</v>
      </c>
      <c r="T2674" s="17" t="str">
        <f t="shared" si="251"/>
        <v>makerspaces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 s="15">
        <f t="shared" si="248"/>
        <v>41941.947916666664</v>
      </c>
      <c r="K2675">
        <v>1412081999</v>
      </c>
      <c r="L2675" s="15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246"/>
        <v>27.58</v>
      </c>
      <c r="R2675" s="11">
        <f t="shared" si="247"/>
        <v>167.15151515151516</v>
      </c>
      <c r="S2675" t="str">
        <f t="shared" si="250"/>
        <v>technology</v>
      </c>
      <c r="T2675" s="17" t="str">
        <f t="shared" si="251"/>
        <v>makerspaces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 s="15">
        <f t="shared" si="248"/>
        <v>42556.207638888889</v>
      </c>
      <c r="K2676">
        <v>1465398670</v>
      </c>
      <c r="L2676" s="15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246"/>
        <v>62.839999999999996</v>
      </c>
      <c r="R2676" s="11">
        <f t="shared" si="247"/>
        <v>128.61988304093566</v>
      </c>
      <c r="S2676" t="str">
        <f t="shared" si="250"/>
        <v>technology</v>
      </c>
      <c r="T2676" s="17" t="str">
        <f t="shared" si="251"/>
        <v>makerspaces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 s="15">
        <f t="shared" si="248"/>
        <v>41953.899178240739</v>
      </c>
      <c r="K2677">
        <v>1413059689</v>
      </c>
      <c r="L2677" s="15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246"/>
        <v>7.5880000000000001</v>
      </c>
      <c r="R2677" s="11">
        <f t="shared" si="247"/>
        <v>65.41379310344827</v>
      </c>
      <c r="S2677" t="str">
        <f t="shared" si="250"/>
        <v>technology</v>
      </c>
      <c r="T2677" s="17" t="str">
        <f t="shared" si="251"/>
        <v>makerspaces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 s="15">
        <f t="shared" si="248"/>
        <v>42512.624699074076</v>
      </c>
      <c r="K2678">
        <v>1461337174</v>
      </c>
      <c r="L2678" s="15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246"/>
        <v>50.38095238095238</v>
      </c>
      <c r="R2678" s="11">
        <f t="shared" si="247"/>
        <v>117.55555555555556</v>
      </c>
      <c r="S2678" t="str">
        <f t="shared" si="250"/>
        <v>technology</v>
      </c>
      <c r="T2678" s="17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 s="15">
        <f t="shared" si="248"/>
        <v>41823.029432870368</v>
      </c>
      <c r="K2679">
        <v>1401756143</v>
      </c>
      <c r="L2679" s="15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246"/>
        <v>17.512820512820511</v>
      </c>
      <c r="R2679" s="11">
        <f t="shared" si="247"/>
        <v>126.48148148148148</v>
      </c>
      <c r="S2679" t="str">
        <f t="shared" si="250"/>
        <v>technology</v>
      </c>
      <c r="T2679" s="17" t="str">
        <f t="shared" si="251"/>
        <v>makerspaces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 s="15">
        <f t="shared" si="248"/>
        <v>42271.798206018517</v>
      </c>
      <c r="K2680">
        <v>1440529765</v>
      </c>
      <c r="L2680" s="15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246"/>
        <v>1.375E-2</v>
      </c>
      <c r="R2680" s="11">
        <f t="shared" si="247"/>
        <v>550</v>
      </c>
      <c r="S2680" t="str">
        <f t="shared" si="250"/>
        <v>technology</v>
      </c>
      <c r="T2680" s="17" t="str">
        <f t="shared" si="251"/>
        <v>makerspaces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 s="15">
        <f t="shared" si="248"/>
        <v>42063.001087962963</v>
      </c>
      <c r="K2681">
        <v>1422489694</v>
      </c>
      <c r="L2681" s="15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246"/>
        <v>0.33</v>
      </c>
      <c r="R2681" s="11">
        <f t="shared" si="247"/>
        <v>44</v>
      </c>
      <c r="S2681" t="str">
        <f t="shared" si="250"/>
        <v>technology</v>
      </c>
      <c r="T2681" s="17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 s="15">
        <f t="shared" si="248"/>
        <v>42466.170034722221</v>
      </c>
      <c r="K2682">
        <v>1457327091</v>
      </c>
      <c r="L2682" s="15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246"/>
        <v>0.86250000000000004</v>
      </c>
      <c r="R2682" s="11">
        <f t="shared" si="247"/>
        <v>69</v>
      </c>
      <c r="S2682" t="str">
        <f t="shared" si="250"/>
        <v>technology</v>
      </c>
      <c r="T2682" s="17" t="str">
        <f t="shared" si="251"/>
        <v>makerspaces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 s="15">
        <f t="shared" si="248"/>
        <v>41830.895254629628</v>
      </c>
      <c r="K2683">
        <v>1402867750</v>
      </c>
      <c r="L2683" s="15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246"/>
        <v>0.6875</v>
      </c>
      <c r="R2683" s="11">
        <f t="shared" si="247"/>
        <v>27.5</v>
      </c>
      <c r="S2683" t="str">
        <f t="shared" si="250"/>
        <v>food</v>
      </c>
      <c r="T2683" s="17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 s="15">
        <f t="shared" si="248"/>
        <v>41965.249305555553</v>
      </c>
      <c r="K2684">
        <v>1413838540</v>
      </c>
      <c r="L2684" s="15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246"/>
        <v>28.299999999999997</v>
      </c>
      <c r="R2684" s="11">
        <f t="shared" si="247"/>
        <v>84.9</v>
      </c>
      <c r="S2684" t="str">
        <f t="shared" si="250"/>
        <v>food</v>
      </c>
      <c r="T2684" s="17" t="str">
        <f t="shared" si="251"/>
        <v>food trucks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 s="15">
        <f t="shared" si="248"/>
        <v>42064.75509259259</v>
      </c>
      <c r="K2685">
        <v>1422641240</v>
      </c>
      <c r="L2685" s="15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246"/>
        <v>0.24</v>
      </c>
      <c r="R2685" s="11">
        <f t="shared" si="247"/>
        <v>12</v>
      </c>
      <c r="S2685" t="str">
        <f t="shared" si="250"/>
        <v>food</v>
      </c>
      <c r="T2685" s="17" t="str">
        <f t="shared" si="251"/>
        <v>food trucks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 s="15">
        <f t="shared" si="248"/>
        <v>41860.914641203701</v>
      </c>
      <c r="K2686">
        <v>1404165425</v>
      </c>
      <c r="L2686" s="15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246"/>
        <v>1.1428571428571428</v>
      </c>
      <c r="R2686" s="11">
        <f t="shared" si="247"/>
        <v>200</v>
      </c>
      <c r="S2686" t="str">
        <f t="shared" si="250"/>
        <v>food</v>
      </c>
      <c r="T2686" s="17" t="str">
        <f t="shared" si="251"/>
        <v>food trucks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 s="15">
        <f t="shared" si="248"/>
        <v>42121.654282407413</v>
      </c>
      <c r="K2687">
        <v>1424968930</v>
      </c>
      <c r="L2687" s="15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246"/>
        <v>0.02</v>
      </c>
      <c r="R2687" s="11">
        <f t="shared" si="247"/>
        <v>10</v>
      </c>
      <c r="S2687" t="str">
        <f t="shared" si="250"/>
        <v>food</v>
      </c>
      <c r="T2687" s="17" t="str">
        <f t="shared" si="251"/>
        <v>food trucks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 s="15">
        <f t="shared" si="248"/>
        <v>41912.974803240737</v>
      </c>
      <c r="K2688">
        <v>1410391423</v>
      </c>
      <c r="L2688" s="15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246"/>
        <v>0</v>
      </c>
      <c r="R2688" s="11" t="e">
        <f t="shared" si="247"/>
        <v>#DIV/0!</v>
      </c>
      <c r="S2688" t="str">
        <f t="shared" si="250"/>
        <v>food</v>
      </c>
      <c r="T2688" s="17" t="str">
        <f t="shared" si="251"/>
        <v>food trucks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 s="15">
        <f t="shared" si="248"/>
        <v>42184.64025462963</v>
      </c>
      <c r="K2689">
        <v>1432999318</v>
      </c>
      <c r="L2689" s="15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246"/>
        <v>0</v>
      </c>
      <c r="R2689" s="11" t="e">
        <f t="shared" si="247"/>
        <v>#DIV/0!</v>
      </c>
      <c r="S2689" t="str">
        <f t="shared" si="250"/>
        <v>food</v>
      </c>
      <c r="T2689" s="17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 s="15">
        <f t="shared" si="248"/>
        <v>42059.125</v>
      </c>
      <c r="K2690">
        <v>1422067870</v>
      </c>
      <c r="L2690" s="15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ref="Q2690:Q2753" si="252">E2690/D2690*100</f>
        <v>0.14799999999999999</v>
      </c>
      <c r="R2690" s="11">
        <f t="shared" ref="R2690:R2753" si="253">E2690/N2690</f>
        <v>5.2857142857142856</v>
      </c>
      <c r="S2690" t="str">
        <f t="shared" si="250"/>
        <v>food</v>
      </c>
      <c r="T2690" s="17" t="str">
        <f t="shared" si="251"/>
        <v>food trucks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54">(((I2691/60)/60)/24)+DATE(1970,1,1)</f>
        <v>42581.961689814809</v>
      </c>
      <c r="K2691">
        <v>1467327890</v>
      </c>
      <c r="L2691" s="15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si="252"/>
        <v>2.8571428571428571E-3</v>
      </c>
      <c r="R2691" s="11">
        <f t="shared" si="253"/>
        <v>1</v>
      </c>
      <c r="S2691" t="str">
        <f t="shared" ref="S2691:S2754" si="256">LEFT(P2691,SEARCH("/",P2691,1)-1)</f>
        <v>food</v>
      </c>
      <c r="T2691" s="17" t="str">
        <f t="shared" ref="T2691:T2754" si="257">RIGHT(P2691,LEN(P2691)-SEARCH("/",P2691))</f>
        <v>food trucks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 s="15">
        <f t="shared" si="254"/>
        <v>42158.105046296296</v>
      </c>
      <c r="K2692">
        <v>1429410676</v>
      </c>
      <c r="L2692" s="15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252"/>
        <v>10.7325</v>
      </c>
      <c r="R2692" s="11">
        <f t="shared" si="253"/>
        <v>72.762711864406782</v>
      </c>
      <c r="S2692" t="str">
        <f t="shared" si="256"/>
        <v>food</v>
      </c>
      <c r="T2692" s="17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 s="15">
        <f t="shared" si="254"/>
        <v>42134.724039351851</v>
      </c>
      <c r="K2693">
        <v>1427390557</v>
      </c>
      <c r="L2693" s="15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252"/>
        <v>5.3846153846153842E-2</v>
      </c>
      <c r="R2693" s="11">
        <f t="shared" si="253"/>
        <v>17.5</v>
      </c>
      <c r="S2693" t="str">
        <f t="shared" si="256"/>
        <v>food</v>
      </c>
      <c r="T2693" s="17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 s="15">
        <f t="shared" si="254"/>
        <v>42088.292361111111</v>
      </c>
      <c r="K2694">
        <v>1424678460</v>
      </c>
      <c r="L2694" s="15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252"/>
        <v>0.7142857142857143</v>
      </c>
      <c r="R2694" s="11">
        <f t="shared" si="253"/>
        <v>25</v>
      </c>
      <c r="S2694" t="str">
        <f t="shared" si="256"/>
        <v>food</v>
      </c>
      <c r="T2694" s="17" t="str">
        <f t="shared" si="257"/>
        <v>food trucks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 s="15">
        <f t="shared" si="254"/>
        <v>41864.138495370367</v>
      </c>
      <c r="K2695">
        <v>1405307966</v>
      </c>
      <c r="L2695" s="15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252"/>
        <v>0.8</v>
      </c>
      <c r="R2695" s="11">
        <f t="shared" si="253"/>
        <v>13.333333333333334</v>
      </c>
      <c r="S2695" t="str">
        <f t="shared" si="256"/>
        <v>food</v>
      </c>
      <c r="T2695" s="17" t="str">
        <f t="shared" si="257"/>
        <v>food trucks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 s="15">
        <f t="shared" si="254"/>
        <v>41908.140497685185</v>
      </c>
      <c r="K2696">
        <v>1409109739</v>
      </c>
      <c r="L2696" s="15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252"/>
        <v>3.3333333333333335E-3</v>
      </c>
      <c r="R2696" s="11">
        <f t="shared" si="253"/>
        <v>1</v>
      </c>
      <c r="S2696" t="str">
        <f t="shared" si="256"/>
        <v>food</v>
      </c>
      <c r="T2696" s="17" t="str">
        <f t="shared" si="257"/>
        <v>food trucks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 s="15">
        <f t="shared" si="254"/>
        <v>42108.14025462963</v>
      </c>
      <c r="K2697">
        <v>1423801318</v>
      </c>
      <c r="L2697" s="15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252"/>
        <v>0.47333333333333333</v>
      </c>
      <c r="R2697" s="11">
        <f t="shared" si="253"/>
        <v>23.666666666666668</v>
      </c>
      <c r="S2697" t="str">
        <f t="shared" si="256"/>
        <v>food</v>
      </c>
      <c r="T2697" s="17" t="str">
        <f t="shared" si="257"/>
        <v>food trucks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 s="15">
        <f t="shared" si="254"/>
        <v>41998.844444444447</v>
      </c>
      <c r="K2698">
        <v>1416600960</v>
      </c>
      <c r="L2698" s="15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252"/>
        <v>5.65</v>
      </c>
      <c r="R2698" s="11">
        <f t="shared" si="253"/>
        <v>89.21052631578948</v>
      </c>
      <c r="S2698" t="str">
        <f t="shared" si="256"/>
        <v>food</v>
      </c>
      <c r="T2698" s="17" t="str">
        <f t="shared" si="257"/>
        <v>food trucks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 s="15">
        <f t="shared" si="254"/>
        <v>42218.916666666672</v>
      </c>
      <c r="K2699">
        <v>1435876423</v>
      </c>
      <c r="L2699" s="15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252"/>
        <v>26.35217391304348</v>
      </c>
      <c r="R2699" s="11">
        <f t="shared" si="253"/>
        <v>116.55769230769231</v>
      </c>
      <c r="S2699" t="str">
        <f t="shared" si="256"/>
        <v>food</v>
      </c>
      <c r="T2699" s="17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 s="15">
        <f t="shared" si="254"/>
        <v>41817.898240740738</v>
      </c>
      <c r="K2700">
        <v>1401312808</v>
      </c>
      <c r="L2700" s="15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252"/>
        <v>0.325125</v>
      </c>
      <c r="R2700" s="11">
        <f t="shared" si="253"/>
        <v>13.005000000000001</v>
      </c>
      <c r="S2700" t="str">
        <f t="shared" si="256"/>
        <v>food</v>
      </c>
      <c r="T2700" s="17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 s="15">
        <f t="shared" si="254"/>
        <v>41859.896562499998</v>
      </c>
      <c r="K2701">
        <v>1404941463</v>
      </c>
      <c r="L2701" s="15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252"/>
        <v>0</v>
      </c>
      <c r="R2701" s="11" t="e">
        <f t="shared" si="253"/>
        <v>#DIV/0!</v>
      </c>
      <c r="S2701" t="str">
        <f t="shared" si="256"/>
        <v>food</v>
      </c>
      <c r="T2701" s="17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 s="15">
        <f t="shared" si="254"/>
        <v>41900.87467592593</v>
      </c>
      <c r="K2702">
        <v>1408481972</v>
      </c>
      <c r="L2702" s="15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252"/>
        <v>0.7000700070007001</v>
      </c>
      <c r="R2702" s="11">
        <f t="shared" si="253"/>
        <v>17.5</v>
      </c>
      <c r="S2702" t="str">
        <f t="shared" si="256"/>
        <v>food</v>
      </c>
      <c r="T2702" s="17" t="str">
        <f t="shared" si="257"/>
        <v>food trucks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 s="15">
        <f t="shared" si="254"/>
        <v>42832.733032407406</v>
      </c>
      <c r="K2703">
        <v>1488911734</v>
      </c>
      <c r="L2703" s="15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252"/>
        <v>46.176470588235297</v>
      </c>
      <c r="R2703" s="11">
        <f t="shared" si="253"/>
        <v>34.130434782608695</v>
      </c>
      <c r="S2703" t="str">
        <f t="shared" si="256"/>
        <v>theater</v>
      </c>
      <c r="T2703" s="17" t="str">
        <f t="shared" si="257"/>
        <v>spaces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 s="15">
        <f t="shared" si="254"/>
        <v>42830.760150462964</v>
      </c>
      <c r="K2704">
        <v>1488827677</v>
      </c>
      <c r="L2704" s="15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252"/>
        <v>34.410000000000004</v>
      </c>
      <c r="R2704" s="11">
        <f t="shared" si="253"/>
        <v>132.34615384615384</v>
      </c>
      <c r="S2704" t="str">
        <f t="shared" si="256"/>
        <v>theater</v>
      </c>
      <c r="T2704" s="17" t="str">
        <f t="shared" si="257"/>
        <v>spaces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 s="15">
        <f t="shared" si="254"/>
        <v>42816.648495370369</v>
      </c>
      <c r="K2705">
        <v>1485016430</v>
      </c>
      <c r="L2705" s="15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252"/>
        <v>103.75000000000001</v>
      </c>
      <c r="R2705" s="11">
        <f t="shared" si="253"/>
        <v>922.22222222222217</v>
      </c>
      <c r="S2705" t="str">
        <f t="shared" si="256"/>
        <v>theater</v>
      </c>
      <c r="T2705" s="17" t="str">
        <f t="shared" si="257"/>
        <v>spaces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 s="15">
        <f t="shared" si="254"/>
        <v>42830.820763888885</v>
      </c>
      <c r="K2706">
        <v>1487709714</v>
      </c>
      <c r="L2706" s="15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252"/>
        <v>6.0263157894736841</v>
      </c>
      <c r="R2706" s="11">
        <f t="shared" si="253"/>
        <v>163.57142857142858</v>
      </c>
      <c r="S2706" t="str">
        <f t="shared" si="256"/>
        <v>theater</v>
      </c>
      <c r="T2706" s="17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 s="15">
        <f t="shared" si="254"/>
        <v>42818.874513888892</v>
      </c>
      <c r="K2707">
        <v>1486504758</v>
      </c>
      <c r="L2707" s="15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252"/>
        <v>10.539393939393939</v>
      </c>
      <c r="R2707" s="11">
        <f t="shared" si="253"/>
        <v>217.375</v>
      </c>
      <c r="S2707" t="str">
        <f t="shared" si="256"/>
        <v>theater</v>
      </c>
      <c r="T2707" s="1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 s="15">
        <f t="shared" si="254"/>
        <v>41928.290972222225</v>
      </c>
      <c r="K2708">
        <v>1410937483</v>
      </c>
      <c r="L2708" s="15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 t="shared" si="252"/>
        <v>112.29714285714284</v>
      </c>
      <c r="R2708" s="11">
        <f t="shared" si="253"/>
        <v>149.44486692015209</v>
      </c>
      <c r="S2708" t="str">
        <f t="shared" si="256"/>
        <v>theater</v>
      </c>
      <c r="T2708" s="17" t="str">
        <f t="shared" si="257"/>
        <v>spaces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 s="15">
        <f t="shared" si="254"/>
        <v>41421.290972222225</v>
      </c>
      <c r="K2709">
        <v>1367088443</v>
      </c>
      <c r="L2709" s="15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 t="shared" si="252"/>
        <v>350.84462500000001</v>
      </c>
      <c r="R2709" s="11">
        <f t="shared" si="253"/>
        <v>71.237487309644663</v>
      </c>
      <c r="S2709" t="str">
        <f t="shared" si="256"/>
        <v>theater</v>
      </c>
      <c r="T2709" s="17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 s="15">
        <f t="shared" si="254"/>
        <v>42572.698217592595</v>
      </c>
      <c r="K2710">
        <v>1463935526</v>
      </c>
      <c r="L2710" s="15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 t="shared" si="252"/>
        <v>233.21535</v>
      </c>
      <c r="R2710" s="11">
        <f t="shared" si="253"/>
        <v>44.464318398474738</v>
      </c>
      <c r="S2710" t="str">
        <f t="shared" si="256"/>
        <v>theater</v>
      </c>
      <c r="T2710" s="17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 s="15">
        <f t="shared" si="254"/>
        <v>42647.165972222225</v>
      </c>
      <c r="K2711">
        <v>1472528141</v>
      </c>
      <c r="L2711" s="15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 t="shared" si="252"/>
        <v>101.60599999999999</v>
      </c>
      <c r="R2711" s="11">
        <f t="shared" si="253"/>
        <v>164.94480519480518</v>
      </c>
      <c r="S2711" t="str">
        <f t="shared" si="256"/>
        <v>theater</v>
      </c>
      <c r="T2711" s="17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 s="15">
        <f t="shared" si="254"/>
        <v>41860.083333333336</v>
      </c>
      <c r="K2712">
        <v>1404797428</v>
      </c>
      <c r="L2712" s="15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 t="shared" si="252"/>
        <v>153.90035000000003</v>
      </c>
      <c r="R2712" s="11">
        <f t="shared" si="253"/>
        <v>84.871516544117654</v>
      </c>
      <c r="S2712" t="str">
        <f t="shared" si="256"/>
        <v>theater</v>
      </c>
      <c r="T2712" s="17" t="str">
        <f t="shared" si="257"/>
        <v>spaces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 s="15">
        <f t="shared" si="254"/>
        <v>41810.917361111111</v>
      </c>
      <c r="K2713">
        <v>1400694790</v>
      </c>
      <c r="L2713" s="15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 t="shared" si="252"/>
        <v>100.7161125319693</v>
      </c>
      <c r="R2713" s="11">
        <f t="shared" si="253"/>
        <v>53.945205479452056</v>
      </c>
      <c r="S2713" t="str">
        <f t="shared" si="256"/>
        <v>theater</v>
      </c>
      <c r="T2713" s="17" t="str">
        <f t="shared" si="257"/>
        <v>spaces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 s="15">
        <f t="shared" si="254"/>
        <v>41468.75</v>
      </c>
      <c r="K2714">
        <v>1370568560</v>
      </c>
      <c r="L2714" s="15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 t="shared" si="252"/>
        <v>131.38181818181818</v>
      </c>
      <c r="R2714" s="11">
        <f t="shared" si="253"/>
        <v>50.531468531468533</v>
      </c>
      <c r="S2714" t="str">
        <f t="shared" si="256"/>
        <v>theater</v>
      </c>
      <c r="T2714" s="17" t="str">
        <f t="shared" si="257"/>
        <v>spaces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 s="15">
        <f t="shared" si="254"/>
        <v>42362.653749999998</v>
      </c>
      <c r="K2715">
        <v>1447515684</v>
      </c>
      <c r="L2715" s="15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 t="shared" si="252"/>
        <v>102.24133333333334</v>
      </c>
      <c r="R2715" s="11">
        <f t="shared" si="253"/>
        <v>108.00140845070422</v>
      </c>
      <c r="S2715" t="str">
        <f t="shared" si="256"/>
        <v>theater</v>
      </c>
      <c r="T2715" s="17" t="str">
        <f t="shared" si="257"/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 s="15">
        <f t="shared" si="254"/>
        <v>42657.958333333328</v>
      </c>
      <c r="K2716">
        <v>1474040596</v>
      </c>
      <c r="L2716" s="15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 t="shared" si="252"/>
        <v>116.35599999999999</v>
      </c>
      <c r="R2716" s="11">
        <f t="shared" si="253"/>
        <v>95.373770491803285</v>
      </c>
      <c r="S2716" t="str">
        <f t="shared" si="256"/>
        <v>theater</v>
      </c>
      <c r="T2716" s="17" t="str">
        <f t="shared" si="257"/>
        <v>spaces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 s="15">
        <f t="shared" si="254"/>
        <v>42421.398472222223</v>
      </c>
      <c r="K2717">
        <v>1453109628</v>
      </c>
      <c r="L2717" s="15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 t="shared" si="252"/>
        <v>264.62241666666665</v>
      </c>
      <c r="R2717" s="11">
        <f t="shared" si="253"/>
        <v>57.631016333938291</v>
      </c>
      <c r="S2717" t="str">
        <f t="shared" si="256"/>
        <v>theater</v>
      </c>
      <c r="T2717" s="17" t="str">
        <f t="shared" si="257"/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 s="15">
        <f t="shared" si="254"/>
        <v>42285.333252314813</v>
      </c>
      <c r="K2718">
        <v>1441699193</v>
      </c>
      <c r="L2718" s="15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 t="shared" si="252"/>
        <v>119.98010000000001</v>
      </c>
      <c r="R2718" s="11">
        <f t="shared" si="253"/>
        <v>64.160481283422456</v>
      </c>
      <c r="S2718" t="str">
        <f t="shared" si="256"/>
        <v>theater</v>
      </c>
      <c r="T2718" s="17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 s="15">
        <f t="shared" si="254"/>
        <v>41979.956585648149</v>
      </c>
      <c r="K2719">
        <v>1414015049</v>
      </c>
      <c r="L2719" s="15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 t="shared" si="252"/>
        <v>120.10400000000001</v>
      </c>
      <c r="R2719" s="11">
        <f t="shared" si="253"/>
        <v>92.387692307692305</v>
      </c>
      <c r="S2719" t="str">
        <f t="shared" si="256"/>
        <v>theater</v>
      </c>
      <c r="T2719" s="17" t="str">
        <f t="shared" si="257"/>
        <v>spaces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 s="15">
        <f t="shared" si="254"/>
        <v>42493.958333333328</v>
      </c>
      <c r="K2720">
        <v>1459865945</v>
      </c>
      <c r="L2720" s="15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 t="shared" si="252"/>
        <v>103.58333333333334</v>
      </c>
      <c r="R2720" s="11">
        <f t="shared" si="253"/>
        <v>125.97972972972973</v>
      </c>
      <c r="S2720" t="str">
        <f t="shared" si="256"/>
        <v>theater</v>
      </c>
      <c r="T2720" s="17" t="str">
        <f t="shared" si="257"/>
        <v>spaces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 s="15">
        <f t="shared" si="254"/>
        <v>42477.989513888882</v>
      </c>
      <c r="K2721">
        <v>1455756294</v>
      </c>
      <c r="L2721" s="15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 t="shared" si="252"/>
        <v>108.83333333333334</v>
      </c>
      <c r="R2721" s="11">
        <f t="shared" si="253"/>
        <v>94.637681159420296</v>
      </c>
      <c r="S2721" t="str">
        <f t="shared" si="256"/>
        <v>theater</v>
      </c>
      <c r="T2721" s="17" t="str">
        <f t="shared" si="257"/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 s="15">
        <f t="shared" si="254"/>
        <v>42685.507557870369</v>
      </c>
      <c r="K2722">
        <v>1476270653</v>
      </c>
      <c r="L2722" s="15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 t="shared" si="252"/>
        <v>118.12400000000001</v>
      </c>
      <c r="R2722" s="11">
        <f t="shared" si="253"/>
        <v>170.69942196531792</v>
      </c>
      <c r="S2722" t="str">
        <f t="shared" si="256"/>
        <v>theater</v>
      </c>
      <c r="T2722" s="17" t="str">
        <f t="shared" si="257"/>
        <v>spaces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 s="15">
        <f t="shared" si="254"/>
        <v>41523.791666666664</v>
      </c>
      <c r="K2723">
        <v>1375880598</v>
      </c>
      <c r="L2723" s="15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 t="shared" si="252"/>
        <v>1462</v>
      </c>
      <c r="R2723" s="11">
        <f t="shared" si="253"/>
        <v>40.762081784386616</v>
      </c>
      <c r="S2723" t="str">
        <f t="shared" si="256"/>
        <v>technology</v>
      </c>
      <c r="T2723" s="17" t="str">
        <f t="shared" si="257"/>
        <v>hardware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 s="15">
        <f t="shared" si="254"/>
        <v>42764.857094907406</v>
      </c>
      <c r="K2724">
        <v>1480538053</v>
      </c>
      <c r="L2724" s="15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 t="shared" si="252"/>
        <v>252.54</v>
      </c>
      <c r="R2724" s="11">
        <f t="shared" si="253"/>
        <v>68.254054054054052</v>
      </c>
      <c r="S2724" t="str">
        <f t="shared" si="256"/>
        <v>technology</v>
      </c>
      <c r="T2724" s="17" t="str">
        <f t="shared" si="257"/>
        <v>hardware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 s="15">
        <f t="shared" si="254"/>
        <v>42004.880648148144</v>
      </c>
      <c r="K2725">
        <v>1414872488</v>
      </c>
      <c r="L2725" s="15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 t="shared" si="252"/>
        <v>140.05000000000001</v>
      </c>
      <c r="R2725" s="11">
        <f t="shared" si="253"/>
        <v>95.48863636363636</v>
      </c>
      <c r="S2725" t="str">
        <f t="shared" si="256"/>
        <v>technology</v>
      </c>
      <c r="T2725" s="17" t="str">
        <f t="shared" si="257"/>
        <v>hardware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 s="15">
        <f t="shared" si="254"/>
        <v>42231.32707175926</v>
      </c>
      <c r="K2726">
        <v>1436860259</v>
      </c>
      <c r="L2726" s="15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 t="shared" si="252"/>
        <v>296.87520259319291</v>
      </c>
      <c r="R2726" s="11">
        <f t="shared" si="253"/>
        <v>7.1902649656526005</v>
      </c>
      <c r="S2726" t="str">
        <f t="shared" si="256"/>
        <v>technology</v>
      </c>
      <c r="T2726" s="17" t="str">
        <f t="shared" si="257"/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 s="15">
        <f t="shared" si="254"/>
        <v>42795.744618055556</v>
      </c>
      <c r="K2727">
        <v>1484070735</v>
      </c>
      <c r="L2727" s="15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 t="shared" si="252"/>
        <v>144.54249999999999</v>
      </c>
      <c r="R2727" s="11">
        <f t="shared" si="253"/>
        <v>511.65486725663715</v>
      </c>
      <c r="S2727" t="str">
        <f t="shared" si="256"/>
        <v>technology</v>
      </c>
      <c r="T2727" s="1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 s="15">
        <f t="shared" si="254"/>
        <v>42482.579988425925</v>
      </c>
      <c r="K2728">
        <v>1458741311</v>
      </c>
      <c r="L2728" s="15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 t="shared" si="252"/>
        <v>105.745</v>
      </c>
      <c r="R2728" s="11">
        <f t="shared" si="253"/>
        <v>261.74504950495049</v>
      </c>
      <c r="S2728" t="str">
        <f t="shared" si="256"/>
        <v>technology</v>
      </c>
      <c r="T2728" s="17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 s="15">
        <f t="shared" si="254"/>
        <v>42223.676655092597</v>
      </c>
      <c r="K2729">
        <v>1436804063</v>
      </c>
      <c r="L2729" s="15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 t="shared" si="252"/>
        <v>493.21000000000004</v>
      </c>
      <c r="R2729" s="11">
        <f t="shared" si="253"/>
        <v>69.760961810466767</v>
      </c>
      <c r="S2729" t="str">
        <f t="shared" si="256"/>
        <v>technology</v>
      </c>
      <c r="T2729" s="17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 s="15">
        <f t="shared" si="254"/>
        <v>42368.59993055556</v>
      </c>
      <c r="K2730">
        <v>1448461434</v>
      </c>
      <c r="L2730" s="15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 t="shared" si="252"/>
        <v>201.82666666666668</v>
      </c>
      <c r="R2730" s="11">
        <f t="shared" si="253"/>
        <v>77.229591836734699</v>
      </c>
      <c r="S2730" t="str">
        <f t="shared" si="256"/>
        <v>technology</v>
      </c>
      <c r="T2730" s="17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 s="15">
        <f t="shared" si="254"/>
        <v>42125.240706018521</v>
      </c>
      <c r="K2731">
        <v>1427867197</v>
      </c>
      <c r="L2731" s="15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 t="shared" si="252"/>
        <v>104.44</v>
      </c>
      <c r="R2731" s="11">
        <f t="shared" si="253"/>
        <v>340.56521739130437</v>
      </c>
      <c r="S2731" t="str">
        <f t="shared" si="256"/>
        <v>technology</v>
      </c>
      <c r="T2731" s="17" t="str">
        <f t="shared" si="257"/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 s="15">
        <f t="shared" si="254"/>
        <v>41386.541377314818</v>
      </c>
      <c r="K2732">
        <v>1363611575</v>
      </c>
      <c r="L2732" s="15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 t="shared" si="252"/>
        <v>170.29262962962963</v>
      </c>
      <c r="R2732" s="11">
        <f t="shared" si="253"/>
        <v>67.417903225806455</v>
      </c>
      <c r="S2732" t="str">
        <f t="shared" si="256"/>
        <v>technology</v>
      </c>
      <c r="T2732" s="17" t="str">
        <f t="shared" si="257"/>
        <v>hardware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 s="15">
        <f t="shared" si="254"/>
        <v>41930.166666666664</v>
      </c>
      <c r="K2733">
        <v>1408624622</v>
      </c>
      <c r="L2733" s="15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 t="shared" si="252"/>
        <v>104.30333333333333</v>
      </c>
      <c r="R2733" s="11">
        <f t="shared" si="253"/>
        <v>845.70270270270271</v>
      </c>
      <c r="S2733" t="str">
        <f t="shared" si="256"/>
        <v>technology</v>
      </c>
      <c r="T2733" s="17" t="str">
        <f t="shared" si="257"/>
        <v>hardware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 s="15">
        <f t="shared" si="254"/>
        <v>41422</v>
      </c>
      <c r="K2734">
        <v>1366917828</v>
      </c>
      <c r="L2734" s="15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 t="shared" si="252"/>
        <v>118.25000000000001</v>
      </c>
      <c r="R2734" s="11">
        <f t="shared" si="253"/>
        <v>97.191780821917803</v>
      </c>
      <c r="S2734" t="str">
        <f t="shared" si="256"/>
        <v>technology</v>
      </c>
      <c r="T2734" s="17" t="str">
        <f t="shared" si="257"/>
        <v>hardware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 s="15">
        <f t="shared" si="254"/>
        <v>42104.231180555551</v>
      </c>
      <c r="K2735">
        <v>1423463574</v>
      </c>
      <c r="L2735" s="15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 t="shared" si="252"/>
        <v>107.538</v>
      </c>
      <c r="R2735" s="11">
        <f t="shared" si="253"/>
        <v>451.84033613445376</v>
      </c>
      <c r="S2735" t="str">
        <f t="shared" si="256"/>
        <v>technology</v>
      </c>
      <c r="T2735" s="17" t="str">
        <f t="shared" si="257"/>
        <v>hardware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 s="15">
        <f t="shared" si="254"/>
        <v>42656.915972222225</v>
      </c>
      <c r="K2736">
        <v>1473782592</v>
      </c>
      <c r="L2736" s="15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 t="shared" si="252"/>
        <v>2260300</v>
      </c>
      <c r="R2736" s="11">
        <f t="shared" si="253"/>
        <v>138.66871165644173</v>
      </c>
      <c r="S2736" t="str">
        <f t="shared" si="256"/>
        <v>technology</v>
      </c>
      <c r="T2736" s="17" t="str">
        <f t="shared" si="257"/>
        <v>hardware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 s="15">
        <f t="shared" si="254"/>
        <v>41346.833333333336</v>
      </c>
      <c r="K2737">
        <v>1360551250</v>
      </c>
      <c r="L2737" s="15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 t="shared" si="252"/>
        <v>978.13466666666682</v>
      </c>
      <c r="R2737" s="11">
        <f t="shared" si="253"/>
        <v>21.640147492625371</v>
      </c>
      <c r="S2737" t="str">
        <f t="shared" si="256"/>
        <v>technology</v>
      </c>
      <c r="T2737" s="17" t="str">
        <f t="shared" si="257"/>
        <v>hardware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 s="15">
        <f t="shared" si="254"/>
        <v>41752.666354166664</v>
      </c>
      <c r="K2738">
        <v>1395676773</v>
      </c>
      <c r="L2738" s="15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 t="shared" si="252"/>
        <v>122.9</v>
      </c>
      <c r="R2738" s="11">
        <f t="shared" si="253"/>
        <v>169.51724137931035</v>
      </c>
      <c r="S2738" t="str">
        <f t="shared" si="256"/>
        <v>technology</v>
      </c>
      <c r="T2738" s="17" t="str">
        <f t="shared" si="257"/>
        <v>hardware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 s="15">
        <f t="shared" si="254"/>
        <v>41654.791666666664</v>
      </c>
      <c r="K2739">
        <v>1386108087</v>
      </c>
      <c r="L2739" s="15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 t="shared" si="252"/>
        <v>246.0608</v>
      </c>
      <c r="R2739" s="11">
        <f t="shared" si="253"/>
        <v>161.88210526315791</v>
      </c>
      <c r="S2739" t="str">
        <f t="shared" si="256"/>
        <v>technology</v>
      </c>
      <c r="T2739" s="17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 s="15">
        <f t="shared" si="254"/>
        <v>42680.143564814818</v>
      </c>
      <c r="K2740">
        <v>1473218804</v>
      </c>
      <c r="L2740" s="15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 t="shared" si="252"/>
        <v>147.94</v>
      </c>
      <c r="R2740" s="11">
        <f t="shared" si="253"/>
        <v>493.13333333333333</v>
      </c>
      <c r="S2740" t="str">
        <f t="shared" si="256"/>
        <v>technology</v>
      </c>
      <c r="T2740" s="17" t="str">
        <f t="shared" si="257"/>
        <v>hardware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 s="15">
        <f t="shared" si="254"/>
        <v>41764.887928240743</v>
      </c>
      <c r="K2741">
        <v>1395436717</v>
      </c>
      <c r="L2741" s="15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 t="shared" si="252"/>
        <v>384.09090909090907</v>
      </c>
      <c r="R2741" s="11">
        <f t="shared" si="253"/>
        <v>22.120418848167539</v>
      </c>
      <c r="S2741" t="str">
        <f t="shared" si="256"/>
        <v>technology</v>
      </c>
      <c r="T2741" s="17" t="str">
        <f t="shared" si="257"/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 s="15">
        <f t="shared" si="254"/>
        <v>42074.99018518519</v>
      </c>
      <c r="K2742">
        <v>1423529152</v>
      </c>
      <c r="L2742" s="15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 t="shared" si="252"/>
        <v>103.33333333333334</v>
      </c>
      <c r="R2742" s="11">
        <f t="shared" si="253"/>
        <v>18.235294117647058</v>
      </c>
      <c r="S2742" t="str">
        <f t="shared" si="256"/>
        <v>technology</v>
      </c>
      <c r="T2742" s="17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 s="15">
        <f t="shared" si="254"/>
        <v>41932.088194444441</v>
      </c>
      <c r="K2743">
        <v>1412005602</v>
      </c>
      <c r="L2743" s="15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252"/>
        <v>0.43750000000000006</v>
      </c>
      <c r="R2743" s="11">
        <f t="shared" si="253"/>
        <v>8.75</v>
      </c>
      <c r="S2743" t="str">
        <f t="shared" si="256"/>
        <v>publishing</v>
      </c>
      <c r="T2743" s="17" t="str">
        <f t="shared" si="257"/>
        <v>children's books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 s="15">
        <f t="shared" si="254"/>
        <v>41044.719756944447</v>
      </c>
      <c r="K2744">
        <v>1335892587</v>
      </c>
      <c r="L2744" s="15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252"/>
        <v>29.24</v>
      </c>
      <c r="R2744" s="11">
        <f t="shared" si="253"/>
        <v>40.611111111111114</v>
      </c>
      <c r="S2744" t="str">
        <f t="shared" si="256"/>
        <v>publishing</v>
      </c>
      <c r="T2744" s="17" t="str">
        <f t="shared" si="257"/>
        <v>children's books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 s="15">
        <f t="shared" si="254"/>
        <v>42662.328784722224</v>
      </c>
      <c r="K2745">
        <v>1474271607</v>
      </c>
      <c r="L2745" s="15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252"/>
        <v>0</v>
      </c>
      <c r="R2745" s="11" t="e">
        <f t="shared" si="253"/>
        <v>#DIV/0!</v>
      </c>
      <c r="S2745" t="str">
        <f t="shared" si="256"/>
        <v>publishing</v>
      </c>
      <c r="T2745" s="17" t="str">
        <f t="shared" si="257"/>
        <v>children's books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 s="15">
        <f t="shared" si="254"/>
        <v>40968.062476851854</v>
      </c>
      <c r="K2746">
        <v>1327886998</v>
      </c>
      <c r="L2746" s="15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252"/>
        <v>5.21875</v>
      </c>
      <c r="R2746" s="11">
        <f t="shared" si="253"/>
        <v>37.954545454545453</v>
      </c>
      <c r="S2746" t="str">
        <f t="shared" si="256"/>
        <v>publishing</v>
      </c>
      <c r="T2746" s="17" t="str">
        <f t="shared" si="257"/>
        <v>children's books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 s="15">
        <f t="shared" si="254"/>
        <v>41104.988055555557</v>
      </c>
      <c r="K2747">
        <v>1337125368</v>
      </c>
      <c r="L2747" s="15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252"/>
        <v>21.887499999999999</v>
      </c>
      <c r="R2747" s="11">
        <f t="shared" si="253"/>
        <v>35.734693877551024</v>
      </c>
      <c r="S2747" t="str">
        <f t="shared" si="256"/>
        <v>publishing</v>
      </c>
      <c r="T2747" s="17" t="str">
        <f t="shared" si="257"/>
        <v>children's books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 s="15">
        <f t="shared" si="254"/>
        <v>41880.781377314815</v>
      </c>
      <c r="K2748">
        <v>1406745911</v>
      </c>
      <c r="L2748" s="15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252"/>
        <v>26.700000000000003</v>
      </c>
      <c r="R2748" s="11">
        <f t="shared" si="253"/>
        <v>42.157894736842103</v>
      </c>
      <c r="S2748" t="str">
        <f t="shared" si="256"/>
        <v>publishing</v>
      </c>
      <c r="T2748" s="17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 s="15">
        <f t="shared" si="254"/>
        <v>41076.131944444445</v>
      </c>
      <c r="K2749">
        <v>1337095997</v>
      </c>
      <c r="L2749" s="15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252"/>
        <v>28.000000000000004</v>
      </c>
      <c r="R2749" s="11">
        <f t="shared" si="253"/>
        <v>35</v>
      </c>
      <c r="S2749" t="str">
        <f t="shared" si="256"/>
        <v>publishing</v>
      </c>
      <c r="T2749" s="17" t="str">
        <f t="shared" si="257"/>
        <v>children's books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 s="15">
        <f t="shared" si="254"/>
        <v>42615.7106712963</v>
      </c>
      <c r="K2750">
        <v>1470243802</v>
      </c>
      <c r="L2750" s="15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252"/>
        <v>1.06</v>
      </c>
      <c r="R2750" s="11">
        <f t="shared" si="253"/>
        <v>13.25</v>
      </c>
      <c r="S2750" t="str">
        <f t="shared" si="256"/>
        <v>publishing</v>
      </c>
      <c r="T2750" s="17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 s="15">
        <f t="shared" si="254"/>
        <v>42098.757372685184</v>
      </c>
      <c r="K2751">
        <v>1425582637</v>
      </c>
      <c r="L2751" s="15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252"/>
        <v>1.0999999999999999</v>
      </c>
      <c r="R2751" s="11">
        <f t="shared" si="253"/>
        <v>55</v>
      </c>
      <c r="S2751" t="str">
        <f t="shared" si="256"/>
        <v>publishing</v>
      </c>
      <c r="T2751" s="17" t="str">
        <f t="shared" si="257"/>
        <v>children's books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 s="15">
        <f t="shared" si="254"/>
        <v>41090.833333333336</v>
      </c>
      <c r="K2752">
        <v>1340055345</v>
      </c>
      <c r="L2752" s="15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252"/>
        <v>0</v>
      </c>
      <c r="R2752" s="11" t="e">
        <f t="shared" si="253"/>
        <v>#DIV/0!</v>
      </c>
      <c r="S2752" t="str">
        <f t="shared" si="256"/>
        <v>publishing</v>
      </c>
      <c r="T2752" s="17" t="str">
        <f t="shared" si="257"/>
        <v>children's books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 s="15">
        <f t="shared" si="254"/>
        <v>41807.887060185189</v>
      </c>
      <c r="K2753">
        <v>1397855842</v>
      </c>
      <c r="L2753" s="15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252"/>
        <v>0</v>
      </c>
      <c r="R2753" s="11" t="e">
        <f t="shared" si="253"/>
        <v>#DIV/0!</v>
      </c>
      <c r="S2753" t="str">
        <f t="shared" si="256"/>
        <v>publishing</v>
      </c>
      <c r="T2753" s="17" t="str">
        <f t="shared" si="257"/>
        <v>children's books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 s="15">
        <f t="shared" si="254"/>
        <v>40895.765092592592</v>
      </c>
      <c r="K2754">
        <v>1320776504</v>
      </c>
      <c r="L2754" s="15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ref="Q2754:Q2817" si="258">E2754/D2754*100</f>
        <v>11.458333333333332</v>
      </c>
      <c r="R2754" s="11">
        <f t="shared" ref="R2754:R2817" si="259">E2754/N2754</f>
        <v>39.285714285714285</v>
      </c>
      <c r="S2754" t="str">
        <f t="shared" si="256"/>
        <v>publishing</v>
      </c>
      <c r="T2754" s="17" t="str">
        <f t="shared" si="257"/>
        <v>children's books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60">(((I2755/60)/60)/24)+DATE(1970,1,1)</f>
        <v>41147.900729166664</v>
      </c>
      <c r="K2755">
        <v>1343425023</v>
      </c>
      <c r="L2755" s="15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si="258"/>
        <v>19</v>
      </c>
      <c r="R2755" s="11">
        <f t="shared" si="259"/>
        <v>47.5</v>
      </c>
      <c r="S2755" t="str">
        <f t="shared" ref="S2755:S2818" si="262">LEFT(P2755,SEARCH("/",P2755,1)-1)</f>
        <v>publishing</v>
      </c>
      <c r="T2755" s="17" t="str">
        <f t="shared" ref="T2755:T2818" si="263">RIGHT(P2755,LEN(P2755)-SEARCH("/",P2755))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 s="15">
        <f t="shared" si="260"/>
        <v>41893.636006944449</v>
      </c>
      <c r="K2756">
        <v>1407856551</v>
      </c>
      <c r="L2756" s="15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258"/>
        <v>0</v>
      </c>
      <c r="R2756" s="11" t="e">
        <f t="shared" si="259"/>
        <v>#DIV/0!</v>
      </c>
      <c r="S2756" t="str">
        <f t="shared" si="262"/>
        <v>publishing</v>
      </c>
      <c r="T2756" s="17" t="str">
        <f t="shared" si="263"/>
        <v>children's books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 s="15">
        <f t="shared" si="260"/>
        <v>42102.790821759263</v>
      </c>
      <c r="K2757">
        <v>1425927527</v>
      </c>
      <c r="L2757" s="15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258"/>
        <v>52</v>
      </c>
      <c r="R2757" s="11">
        <f t="shared" si="259"/>
        <v>17.333333333333332</v>
      </c>
      <c r="S2757" t="str">
        <f t="shared" si="262"/>
        <v>publishing</v>
      </c>
      <c r="T2757" s="1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 s="15">
        <f t="shared" si="260"/>
        <v>41650.90047453704</v>
      </c>
      <c r="K2758">
        <v>1386884201</v>
      </c>
      <c r="L2758" s="15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258"/>
        <v>10.48</v>
      </c>
      <c r="R2758" s="11">
        <f t="shared" si="259"/>
        <v>31.757575757575758</v>
      </c>
      <c r="S2758" t="str">
        <f t="shared" si="262"/>
        <v>publishing</v>
      </c>
      <c r="T2758" s="17" t="str">
        <f t="shared" si="263"/>
        <v>children's books</v>
      </c>
    </row>
    <row r="2759" spans="1:2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 s="15">
        <f t="shared" si="260"/>
        <v>42588.65662037037</v>
      </c>
      <c r="K2759">
        <v>1469202332</v>
      </c>
      <c r="L2759" s="15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258"/>
        <v>0.66666666666666674</v>
      </c>
      <c r="R2759" s="11">
        <f t="shared" si="259"/>
        <v>5</v>
      </c>
      <c r="S2759" t="str">
        <f t="shared" si="262"/>
        <v>publishing</v>
      </c>
      <c r="T2759" s="17" t="str">
        <f t="shared" si="263"/>
        <v>children's books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 s="15">
        <f t="shared" si="260"/>
        <v>42653.441932870366</v>
      </c>
      <c r="K2760">
        <v>1474886183</v>
      </c>
      <c r="L2760" s="15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258"/>
        <v>11.700000000000001</v>
      </c>
      <c r="R2760" s="11">
        <f t="shared" si="259"/>
        <v>39</v>
      </c>
      <c r="S2760" t="str">
        <f t="shared" si="262"/>
        <v>publishing</v>
      </c>
      <c r="T2760" s="17" t="str">
        <f t="shared" si="263"/>
        <v>children's books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 s="15">
        <f t="shared" si="260"/>
        <v>42567.36650462963</v>
      </c>
      <c r="K2761">
        <v>1464943666</v>
      </c>
      <c r="L2761" s="15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258"/>
        <v>10.5</v>
      </c>
      <c r="R2761" s="11">
        <f t="shared" si="259"/>
        <v>52.5</v>
      </c>
      <c r="S2761" t="str">
        <f t="shared" si="262"/>
        <v>publishing</v>
      </c>
      <c r="T2761" s="17" t="str">
        <f t="shared" si="263"/>
        <v>children's books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 s="15">
        <f t="shared" si="260"/>
        <v>41445.461319444446</v>
      </c>
      <c r="K2762">
        <v>1369134258</v>
      </c>
      <c r="L2762" s="15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258"/>
        <v>0</v>
      </c>
      <c r="R2762" s="11" t="e">
        <f t="shared" si="259"/>
        <v>#DIV/0!</v>
      </c>
      <c r="S2762" t="str">
        <f t="shared" si="262"/>
        <v>publishing</v>
      </c>
      <c r="T2762" s="17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 s="15">
        <f t="shared" si="260"/>
        <v>41277.063576388886</v>
      </c>
      <c r="K2763">
        <v>1354584693</v>
      </c>
      <c r="L2763" s="15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258"/>
        <v>0.72</v>
      </c>
      <c r="R2763" s="11">
        <f t="shared" si="259"/>
        <v>9</v>
      </c>
      <c r="S2763" t="str">
        <f t="shared" si="262"/>
        <v>publishing</v>
      </c>
      <c r="T2763" s="17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 s="15">
        <f t="shared" si="260"/>
        <v>40986.995312500003</v>
      </c>
      <c r="K2764">
        <v>1326934395</v>
      </c>
      <c r="L2764" s="15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258"/>
        <v>0.76923076923076927</v>
      </c>
      <c r="R2764" s="11">
        <f t="shared" si="259"/>
        <v>25</v>
      </c>
      <c r="S2764" t="str">
        <f t="shared" si="262"/>
        <v>publishing</v>
      </c>
      <c r="T2764" s="17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 s="15">
        <f t="shared" si="260"/>
        <v>41418.579675925925</v>
      </c>
      <c r="K2765">
        <v>1365515684</v>
      </c>
      <c r="L2765" s="15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258"/>
        <v>0.22842639593908631</v>
      </c>
      <c r="R2765" s="11">
        <f t="shared" si="259"/>
        <v>30</v>
      </c>
      <c r="S2765" t="str">
        <f t="shared" si="262"/>
        <v>publishing</v>
      </c>
      <c r="T2765" s="17" t="str">
        <f t="shared" si="263"/>
        <v>children's books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 s="15">
        <f t="shared" si="260"/>
        <v>41059.791666666664</v>
      </c>
      <c r="K2766">
        <v>1335855631</v>
      </c>
      <c r="L2766" s="15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258"/>
        <v>1.125</v>
      </c>
      <c r="R2766" s="11">
        <f t="shared" si="259"/>
        <v>11.25</v>
      </c>
      <c r="S2766" t="str">
        <f t="shared" si="262"/>
        <v>publishing</v>
      </c>
      <c r="T2766" s="17" t="str">
        <f t="shared" si="263"/>
        <v>children's books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 s="15">
        <f t="shared" si="260"/>
        <v>41210.579027777778</v>
      </c>
      <c r="K2767">
        <v>1350050028</v>
      </c>
      <c r="L2767" s="15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258"/>
        <v>0</v>
      </c>
      <c r="R2767" s="11" t="e">
        <f t="shared" si="259"/>
        <v>#DIV/0!</v>
      </c>
      <c r="S2767" t="str">
        <f t="shared" si="262"/>
        <v>publishing</v>
      </c>
      <c r="T2767" s="17" t="str">
        <f t="shared" si="263"/>
        <v>children's books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 s="15">
        <f t="shared" si="260"/>
        <v>40766.668032407404</v>
      </c>
      <c r="K2768">
        <v>1310486518</v>
      </c>
      <c r="L2768" s="15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258"/>
        <v>2</v>
      </c>
      <c r="R2768" s="11">
        <f t="shared" si="259"/>
        <v>25</v>
      </c>
      <c r="S2768" t="str">
        <f t="shared" si="262"/>
        <v>publishing</v>
      </c>
      <c r="T2768" s="17" t="str">
        <f t="shared" si="263"/>
        <v>children's books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 s="15">
        <f t="shared" si="260"/>
        <v>42232.958912037036</v>
      </c>
      <c r="K2769">
        <v>1434582050</v>
      </c>
      <c r="L2769" s="15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258"/>
        <v>0.85000000000000009</v>
      </c>
      <c r="R2769" s="11">
        <f t="shared" si="259"/>
        <v>11.333333333333334</v>
      </c>
      <c r="S2769" t="str">
        <f t="shared" si="262"/>
        <v>publishing</v>
      </c>
      <c r="T2769" s="17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 s="15">
        <f t="shared" si="260"/>
        <v>40997.573182870372</v>
      </c>
      <c r="K2770">
        <v>1330440323</v>
      </c>
      <c r="L2770" s="15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258"/>
        <v>14.314285714285715</v>
      </c>
      <c r="R2770" s="11">
        <f t="shared" si="259"/>
        <v>29.470588235294116</v>
      </c>
      <c r="S2770" t="str">
        <f t="shared" si="262"/>
        <v>publishing</v>
      </c>
      <c r="T2770" s="17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 s="15">
        <f t="shared" si="260"/>
        <v>41795.826273148145</v>
      </c>
      <c r="K2771">
        <v>1397677790</v>
      </c>
      <c r="L2771" s="15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258"/>
        <v>0.25</v>
      </c>
      <c r="R2771" s="11">
        <f t="shared" si="259"/>
        <v>1</v>
      </c>
      <c r="S2771" t="str">
        <f t="shared" si="262"/>
        <v>publishing</v>
      </c>
      <c r="T2771" s="17" t="str">
        <f t="shared" si="263"/>
        <v>children's books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 s="15">
        <f t="shared" si="260"/>
        <v>41716.663541666669</v>
      </c>
      <c r="K2772">
        <v>1392569730</v>
      </c>
      <c r="L2772" s="15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258"/>
        <v>10.411249999999999</v>
      </c>
      <c r="R2772" s="11">
        <f t="shared" si="259"/>
        <v>63.098484848484851</v>
      </c>
      <c r="S2772" t="str">
        <f t="shared" si="262"/>
        <v>publishing</v>
      </c>
      <c r="T2772" s="17" t="str">
        <f t="shared" si="263"/>
        <v>children's books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 s="15">
        <f t="shared" si="260"/>
        <v>41306.708333333336</v>
      </c>
      <c r="K2773">
        <v>1355489140</v>
      </c>
      <c r="L2773" s="15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258"/>
        <v>0</v>
      </c>
      <c r="R2773" s="11" t="e">
        <f t="shared" si="259"/>
        <v>#DIV/0!</v>
      </c>
      <c r="S2773" t="str">
        <f t="shared" si="262"/>
        <v>publishing</v>
      </c>
      <c r="T2773" s="17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 s="15">
        <f t="shared" si="260"/>
        <v>41552.869143518517</v>
      </c>
      <c r="K2774">
        <v>1379710294</v>
      </c>
      <c r="L2774" s="15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258"/>
        <v>0</v>
      </c>
      <c r="R2774" s="11" t="e">
        <f t="shared" si="259"/>
        <v>#DIV/0!</v>
      </c>
      <c r="S2774" t="str">
        <f t="shared" si="262"/>
        <v>publishing</v>
      </c>
      <c r="T2774" s="17" t="str">
        <f t="shared" si="263"/>
        <v>children's books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 s="15">
        <f t="shared" si="260"/>
        <v>42484.86482638889</v>
      </c>
      <c r="K2775">
        <v>1460666721</v>
      </c>
      <c r="L2775" s="15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258"/>
        <v>0.18867924528301888</v>
      </c>
      <c r="R2775" s="11">
        <f t="shared" si="259"/>
        <v>1</v>
      </c>
      <c r="S2775" t="str">
        <f t="shared" si="262"/>
        <v>publishing</v>
      </c>
      <c r="T2775" s="17" t="str">
        <f t="shared" si="263"/>
        <v>children's books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 s="15">
        <f t="shared" si="260"/>
        <v>41341.126481481479</v>
      </c>
      <c r="K2776">
        <v>1360119728</v>
      </c>
      <c r="L2776" s="15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258"/>
        <v>14.249999999999998</v>
      </c>
      <c r="R2776" s="11">
        <f t="shared" si="259"/>
        <v>43.846153846153847</v>
      </c>
      <c r="S2776" t="str">
        <f t="shared" si="262"/>
        <v>publishing</v>
      </c>
      <c r="T2776" s="17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 s="15">
        <f t="shared" si="260"/>
        <v>40893.013356481482</v>
      </c>
      <c r="K2777">
        <v>1321402754</v>
      </c>
      <c r="L2777" s="15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258"/>
        <v>3</v>
      </c>
      <c r="R2777" s="11">
        <f t="shared" si="259"/>
        <v>75</v>
      </c>
      <c r="S2777" t="str">
        <f t="shared" si="262"/>
        <v>publishing</v>
      </c>
      <c r="T2777" s="17" t="str">
        <f t="shared" si="263"/>
        <v>children's books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 s="15">
        <f t="shared" si="260"/>
        <v>42167.297175925924</v>
      </c>
      <c r="K2778">
        <v>1431414476</v>
      </c>
      <c r="L2778" s="15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258"/>
        <v>7.8809523809523814</v>
      </c>
      <c r="R2778" s="11">
        <f t="shared" si="259"/>
        <v>45.972222222222221</v>
      </c>
      <c r="S2778" t="str">
        <f t="shared" si="262"/>
        <v>publishing</v>
      </c>
      <c r="T2778" s="17" t="str">
        <f t="shared" si="263"/>
        <v>children's books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 s="15">
        <f t="shared" si="260"/>
        <v>42202.669027777782</v>
      </c>
      <c r="K2779">
        <v>1434557004</v>
      </c>
      <c r="L2779" s="15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258"/>
        <v>0.33333333333333337</v>
      </c>
      <c r="R2779" s="11">
        <f t="shared" si="259"/>
        <v>10</v>
      </c>
      <c r="S2779" t="str">
        <f t="shared" si="262"/>
        <v>publishing</v>
      </c>
      <c r="T2779" s="17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 s="15">
        <f t="shared" si="260"/>
        <v>41876.978078703702</v>
      </c>
      <c r="K2780">
        <v>1406417306</v>
      </c>
      <c r="L2780" s="15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258"/>
        <v>25.545454545454543</v>
      </c>
      <c r="R2780" s="11">
        <f t="shared" si="259"/>
        <v>93.666666666666671</v>
      </c>
      <c r="S2780" t="str">
        <f t="shared" si="262"/>
        <v>publishing</v>
      </c>
      <c r="T2780" s="17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 s="15">
        <f t="shared" si="260"/>
        <v>42330.627557870372</v>
      </c>
      <c r="K2781">
        <v>1445609021</v>
      </c>
      <c r="L2781" s="15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258"/>
        <v>2.12</v>
      </c>
      <c r="R2781" s="11">
        <f t="shared" si="259"/>
        <v>53</v>
      </c>
      <c r="S2781" t="str">
        <f t="shared" si="262"/>
        <v>publishing</v>
      </c>
      <c r="T2781" s="17" t="str">
        <f t="shared" si="263"/>
        <v>children's books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 s="15">
        <f t="shared" si="260"/>
        <v>42804.447777777779</v>
      </c>
      <c r="K2782">
        <v>1486550688</v>
      </c>
      <c r="L2782" s="15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258"/>
        <v>0</v>
      </c>
      <c r="R2782" s="11" t="e">
        <f t="shared" si="259"/>
        <v>#DIV/0!</v>
      </c>
      <c r="S2782" t="str">
        <f t="shared" si="262"/>
        <v>publishing</v>
      </c>
      <c r="T2782" s="17" t="str">
        <f t="shared" si="263"/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 s="15">
        <f t="shared" si="260"/>
        <v>42047.291666666672</v>
      </c>
      <c r="K2783">
        <v>1421274954</v>
      </c>
      <c r="L2783" s="15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 t="shared" si="258"/>
        <v>105.28</v>
      </c>
      <c r="R2783" s="11">
        <f t="shared" si="259"/>
        <v>47</v>
      </c>
      <c r="S2783" t="str">
        <f t="shared" si="262"/>
        <v>theater</v>
      </c>
      <c r="T2783" s="17" t="str">
        <f t="shared" si="263"/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 s="15">
        <f t="shared" si="260"/>
        <v>42052.207638888889</v>
      </c>
      <c r="K2784">
        <v>1421964718</v>
      </c>
      <c r="L2784" s="15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 t="shared" si="258"/>
        <v>120</v>
      </c>
      <c r="R2784" s="11">
        <f t="shared" si="259"/>
        <v>66.666666666666671</v>
      </c>
      <c r="S2784" t="str">
        <f t="shared" si="262"/>
        <v>theater</v>
      </c>
      <c r="T2784" s="17" t="str">
        <f t="shared" si="263"/>
        <v>plays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 s="15">
        <f t="shared" si="260"/>
        <v>42117.535254629634</v>
      </c>
      <c r="K2785">
        <v>1428583846</v>
      </c>
      <c r="L2785" s="15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 t="shared" si="258"/>
        <v>114.5</v>
      </c>
      <c r="R2785" s="11">
        <f t="shared" si="259"/>
        <v>18.770491803278688</v>
      </c>
      <c r="S2785" t="str">
        <f t="shared" si="262"/>
        <v>theater</v>
      </c>
      <c r="T2785" s="17" t="str">
        <f t="shared" si="263"/>
        <v>plays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 s="15">
        <f t="shared" si="260"/>
        <v>41941.787534722222</v>
      </c>
      <c r="K2786">
        <v>1412794443</v>
      </c>
      <c r="L2786" s="15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 t="shared" si="258"/>
        <v>119</v>
      </c>
      <c r="R2786" s="11">
        <f t="shared" si="259"/>
        <v>66.111111111111114</v>
      </c>
      <c r="S2786" t="str">
        <f t="shared" si="262"/>
        <v>theater</v>
      </c>
      <c r="T2786" s="17" t="str">
        <f t="shared" si="263"/>
        <v>plays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 s="15">
        <f t="shared" si="260"/>
        <v>42587.875</v>
      </c>
      <c r="K2787">
        <v>1467865967</v>
      </c>
      <c r="L2787" s="15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 t="shared" si="258"/>
        <v>104.67999999999999</v>
      </c>
      <c r="R2787" s="11">
        <f t="shared" si="259"/>
        <v>36.859154929577464</v>
      </c>
      <c r="S2787" t="str">
        <f t="shared" si="262"/>
        <v>theater</v>
      </c>
      <c r="T2787" s="1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 s="15">
        <f t="shared" si="260"/>
        <v>41829.569212962961</v>
      </c>
      <c r="K2788">
        <v>1403703580</v>
      </c>
      <c r="L2788" s="15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 t="shared" si="258"/>
        <v>117.83999999999999</v>
      </c>
      <c r="R2788" s="11">
        <f t="shared" si="259"/>
        <v>39.810810810810814</v>
      </c>
      <c r="S2788" t="str">
        <f t="shared" si="262"/>
        <v>theater</v>
      </c>
      <c r="T2788" s="17" t="str">
        <f t="shared" si="263"/>
        <v>plays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 s="15">
        <f t="shared" si="260"/>
        <v>41838.198518518519</v>
      </c>
      <c r="K2789">
        <v>1403066752</v>
      </c>
      <c r="L2789" s="15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 t="shared" si="258"/>
        <v>119.7</v>
      </c>
      <c r="R2789" s="11">
        <f t="shared" si="259"/>
        <v>31.5</v>
      </c>
      <c r="S2789" t="str">
        <f t="shared" si="262"/>
        <v>theater</v>
      </c>
      <c r="T2789" s="17" t="str">
        <f t="shared" si="263"/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 s="15">
        <f t="shared" si="260"/>
        <v>42580.701886574068</v>
      </c>
      <c r="K2790">
        <v>1467219043</v>
      </c>
      <c r="L2790" s="15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 t="shared" si="258"/>
        <v>102.49999999999999</v>
      </c>
      <c r="R2790" s="11">
        <f t="shared" si="259"/>
        <v>102.5</v>
      </c>
      <c r="S2790" t="str">
        <f t="shared" si="262"/>
        <v>theater</v>
      </c>
      <c r="T2790" s="17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 s="15">
        <f t="shared" si="260"/>
        <v>42075.166666666672</v>
      </c>
      <c r="K2791">
        <v>1424477934</v>
      </c>
      <c r="L2791" s="15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 t="shared" si="258"/>
        <v>101.16666666666667</v>
      </c>
      <c r="R2791" s="11">
        <f t="shared" si="259"/>
        <v>126.45833333333333</v>
      </c>
      <c r="S2791" t="str">
        <f t="shared" si="262"/>
        <v>theater</v>
      </c>
      <c r="T2791" s="17" t="str">
        <f t="shared" si="263"/>
        <v>plays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 s="15">
        <f t="shared" si="260"/>
        <v>42046.938692129625</v>
      </c>
      <c r="K2792">
        <v>1421101903</v>
      </c>
      <c r="L2792" s="15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 t="shared" si="258"/>
        <v>105.33333333333333</v>
      </c>
      <c r="R2792" s="11">
        <f t="shared" si="259"/>
        <v>47.878787878787875</v>
      </c>
      <c r="S2792" t="str">
        <f t="shared" si="262"/>
        <v>theater</v>
      </c>
      <c r="T2792" s="17" t="str">
        <f t="shared" si="263"/>
        <v>plays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 s="15">
        <f t="shared" si="260"/>
        <v>42622.166666666672</v>
      </c>
      <c r="K2793">
        <v>1470778559</v>
      </c>
      <c r="L2793" s="15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 t="shared" si="258"/>
        <v>102.49999999999999</v>
      </c>
      <c r="R2793" s="11">
        <f t="shared" si="259"/>
        <v>73.214285714285708</v>
      </c>
      <c r="S2793" t="str">
        <f t="shared" si="262"/>
        <v>theater</v>
      </c>
      <c r="T2793" s="17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 s="15">
        <f t="shared" si="260"/>
        <v>42228.231006944443</v>
      </c>
      <c r="K2794">
        <v>1435469559</v>
      </c>
      <c r="L2794" s="15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 t="shared" si="258"/>
        <v>107.60000000000001</v>
      </c>
      <c r="R2794" s="11">
        <f t="shared" si="259"/>
        <v>89.666666666666671</v>
      </c>
      <c r="S2794" t="str">
        <f t="shared" si="262"/>
        <v>theater</v>
      </c>
      <c r="T2794" s="17" t="str">
        <f t="shared" si="263"/>
        <v>plays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 s="15">
        <f t="shared" si="260"/>
        <v>42206.419039351851</v>
      </c>
      <c r="K2795">
        <v>1434881005</v>
      </c>
      <c r="L2795" s="15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 t="shared" si="258"/>
        <v>110.5675</v>
      </c>
      <c r="R2795" s="11">
        <f t="shared" si="259"/>
        <v>151.4623287671233</v>
      </c>
      <c r="S2795" t="str">
        <f t="shared" si="262"/>
        <v>theater</v>
      </c>
      <c r="T2795" s="17" t="str">
        <f t="shared" si="263"/>
        <v>plays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 s="15">
        <f t="shared" si="260"/>
        <v>42432.791666666672</v>
      </c>
      <c r="K2796">
        <v>1455640559</v>
      </c>
      <c r="L2796" s="15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 t="shared" si="258"/>
        <v>150</v>
      </c>
      <c r="R2796" s="11">
        <f t="shared" si="259"/>
        <v>25</v>
      </c>
      <c r="S2796" t="str">
        <f t="shared" si="262"/>
        <v>theater</v>
      </c>
      <c r="T2796" s="17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 s="15">
        <f t="shared" si="260"/>
        <v>41796.958333333336</v>
      </c>
      <c r="K2797">
        <v>1400675841</v>
      </c>
      <c r="L2797" s="15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 t="shared" si="258"/>
        <v>104.28571428571429</v>
      </c>
      <c r="R2797" s="11">
        <f t="shared" si="259"/>
        <v>36.5</v>
      </c>
      <c r="S2797" t="str">
        <f t="shared" si="262"/>
        <v>theater</v>
      </c>
      <c r="T2797" s="1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 s="15">
        <f t="shared" si="260"/>
        <v>41825.528101851851</v>
      </c>
      <c r="K2798">
        <v>1401972028</v>
      </c>
      <c r="L2798" s="15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 t="shared" si="258"/>
        <v>115.5</v>
      </c>
      <c r="R2798" s="11">
        <f t="shared" si="259"/>
        <v>44</v>
      </c>
      <c r="S2798" t="str">
        <f t="shared" si="262"/>
        <v>theater</v>
      </c>
      <c r="T2798" s="17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 s="15">
        <f t="shared" si="260"/>
        <v>41828.94027777778</v>
      </c>
      <c r="K2799">
        <v>1402266840</v>
      </c>
      <c r="L2799" s="15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 t="shared" si="258"/>
        <v>102.64512500000001</v>
      </c>
      <c r="R2799" s="11">
        <f t="shared" si="259"/>
        <v>87.357553191489373</v>
      </c>
      <c r="S2799" t="str">
        <f t="shared" si="262"/>
        <v>theater</v>
      </c>
      <c r="T2799" s="17" t="str">
        <f t="shared" si="263"/>
        <v>plays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 s="15">
        <f t="shared" si="260"/>
        <v>42216.666666666672</v>
      </c>
      <c r="K2800">
        <v>1437063121</v>
      </c>
      <c r="L2800" s="15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 t="shared" si="258"/>
        <v>101.4</v>
      </c>
      <c r="R2800" s="11">
        <f t="shared" si="259"/>
        <v>36.474820143884891</v>
      </c>
      <c r="S2800" t="str">
        <f t="shared" si="262"/>
        <v>theater</v>
      </c>
      <c r="T2800" s="17" t="str">
        <f t="shared" si="263"/>
        <v>plays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 s="15">
        <f t="shared" si="260"/>
        <v>42538.666666666672</v>
      </c>
      <c r="K2801">
        <v>1463466070</v>
      </c>
      <c r="L2801" s="15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 t="shared" si="258"/>
        <v>116.6348</v>
      </c>
      <c r="R2801" s="11">
        <f t="shared" si="259"/>
        <v>44.859538461538463</v>
      </c>
      <c r="S2801" t="str">
        <f t="shared" si="262"/>
        <v>theater</v>
      </c>
      <c r="T2801" s="17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 s="15">
        <f t="shared" si="260"/>
        <v>42008.552847222221</v>
      </c>
      <c r="K2802">
        <v>1415193366</v>
      </c>
      <c r="L2802" s="15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 t="shared" si="258"/>
        <v>133</v>
      </c>
      <c r="R2802" s="11">
        <f t="shared" si="259"/>
        <v>42.903225806451616</v>
      </c>
      <c r="S2802" t="str">
        <f t="shared" si="262"/>
        <v>theater</v>
      </c>
      <c r="T2802" s="17" t="str">
        <f t="shared" si="263"/>
        <v>plays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 s="15">
        <f t="shared" si="260"/>
        <v>41922.458333333336</v>
      </c>
      <c r="K2803">
        <v>1411019409</v>
      </c>
      <c r="L2803" s="15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 t="shared" si="258"/>
        <v>133.20000000000002</v>
      </c>
      <c r="R2803" s="11">
        <f t="shared" si="259"/>
        <v>51.230769230769234</v>
      </c>
      <c r="S2803" t="str">
        <f t="shared" si="262"/>
        <v>theater</v>
      </c>
      <c r="T2803" s="17" t="str">
        <f t="shared" si="263"/>
        <v>plays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 s="15">
        <f t="shared" si="260"/>
        <v>42222.64707175926</v>
      </c>
      <c r="K2804">
        <v>1436283107</v>
      </c>
      <c r="L2804" s="15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 t="shared" si="258"/>
        <v>101.83333333333333</v>
      </c>
      <c r="R2804" s="11">
        <f t="shared" si="259"/>
        <v>33.944444444444443</v>
      </c>
      <c r="S2804" t="str">
        <f t="shared" si="262"/>
        <v>theater</v>
      </c>
      <c r="T2804" s="17" t="str">
        <f t="shared" si="263"/>
        <v>plays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 s="15">
        <f t="shared" si="260"/>
        <v>42201</v>
      </c>
      <c r="K2805">
        <v>1433295276</v>
      </c>
      <c r="L2805" s="15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 t="shared" si="258"/>
        <v>127.95</v>
      </c>
      <c r="R2805" s="11">
        <f t="shared" si="259"/>
        <v>90.744680851063833</v>
      </c>
      <c r="S2805" t="str">
        <f t="shared" si="262"/>
        <v>theater</v>
      </c>
      <c r="T2805" s="17" t="str">
        <f t="shared" si="263"/>
        <v>plays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 s="15">
        <f t="shared" si="260"/>
        <v>41911.453587962962</v>
      </c>
      <c r="K2806">
        <v>1409395990</v>
      </c>
      <c r="L2806" s="15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 t="shared" si="258"/>
        <v>114.99999999999999</v>
      </c>
      <c r="R2806" s="11">
        <f t="shared" si="259"/>
        <v>50</v>
      </c>
      <c r="S2806" t="str">
        <f t="shared" si="262"/>
        <v>theater</v>
      </c>
      <c r="T2806" s="17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 s="15">
        <f t="shared" si="260"/>
        <v>42238.505474537036</v>
      </c>
      <c r="K2807">
        <v>1438085273</v>
      </c>
      <c r="L2807" s="15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 t="shared" si="258"/>
        <v>110.00000000000001</v>
      </c>
      <c r="R2807" s="11">
        <f t="shared" si="259"/>
        <v>24.444444444444443</v>
      </c>
      <c r="S2807" t="str">
        <f t="shared" si="262"/>
        <v>theater</v>
      </c>
      <c r="T2807" s="1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 s="15">
        <f t="shared" si="260"/>
        <v>42221.458333333328</v>
      </c>
      <c r="K2808">
        <v>1435645490</v>
      </c>
      <c r="L2808" s="15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 t="shared" si="258"/>
        <v>112.1</v>
      </c>
      <c r="R2808" s="11">
        <f t="shared" si="259"/>
        <v>44.25</v>
      </c>
      <c r="S2808" t="str">
        <f t="shared" si="262"/>
        <v>theater</v>
      </c>
      <c r="T2808" s="17" t="str">
        <f t="shared" si="263"/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 s="15">
        <f t="shared" si="260"/>
        <v>42184.873124999998</v>
      </c>
      <c r="K2809">
        <v>1433019438</v>
      </c>
      <c r="L2809" s="15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 t="shared" si="258"/>
        <v>126</v>
      </c>
      <c r="R2809" s="11">
        <f t="shared" si="259"/>
        <v>67.741935483870961</v>
      </c>
      <c r="S2809" t="str">
        <f t="shared" si="262"/>
        <v>theater</v>
      </c>
      <c r="T2809" s="17" t="str">
        <f t="shared" si="263"/>
        <v>plays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 s="15">
        <f t="shared" si="260"/>
        <v>42238.84646990741</v>
      </c>
      <c r="K2810">
        <v>1437682735</v>
      </c>
      <c r="L2810" s="15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 t="shared" si="258"/>
        <v>100.24444444444444</v>
      </c>
      <c r="R2810" s="11">
        <f t="shared" si="259"/>
        <v>65.376811594202906</v>
      </c>
      <c r="S2810" t="str">
        <f t="shared" si="262"/>
        <v>theater</v>
      </c>
      <c r="T2810" s="17" t="str">
        <f t="shared" si="263"/>
        <v>plays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 s="15">
        <f t="shared" si="260"/>
        <v>42459.610416666663</v>
      </c>
      <c r="K2811">
        <v>1458647725</v>
      </c>
      <c r="L2811" s="15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 t="shared" si="258"/>
        <v>102.4</v>
      </c>
      <c r="R2811" s="11">
        <f t="shared" si="259"/>
        <v>121.9047619047619</v>
      </c>
      <c r="S2811" t="str">
        <f t="shared" si="262"/>
        <v>theater</v>
      </c>
      <c r="T2811" s="17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 s="15">
        <f t="shared" si="260"/>
        <v>41791.165972222225</v>
      </c>
      <c r="K2812">
        <v>1398828064</v>
      </c>
      <c r="L2812" s="15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 t="shared" si="258"/>
        <v>108.2</v>
      </c>
      <c r="R2812" s="11">
        <f t="shared" si="259"/>
        <v>47.456140350877192</v>
      </c>
      <c r="S2812" t="str">
        <f t="shared" si="262"/>
        <v>theater</v>
      </c>
      <c r="T2812" s="17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 s="15">
        <f t="shared" si="260"/>
        <v>42058.496562500004</v>
      </c>
      <c r="K2813">
        <v>1422100503</v>
      </c>
      <c r="L2813" s="15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 t="shared" si="258"/>
        <v>100.27</v>
      </c>
      <c r="R2813" s="11">
        <f t="shared" si="259"/>
        <v>92.842592592592595</v>
      </c>
      <c r="S2813" t="str">
        <f t="shared" si="262"/>
        <v>theater</v>
      </c>
      <c r="T2813" s="17" t="str">
        <f t="shared" si="263"/>
        <v>plays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 s="15">
        <f t="shared" si="260"/>
        <v>42100.166666666672</v>
      </c>
      <c r="K2814">
        <v>1424368298</v>
      </c>
      <c r="L2814" s="15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 t="shared" si="258"/>
        <v>113.3</v>
      </c>
      <c r="R2814" s="11">
        <f t="shared" si="259"/>
        <v>68.253012048192772</v>
      </c>
      <c r="S2814" t="str">
        <f t="shared" si="262"/>
        <v>theater</v>
      </c>
      <c r="T2814" s="17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 s="15">
        <f t="shared" si="260"/>
        <v>42718.742604166662</v>
      </c>
      <c r="K2815">
        <v>1479577761</v>
      </c>
      <c r="L2815" s="15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 t="shared" si="258"/>
        <v>127.57571428571428</v>
      </c>
      <c r="R2815" s="11">
        <f t="shared" si="259"/>
        <v>37.209583333333335</v>
      </c>
      <c r="S2815" t="str">
        <f t="shared" si="262"/>
        <v>theater</v>
      </c>
      <c r="T2815" s="17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 s="15">
        <f t="shared" si="260"/>
        <v>42133.399479166663</v>
      </c>
      <c r="K2816">
        <v>1428572115</v>
      </c>
      <c r="L2816" s="15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 t="shared" si="258"/>
        <v>107.73333333333332</v>
      </c>
      <c r="R2816" s="11">
        <f t="shared" si="259"/>
        <v>25.25</v>
      </c>
      <c r="S2816" t="str">
        <f t="shared" si="262"/>
        <v>theater</v>
      </c>
      <c r="T2816" s="17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 s="15">
        <f t="shared" si="260"/>
        <v>42589.776724537034</v>
      </c>
      <c r="K2817">
        <v>1468003109</v>
      </c>
      <c r="L2817" s="15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 t="shared" si="258"/>
        <v>242</v>
      </c>
      <c r="R2817" s="11">
        <f t="shared" si="259"/>
        <v>43.214285714285715</v>
      </c>
      <c r="S2817" t="str">
        <f t="shared" si="262"/>
        <v>theater</v>
      </c>
      <c r="T2817" s="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 s="15">
        <f t="shared" si="260"/>
        <v>42218.666666666672</v>
      </c>
      <c r="K2818">
        <v>1435921992</v>
      </c>
      <c r="L2818" s="15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 t="shared" ref="Q2818:Q2881" si="264">E2818/D2818*100</f>
        <v>141.56666666666666</v>
      </c>
      <c r="R2818" s="11">
        <f t="shared" ref="R2818:R2881" si="265">E2818/N2818</f>
        <v>25.130177514792898</v>
      </c>
      <c r="S2818" t="str">
        <f t="shared" si="262"/>
        <v>theater</v>
      </c>
      <c r="T2818" s="17" t="str">
        <f t="shared" si="263"/>
        <v>plays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66">(((I2819/60)/60)/24)+DATE(1970,1,1)</f>
        <v>42063.634976851856</v>
      </c>
      <c r="K2819">
        <v>1421680462</v>
      </c>
      <c r="L2819" s="15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 t="shared" si="264"/>
        <v>130</v>
      </c>
      <c r="R2819" s="11">
        <f t="shared" si="265"/>
        <v>23.636363636363637</v>
      </c>
      <c r="S2819" t="str">
        <f t="shared" ref="S2819:S2882" si="268">LEFT(P2819,SEARCH("/",P2819,1)-1)</f>
        <v>theater</v>
      </c>
      <c r="T2819" s="17" t="str">
        <f t="shared" ref="T2819:T2882" si="269">RIGHT(P2819,LEN(P2819)-SEARCH("/",P2819))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 s="15">
        <f t="shared" si="266"/>
        <v>42270.598217592589</v>
      </c>
      <c r="K2820">
        <v>1441290086</v>
      </c>
      <c r="L2820" s="15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 t="shared" si="264"/>
        <v>106.03</v>
      </c>
      <c r="R2820" s="11">
        <f t="shared" si="265"/>
        <v>103.95098039215686</v>
      </c>
      <c r="S2820" t="str">
        <f t="shared" si="268"/>
        <v>theater</v>
      </c>
      <c r="T2820" s="17" t="str">
        <f t="shared" si="269"/>
        <v>plays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 s="15">
        <f t="shared" si="266"/>
        <v>42169.525567129633</v>
      </c>
      <c r="K2821">
        <v>1431693409</v>
      </c>
      <c r="L2821" s="15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 t="shared" si="264"/>
        <v>104.80000000000001</v>
      </c>
      <c r="R2821" s="11">
        <f t="shared" si="265"/>
        <v>50.384615384615387</v>
      </c>
      <c r="S2821" t="str">
        <f t="shared" si="268"/>
        <v>theater</v>
      </c>
      <c r="T2821" s="17" t="str">
        <f t="shared" si="269"/>
        <v>plays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 s="15">
        <f t="shared" si="266"/>
        <v>42426</v>
      </c>
      <c r="K2822">
        <v>1454337589</v>
      </c>
      <c r="L2822" s="15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 t="shared" si="264"/>
        <v>136</v>
      </c>
      <c r="R2822" s="11">
        <f t="shared" si="265"/>
        <v>13.6</v>
      </c>
      <c r="S2822" t="str">
        <f t="shared" si="268"/>
        <v>theater</v>
      </c>
      <c r="T2822" s="17" t="str">
        <f t="shared" si="269"/>
        <v>plays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 s="15">
        <f t="shared" si="266"/>
        <v>41905.922858796301</v>
      </c>
      <c r="K2823">
        <v>1408918135</v>
      </c>
      <c r="L2823" s="15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 t="shared" si="264"/>
        <v>100</v>
      </c>
      <c r="R2823" s="11">
        <f t="shared" si="265"/>
        <v>28.571428571428573</v>
      </c>
      <c r="S2823" t="str">
        <f t="shared" si="268"/>
        <v>theater</v>
      </c>
      <c r="T2823" s="17" t="str">
        <f t="shared" si="269"/>
        <v>plays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 s="15">
        <f t="shared" si="266"/>
        <v>42090.642268518524</v>
      </c>
      <c r="K2824">
        <v>1424881492</v>
      </c>
      <c r="L2824" s="15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 t="shared" si="264"/>
        <v>100</v>
      </c>
      <c r="R2824" s="11">
        <f t="shared" si="265"/>
        <v>63.829787234042556</v>
      </c>
      <c r="S2824" t="str">
        <f t="shared" si="268"/>
        <v>theater</v>
      </c>
      <c r="T2824" s="17" t="str">
        <f t="shared" si="269"/>
        <v>plays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 s="15">
        <f t="shared" si="266"/>
        <v>42094.957638888889</v>
      </c>
      <c r="K2825">
        <v>1425428206</v>
      </c>
      <c r="L2825" s="15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 t="shared" si="264"/>
        <v>124</v>
      </c>
      <c r="R2825" s="11">
        <f t="shared" si="265"/>
        <v>8.8571428571428577</v>
      </c>
      <c r="S2825" t="str">
        <f t="shared" si="268"/>
        <v>theater</v>
      </c>
      <c r="T2825" s="17" t="str">
        <f t="shared" si="269"/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 s="15">
        <f t="shared" si="266"/>
        <v>42168.071527777778</v>
      </c>
      <c r="K2826">
        <v>1431412196</v>
      </c>
      <c r="L2826" s="15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 t="shared" si="264"/>
        <v>116.92307692307693</v>
      </c>
      <c r="R2826" s="11">
        <f t="shared" si="265"/>
        <v>50.666666666666664</v>
      </c>
      <c r="S2826" t="str">
        <f t="shared" si="268"/>
        <v>theater</v>
      </c>
      <c r="T2826" s="17" t="str">
        <f t="shared" si="269"/>
        <v>plays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 s="15">
        <f t="shared" si="266"/>
        <v>42342.792662037042</v>
      </c>
      <c r="K2827">
        <v>1446663686</v>
      </c>
      <c r="L2827" s="15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 t="shared" si="264"/>
        <v>103.33333333333334</v>
      </c>
      <c r="R2827" s="11">
        <f t="shared" si="265"/>
        <v>60.784313725490193</v>
      </c>
      <c r="S2827" t="str">
        <f t="shared" si="268"/>
        <v>theater</v>
      </c>
      <c r="T2827" s="17" t="str">
        <f t="shared" si="269"/>
        <v>plays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 s="15">
        <f t="shared" si="266"/>
        <v>42195.291666666672</v>
      </c>
      <c r="K2828">
        <v>1434415812</v>
      </c>
      <c r="L2828" s="15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 t="shared" si="264"/>
        <v>107.74999999999999</v>
      </c>
      <c r="R2828" s="11">
        <f t="shared" si="265"/>
        <v>113.42105263157895</v>
      </c>
      <c r="S2828" t="str">
        <f t="shared" si="268"/>
        <v>theater</v>
      </c>
      <c r="T2828" s="17" t="str">
        <f t="shared" si="269"/>
        <v>plays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 s="15">
        <f t="shared" si="266"/>
        <v>42524.6875</v>
      </c>
      <c r="K2829">
        <v>1462379066</v>
      </c>
      <c r="L2829" s="15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 t="shared" si="264"/>
        <v>120.24999999999999</v>
      </c>
      <c r="R2829" s="11">
        <f t="shared" si="265"/>
        <v>104.56521739130434</v>
      </c>
      <c r="S2829" t="str">
        <f t="shared" si="268"/>
        <v>theater</v>
      </c>
      <c r="T2829" s="17" t="str">
        <f t="shared" si="269"/>
        <v>plays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 s="15">
        <f t="shared" si="266"/>
        <v>42279.958333333328</v>
      </c>
      <c r="K2830">
        <v>1441606869</v>
      </c>
      <c r="L2830" s="15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 t="shared" si="264"/>
        <v>100.37894736842105</v>
      </c>
      <c r="R2830" s="11">
        <f t="shared" si="265"/>
        <v>98.30927835051547</v>
      </c>
      <c r="S2830" t="str">
        <f t="shared" si="268"/>
        <v>theater</v>
      </c>
      <c r="T2830" s="17" t="str">
        <f t="shared" si="269"/>
        <v>plays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 s="15">
        <f t="shared" si="266"/>
        <v>42523.434236111112</v>
      </c>
      <c r="K2831">
        <v>1462443918</v>
      </c>
      <c r="L2831" s="15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 t="shared" si="264"/>
        <v>106.52</v>
      </c>
      <c r="R2831" s="11">
        <f t="shared" si="265"/>
        <v>35.039473684210527</v>
      </c>
      <c r="S2831" t="str">
        <f t="shared" si="268"/>
        <v>theater</v>
      </c>
      <c r="T2831" s="17" t="str">
        <f t="shared" si="269"/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 s="15">
        <f t="shared" si="266"/>
        <v>41771.165972222225</v>
      </c>
      <c r="K2832">
        <v>1398802148</v>
      </c>
      <c r="L2832" s="15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 t="shared" si="264"/>
        <v>100</v>
      </c>
      <c r="R2832" s="11">
        <f t="shared" si="265"/>
        <v>272.72727272727275</v>
      </c>
      <c r="S2832" t="str">
        <f t="shared" si="268"/>
        <v>theater</v>
      </c>
      <c r="T2832" s="17" t="str">
        <f t="shared" si="269"/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 s="15">
        <f t="shared" si="266"/>
        <v>42201.824884259258</v>
      </c>
      <c r="K2833">
        <v>1434484070</v>
      </c>
      <c r="L2833" s="15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 t="shared" si="264"/>
        <v>110.66666666666667</v>
      </c>
      <c r="R2833" s="11">
        <f t="shared" si="265"/>
        <v>63.846153846153847</v>
      </c>
      <c r="S2833" t="str">
        <f t="shared" si="268"/>
        <v>theater</v>
      </c>
      <c r="T2833" s="17" t="str">
        <f t="shared" si="269"/>
        <v>plays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 s="15">
        <f t="shared" si="266"/>
        <v>41966.916666666672</v>
      </c>
      <c r="K2834">
        <v>1414342894</v>
      </c>
      <c r="L2834" s="15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 t="shared" si="264"/>
        <v>114.71959999999999</v>
      </c>
      <c r="R2834" s="11">
        <f t="shared" si="265"/>
        <v>30.189368421052631</v>
      </c>
      <c r="S2834" t="str">
        <f t="shared" si="268"/>
        <v>theater</v>
      </c>
      <c r="T2834" s="17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 s="15">
        <f t="shared" si="266"/>
        <v>42288.083333333328</v>
      </c>
      <c r="K2835">
        <v>1442804633</v>
      </c>
      <c r="L2835" s="15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 t="shared" si="264"/>
        <v>108.25925925925925</v>
      </c>
      <c r="R2835" s="11">
        <f t="shared" si="265"/>
        <v>83.51428571428572</v>
      </c>
      <c r="S2835" t="str">
        <f t="shared" si="268"/>
        <v>theater</v>
      </c>
      <c r="T2835" s="17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 s="15">
        <f t="shared" si="266"/>
        <v>42034.959837962961</v>
      </c>
      <c r="K2836">
        <v>1421362930</v>
      </c>
      <c r="L2836" s="15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 t="shared" si="264"/>
        <v>170</v>
      </c>
      <c r="R2836" s="11">
        <f t="shared" si="265"/>
        <v>64.761904761904759</v>
      </c>
      <c r="S2836" t="str">
        <f t="shared" si="268"/>
        <v>theater</v>
      </c>
      <c r="T2836" s="17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 s="15">
        <f t="shared" si="266"/>
        <v>42343</v>
      </c>
      <c r="K2837">
        <v>1446742417</v>
      </c>
      <c r="L2837" s="15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 t="shared" si="264"/>
        <v>187.09899999999999</v>
      </c>
      <c r="R2837" s="11">
        <f t="shared" si="265"/>
        <v>20.118172043010752</v>
      </c>
      <c r="S2837" t="str">
        <f t="shared" si="268"/>
        <v>theater</v>
      </c>
      <c r="T2837" s="17" t="str">
        <f t="shared" si="269"/>
        <v>plays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 s="15">
        <f t="shared" si="266"/>
        <v>42784.207638888889</v>
      </c>
      <c r="K2838">
        <v>1484115418</v>
      </c>
      <c r="L2838" s="15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 t="shared" si="264"/>
        <v>107.77777777777777</v>
      </c>
      <c r="R2838" s="11">
        <f t="shared" si="265"/>
        <v>44.090909090909093</v>
      </c>
      <c r="S2838" t="str">
        <f t="shared" si="268"/>
        <v>theater</v>
      </c>
      <c r="T2838" s="17" t="str">
        <f t="shared" si="269"/>
        <v>plays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 s="15">
        <f t="shared" si="266"/>
        <v>42347.950046296297</v>
      </c>
      <c r="K2839">
        <v>1446241684</v>
      </c>
      <c r="L2839" s="15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 t="shared" si="264"/>
        <v>100</v>
      </c>
      <c r="R2839" s="11">
        <f t="shared" si="265"/>
        <v>40.476190476190474</v>
      </c>
      <c r="S2839" t="str">
        <f t="shared" si="268"/>
        <v>theater</v>
      </c>
      <c r="T2839" s="17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 s="15">
        <f t="shared" si="266"/>
        <v>41864.916666666664</v>
      </c>
      <c r="K2840">
        <v>1406039696</v>
      </c>
      <c r="L2840" s="15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 t="shared" si="264"/>
        <v>120.24999999999999</v>
      </c>
      <c r="R2840" s="11">
        <f t="shared" si="265"/>
        <v>44.537037037037038</v>
      </c>
      <c r="S2840" t="str">
        <f t="shared" si="268"/>
        <v>theater</v>
      </c>
      <c r="T2840" s="17" t="str">
        <f t="shared" si="269"/>
        <v>plays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 s="15">
        <f t="shared" si="266"/>
        <v>41876.207638888889</v>
      </c>
      <c r="K2841">
        <v>1406958354</v>
      </c>
      <c r="L2841" s="15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 t="shared" si="264"/>
        <v>111.42857142857143</v>
      </c>
      <c r="R2841" s="11">
        <f t="shared" si="265"/>
        <v>125.80645161290323</v>
      </c>
      <c r="S2841" t="str">
        <f t="shared" si="268"/>
        <v>theater</v>
      </c>
      <c r="T2841" s="17" t="str">
        <f t="shared" si="269"/>
        <v>plays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 s="15">
        <f t="shared" si="266"/>
        <v>42081.708333333328</v>
      </c>
      <c r="K2842">
        <v>1424825479</v>
      </c>
      <c r="L2842" s="15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 t="shared" si="264"/>
        <v>104</v>
      </c>
      <c r="R2842" s="11">
        <f t="shared" si="265"/>
        <v>19.696969696969695</v>
      </c>
      <c r="S2842" t="str">
        <f t="shared" si="268"/>
        <v>theater</v>
      </c>
      <c r="T2842" s="17" t="str">
        <f t="shared" si="269"/>
        <v>plays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 s="15">
        <f t="shared" si="266"/>
        <v>42351.781215277777</v>
      </c>
      <c r="K2843">
        <v>1444844697</v>
      </c>
      <c r="L2843" s="15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264"/>
        <v>1</v>
      </c>
      <c r="R2843" s="11">
        <f t="shared" si="265"/>
        <v>10</v>
      </c>
      <c r="S2843" t="str">
        <f t="shared" si="268"/>
        <v>theater</v>
      </c>
      <c r="T2843" s="17" t="str">
        <f t="shared" si="269"/>
        <v>plays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 s="15">
        <f t="shared" si="266"/>
        <v>41811.458333333336</v>
      </c>
      <c r="K2844">
        <v>1401058295</v>
      </c>
      <c r="L2844" s="15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264"/>
        <v>0</v>
      </c>
      <c r="R2844" s="11" t="e">
        <f t="shared" si="265"/>
        <v>#DIV/0!</v>
      </c>
      <c r="S2844" t="str">
        <f t="shared" si="268"/>
        <v>theater</v>
      </c>
      <c r="T2844" s="17" t="str">
        <f t="shared" si="269"/>
        <v>plays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 s="15">
        <f t="shared" si="266"/>
        <v>42534.166666666672</v>
      </c>
      <c r="K2845">
        <v>1462210950</v>
      </c>
      <c r="L2845" s="15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264"/>
        <v>0</v>
      </c>
      <c r="R2845" s="11" t="e">
        <f t="shared" si="265"/>
        <v>#DIV/0!</v>
      </c>
      <c r="S2845" t="str">
        <f t="shared" si="268"/>
        <v>theater</v>
      </c>
      <c r="T2845" s="17" t="str">
        <f t="shared" si="269"/>
        <v>plays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 s="15">
        <f t="shared" si="266"/>
        <v>42739.546064814815</v>
      </c>
      <c r="K2846">
        <v>1480943180</v>
      </c>
      <c r="L2846" s="15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264"/>
        <v>5.4545454545454541</v>
      </c>
      <c r="R2846" s="11">
        <f t="shared" si="265"/>
        <v>30</v>
      </c>
      <c r="S2846" t="str">
        <f t="shared" si="268"/>
        <v>theater</v>
      </c>
      <c r="T2846" s="17" t="str">
        <f t="shared" si="269"/>
        <v>plays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 s="15">
        <f t="shared" si="266"/>
        <v>42163.016585648147</v>
      </c>
      <c r="K2847">
        <v>1428539033</v>
      </c>
      <c r="L2847" s="15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264"/>
        <v>31.546666666666667</v>
      </c>
      <c r="R2847" s="11">
        <f t="shared" si="265"/>
        <v>60.666666666666664</v>
      </c>
      <c r="S2847" t="str">
        <f t="shared" si="268"/>
        <v>theater</v>
      </c>
      <c r="T2847" s="17" t="str">
        <f t="shared" si="269"/>
        <v>plays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 s="15">
        <f t="shared" si="266"/>
        <v>42153.692060185189</v>
      </c>
      <c r="K2848">
        <v>1429029394</v>
      </c>
      <c r="L2848" s="15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264"/>
        <v>0</v>
      </c>
      <c r="R2848" s="11" t="e">
        <f t="shared" si="265"/>
        <v>#DIV/0!</v>
      </c>
      <c r="S2848" t="str">
        <f t="shared" si="268"/>
        <v>theater</v>
      </c>
      <c r="T2848" s="17" t="str">
        <f t="shared" si="269"/>
        <v>plays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 s="15">
        <f t="shared" si="266"/>
        <v>42513.806307870371</v>
      </c>
      <c r="K2849">
        <v>1458847265</v>
      </c>
      <c r="L2849" s="15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264"/>
        <v>0</v>
      </c>
      <c r="R2849" s="11" t="e">
        <f t="shared" si="265"/>
        <v>#DIV/0!</v>
      </c>
      <c r="S2849" t="str">
        <f t="shared" si="268"/>
        <v>theater</v>
      </c>
      <c r="T2849" s="17" t="str">
        <f t="shared" si="269"/>
        <v>plays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 s="15">
        <f t="shared" si="266"/>
        <v>42153.648831018523</v>
      </c>
      <c r="K2850">
        <v>1430321659</v>
      </c>
      <c r="L2850" s="15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264"/>
        <v>0.2</v>
      </c>
      <c r="R2850" s="11">
        <f t="shared" si="265"/>
        <v>23.333333333333332</v>
      </c>
      <c r="S2850" t="str">
        <f t="shared" si="268"/>
        <v>theater</v>
      </c>
      <c r="T2850" s="17" t="str">
        <f t="shared" si="269"/>
        <v>plays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 s="15">
        <f t="shared" si="266"/>
        <v>42483.428240740745</v>
      </c>
      <c r="K2851">
        <v>1458814600</v>
      </c>
      <c r="L2851" s="15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264"/>
        <v>1</v>
      </c>
      <c r="R2851" s="11">
        <f t="shared" si="265"/>
        <v>5</v>
      </c>
      <c r="S2851" t="str">
        <f t="shared" si="268"/>
        <v>theater</v>
      </c>
      <c r="T2851" s="17" t="str">
        <f t="shared" si="269"/>
        <v>plays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 s="15">
        <f t="shared" si="266"/>
        <v>41888.007071759261</v>
      </c>
      <c r="K2852">
        <v>1407370211</v>
      </c>
      <c r="L2852" s="15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264"/>
        <v>3.8875000000000002</v>
      </c>
      <c r="R2852" s="11">
        <f t="shared" si="265"/>
        <v>23.923076923076923</v>
      </c>
      <c r="S2852" t="str">
        <f t="shared" si="268"/>
        <v>theater</v>
      </c>
      <c r="T2852" s="17" t="str">
        <f t="shared" si="269"/>
        <v>plays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 s="15">
        <f t="shared" si="266"/>
        <v>42398.970138888893</v>
      </c>
      <c r="K2853">
        <v>1453334629</v>
      </c>
      <c r="L2853" s="15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264"/>
        <v>0</v>
      </c>
      <c r="R2853" s="11" t="e">
        <f t="shared" si="265"/>
        <v>#DIV/0!</v>
      </c>
      <c r="S2853" t="str">
        <f t="shared" si="268"/>
        <v>theater</v>
      </c>
      <c r="T2853" s="17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 s="15">
        <f t="shared" si="266"/>
        <v>41811.045173611114</v>
      </c>
      <c r="K2854">
        <v>1400720703</v>
      </c>
      <c r="L2854" s="15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264"/>
        <v>1.9</v>
      </c>
      <c r="R2854" s="11">
        <f t="shared" si="265"/>
        <v>15.833333333333334</v>
      </c>
      <c r="S2854" t="str">
        <f t="shared" si="268"/>
        <v>theater</v>
      </c>
      <c r="T2854" s="17" t="str">
        <f t="shared" si="269"/>
        <v>plays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 s="15">
        <f t="shared" si="266"/>
        <v>41896.190937499996</v>
      </c>
      <c r="K2855">
        <v>1405485297</v>
      </c>
      <c r="L2855" s="15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264"/>
        <v>0</v>
      </c>
      <c r="R2855" s="11" t="e">
        <f t="shared" si="265"/>
        <v>#DIV/0!</v>
      </c>
      <c r="S2855" t="str">
        <f t="shared" si="268"/>
        <v>theater</v>
      </c>
      <c r="T2855" s="17" t="str">
        <f t="shared" si="269"/>
        <v>plays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 s="15">
        <f t="shared" si="266"/>
        <v>42131.71665509259</v>
      </c>
      <c r="K2856">
        <v>1429290719</v>
      </c>
      <c r="L2856" s="15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264"/>
        <v>41.699999999999996</v>
      </c>
      <c r="R2856" s="11">
        <f t="shared" si="265"/>
        <v>29.785714285714285</v>
      </c>
      <c r="S2856" t="str">
        <f t="shared" si="268"/>
        <v>theater</v>
      </c>
      <c r="T2856" s="17" t="str">
        <f t="shared" si="269"/>
        <v>plays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 s="15">
        <f t="shared" si="266"/>
        <v>42398.981944444444</v>
      </c>
      <c r="K2857">
        <v>1451607071</v>
      </c>
      <c r="L2857" s="15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264"/>
        <v>50</v>
      </c>
      <c r="R2857" s="11">
        <f t="shared" si="265"/>
        <v>60</v>
      </c>
      <c r="S2857" t="str">
        <f t="shared" si="268"/>
        <v>theater</v>
      </c>
      <c r="T2857" s="1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 s="15">
        <f t="shared" si="266"/>
        <v>42224.898611111115</v>
      </c>
      <c r="K2858">
        <v>1433897647</v>
      </c>
      <c r="L2858" s="15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264"/>
        <v>4.8666666666666663</v>
      </c>
      <c r="R2858" s="11">
        <f t="shared" si="265"/>
        <v>24.333333333333332</v>
      </c>
      <c r="S2858" t="str">
        <f t="shared" si="268"/>
        <v>theater</v>
      </c>
      <c r="T2858" s="17" t="str">
        <f t="shared" si="269"/>
        <v>plays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 s="15">
        <f t="shared" si="266"/>
        <v>42786.75</v>
      </c>
      <c r="K2859">
        <v>1482444295</v>
      </c>
      <c r="L2859" s="15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264"/>
        <v>19.736842105263158</v>
      </c>
      <c r="R2859" s="11">
        <f t="shared" si="265"/>
        <v>500</v>
      </c>
      <c r="S2859" t="str">
        <f t="shared" si="268"/>
        <v>theater</v>
      </c>
      <c r="T2859" s="17" t="str">
        <f t="shared" si="269"/>
        <v>plays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 s="15">
        <f t="shared" si="266"/>
        <v>41978.477777777778</v>
      </c>
      <c r="K2860">
        <v>1415711095</v>
      </c>
      <c r="L2860" s="15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264"/>
        <v>0</v>
      </c>
      <c r="R2860" s="11" t="e">
        <f t="shared" si="265"/>
        <v>#DIV/0!</v>
      </c>
      <c r="S2860" t="str">
        <f t="shared" si="268"/>
        <v>theater</v>
      </c>
      <c r="T2860" s="17" t="str">
        <f t="shared" si="269"/>
        <v>plays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 s="15">
        <f t="shared" si="266"/>
        <v>42293.362314814818</v>
      </c>
      <c r="K2861">
        <v>1439800904</v>
      </c>
      <c r="L2861" s="15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264"/>
        <v>1.7500000000000002</v>
      </c>
      <c r="R2861" s="11">
        <f t="shared" si="265"/>
        <v>35</v>
      </c>
      <c r="S2861" t="str">
        <f t="shared" si="268"/>
        <v>theater</v>
      </c>
      <c r="T2861" s="17" t="str">
        <f t="shared" si="269"/>
        <v>plays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 s="15">
        <f t="shared" si="266"/>
        <v>42540.800648148142</v>
      </c>
      <c r="K2862">
        <v>1461179576</v>
      </c>
      <c r="L2862" s="15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264"/>
        <v>6.65</v>
      </c>
      <c r="R2862" s="11">
        <f t="shared" si="265"/>
        <v>29.555555555555557</v>
      </c>
      <c r="S2862" t="str">
        <f t="shared" si="268"/>
        <v>theater</v>
      </c>
      <c r="T2862" s="17" t="str">
        <f t="shared" si="269"/>
        <v>plays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 s="15">
        <f t="shared" si="266"/>
        <v>42271.590833333335</v>
      </c>
      <c r="K2863">
        <v>1441894248</v>
      </c>
      <c r="L2863" s="15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264"/>
        <v>32</v>
      </c>
      <c r="R2863" s="11">
        <f t="shared" si="265"/>
        <v>26.666666666666668</v>
      </c>
      <c r="S2863" t="str">
        <f t="shared" si="268"/>
        <v>theater</v>
      </c>
      <c r="T2863" s="17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 s="15">
        <f t="shared" si="266"/>
        <v>41814.789687500001</v>
      </c>
      <c r="K2864">
        <v>1401044229</v>
      </c>
      <c r="L2864" s="15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264"/>
        <v>0.43307086614173229</v>
      </c>
      <c r="R2864" s="11">
        <f t="shared" si="265"/>
        <v>18.333333333333332</v>
      </c>
      <c r="S2864" t="str">
        <f t="shared" si="268"/>
        <v>theater</v>
      </c>
      <c r="T2864" s="17" t="str">
        <f t="shared" si="269"/>
        <v>plays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 s="15">
        <f t="shared" si="266"/>
        <v>41891.675034722226</v>
      </c>
      <c r="K2865">
        <v>1405095123</v>
      </c>
      <c r="L2865" s="15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264"/>
        <v>0.04</v>
      </c>
      <c r="R2865" s="11">
        <f t="shared" si="265"/>
        <v>20</v>
      </c>
      <c r="S2865" t="str">
        <f t="shared" si="268"/>
        <v>theater</v>
      </c>
      <c r="T2865" s="17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 s="15">
        <f t="shared" si="266"/>
        <v>42202.554166666669</v>
      </c>
      <c r="K2866">
        <v>1434552207</v>
      </c>
      <c r="L2866" s="15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264"/>
        <v>1.6</v>
      </c>
      <c r="R2866" s="11">
        <f t="shared" si="265"/>
        <v>13.333333333333334</v>
      </c>
      <c r="S2866" t="str">
        <f t="shared" si="268"/>
        <v>theater</v>
      </c>
      <c r="T2866" s="17" t="str">
        <f t="shared" si="269"/>
        <v>plays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 s="15">
        <f t="shared" si="266"/>
        <v>42010.114108796297</v>
      </c>
      <c r="K2867">
        <v>1415328259</v>
      </c>
      <c r="L2867" s="15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264"/>
        <v>0</v>
      </c>
      <c r="R2867" s="11" t="e">
        <f t="shared" si="265"/>
        <v>#DIV/0!</v>
      </c>
      <c r="S2867" t="str">
        <f t="shared" si="268"/>
        <v>theater</v>
      </c>
      <c r="T2867" s="1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 s="15">
        <f t="shared" si="266"/>
        <v>42657.916666666672</v>
      </c>
      <c r="K2868">
        <v>1473893721</v>
      </c>
      <c r="L2868" s="15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264"/>
        <v>0.89999999999999991</v>
      </c>
      <c r="R2868" s="11">
        <f t="shared" si="265"/>
        <v>22.5</v>
      </c>
      <c r="S2868" t="str">
        <f t="shared" si="268"/>
        <v>theater</v>
      </c>
      <c r="T2868" s="17" t="str">
        <f t="shared" si="269"/>
        <v>plays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 s="15">
        <f t="shared" si="266"/>
        <v>42555.166666666672</v>
      </c>
      <c r="K2869">
        <v>1465533672</v>
      </c>
      <c r="L2869" s="15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264"/>
        <v>20.16</v>
      </c>
      <c r="R2869" s="11">
        <f t="shared" si="265"/>
        <v>50.4</v>
      </c>
      <c r="S2869" t="str">
        <f t="shared" si="268"/>
        <v>theater</v>
      </c>
      <c r="T2869" s="17" t="str">
        <f t="shared" si="269"/>
        <v>plays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 s="15">
        <f t="shared" si="266"/>
        <v>42648.827013888891</v>
      </c>
      <c r="K2870">
        <v>1473105054</v>
      </c>
      <c r="L2870" s="15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264"/>
        <v>42.011733333333332</v>
      </c>
      <c r="R2870" s="11">
        <f t="shared" si="265"/>
        <v>105.02933333333334</v>
      </c>
      <c r="S2870" t="str">
        <f t="shared" si="268"/>
        <v>theater</v>
      </c>
      <c r="T2870" s="17" t="str">
        <f t="shared" si="269"/>
        <v>plays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 s="15">
        <f t="shared" si="266"/>
        <v>42570.593530092592</v>
      </c>
      <c r="K2871">
        <v>1466345681</v>
      </c>
      <c r="L2871" s="15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264"/>
        <v>0.88500000000000001</v>
      </c>
      <c r="R2871" s="11">
        <f t="shared" si="265"/>
        <v>35.4</v>
      </c>
      <c r="S2871" t="str">
        <f t="shared" si="268"/>
        <v>theater</v>
      </c>
      <c r="T2871" s="17" t="str">
        <f t="shared" si="269"/>
        <v>plays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 s="15">
        <f t="shared" si="266"/>
        <v>41776.189409722225</v>
      </c>
      <c r="K2872">
        <v>1397709165</v>
      </c>
      <c r="L2872" s="15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264"/>
        <v>15</v>
      </c>
      <c r="R2872" s="11">
        <f t="shared" si="265"/>
        <v>83.333333333333329</v>
      </c>
      <c r="S2872" t="str">
        <f t="shared" si="268"/>
        <v>theater</v>
      </c>
      <c r="T2872" s="17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 s="15">
        <f t="shared" si="266"/>
        <v>41994.738576388889</v>
      </c>
      <c r="K2873">
        <v>1417455813</v>
      </c>
      <c r="L2873" s="15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264"/>
        <v>4.67</v>
      </c>
      <c r="R2873" s="11">
        <f t="shared" si="265"/>
        <v>35.92307692307692</v>
      </c>
      <c r="S2873" t="str">
        <f t="shared" si="268"/>
        <v>theater</v>
      </c>
      <c r="T2873" s="17" t="str">
        <f t="shared" si="269"/>
        <v>plays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 s="15">
        <f t="shared" si="266"/>
        <v>42175.11618055556</v>
      </c>
      <c r="K2874">
        <v>1429584438</v>
      </c>
      <c r="L2874" s="15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264"/>
        <v>0</v>
      </c>
      <c r="R2874" s="11" t="e">
        <f t="shared" si="265"/>
        <v>#DIV/0!</v>
      </c>
      <c r="S2874" t="str">
        <f t="shared" si="268"/>
        <v>theater</v>
      </c>
      <c r="T2874" s="17" t="str">
        <f t="shared" si="269"/>
        <v>plays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 s="15">
        <f t="shared" si="266"/>
        <v>42032.817488425921</v>
      </c>
      <c r="K2875">
        <v>1419881831</v>
      </c>
      <c r="L2875" s="15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264"/>
        <v>38.119999999999997</v>
      </c>
      <c r="R2875" s="11">
        <f t="shared" si="265"/>
        <v>119.125</v>
      </c>
      <c r="S2875" t="str">
        <f t="shared" si="268"/>
        <v>theater</v>
      </c>
      <c r="T2875" s="17" t="str">
        <f t="shared" si="269"/>
        <v>plays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 s="15">
        <f t="shared" si="266"/>
        <v>42752.84474537037</v>
      </c>
      <c r="K2876">
        <v>1482092186</v>
      </c>
      <c r="L2876" s="15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264"/>
        <v>5.42</v>
      </c>
      <c r="R2876" s="11">
        <f t="shared" si="265"/>
        <v>90.333333333333329</v>
      </c>
      <c r="S2876" t="str">
        <f t="shared" si="268"/>
        <v>theater</v>
      </c>
      <c r="T2876" s="17" t="str">
        <f t="shared" si="269"/>
        <v>plays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 s="15">
        <f t="shared" si="266"/>
        <v>42495.128391203703</v>
      </c>
      <c r="K2877">
        <v>1459825493</v>
      </c>
      <c r="L2877" s="15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264"/>
        <v>3.4999999999999996E-2</v>
      </c>
      <c r="R2877" s="11">
        <f t="shared" si="265"/>
        <v>2.3333333333333335</v>
      </c>
      <c r="S2877" t="str">
        <f t="shared" si="268"/>
        <v>theater</v>
      </c>
      <c r="T2877" s="17" t="str">
        <f t="shared" si="269"/>
        <v>plays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 s="15">
        <f t="shared" si="266"/>
        <v>42201.743969907402</v>
      </c>
      <c r="K2878">
        <v>1434477079</v>
      </c>
      <c r="L2878" s="15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264"/>
        <v>0</v>
      </c>
      <c r="R2878" s="11" t="e">
        <f t="shared" si="265"/>
        <v>#DIV/0!</v>
      </c>
      <c r="S2878" t="str">
        <f t="shared" si="268"/>
        <v>theater</v>
      </c>
      <c r="T2878" s="17" t="str">
        <f t="shared" si="269"/>
        <v>plays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 s="15">
        <f t="shared" si="266"/>
        <v>42704.708333333328</v>
      </c>
      <c r="K2879">
        <v>1477781724</v>
      </c>
      <c r="L2879" s="15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264"/>
        <v>10.833333333333334</v>
      </c>
      <c r="R2879" s="11">
        <f t="shared" si="265"/>
        <v>108.33333333333333</v>
      </c>
      <c r="S2879" t="str">
        <f t="shared" si="268"/>
        <v>theater</v>
      </c>
      <c r="T2879" s="17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 s="15">
        <f t="shared" si="266"/>
        <v>42188.615682870368</v>
      </c>
      <c r="K2880">
        <v>1430750795</v>
      </c>
      <c r="L2880" s="15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264"/>
        <v>2.1</v>
      </c>
      <c r="R2880" s="11">
        <f t="shared" si="265"/>
        <v>15.75</v>
      </c>
      <c r="S2880" t="str">
        <f t="shared" si="268"/>
        <v>theater</v>
      </c>
      <c r="T2880" s="17" t="str">
        <f t="shared" si="269"/>
        <v>plays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 s="15">
        <f t="shared" si="266"/>
        <v>42389.725243055553</v>
      </c>
      <c r="K2881">
        <v>1450718661</v>
      </c>
      <c r="L2881" s="15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264"/>
        <v>0.2589285714285714</v>
      </c>
      <c r="R2881" s="11">
        <f t="shared" si="265"/>
        <v>29</v>
      </c>
      <c r="S2881" t="str">
        <f t="shared" si="268"/>
        <v>theater</v>
      </c>
      <c r="T2881" s="17" t="str">
        <f t="shared" si="269"/>
        <v>plays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 s="15">
        <f t="shared" si="266"/>
        <v>42236.711805555555</v>
      </c>
      <c r="K2882">
        <v>1436305452</v>
      </c>
      <c r="L2882" s="15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ref="Q2882:Q2945" si="270">E2882/D2882*100</f>
        <v>23.333333333333332</v>
      </c>
      <c r="R2882" s="11">
        <f t="shared" ref="R2882:R2945" si="271">E2882/N2882</f>
        <v>96.551724137931032</v>
      </c>
      <c r="S2882" t="str">
        <f t="shared" si="268"/>
        <v>theater</v>
      </c>
      <c r="T2882" s="17" t="str">
        <f t="shared" si="269"/>
        <v>plays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72">(((I2883/60)/60)/24)+DATE(1970,1,1)</f>
        <v>41976.639305555553</v>
      </c>
      <c r="K2883">
        <v>1412432436</v>
      </c>
      <c r="L2883" s="15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si="270"/>
        <v>0</v>
      </c>
      <c r="R2883" s="11" t="e">
        <f t="shared" si="271"/>
        <v>#DIV/0!</v>
      </c>
      <c r="S2883" t="str">
        <f t="shared" ref="S2883:S2946" si="274">LEFT(P2883,SEARCH("/",P2883,1)-1)</f>
        <v>theater</v>
      </c>
      <c r="T2883" s="17" t="str">
        <f t="shared" ref="T2883:T2946" si="275">RIGHT(P2883,LEN(P2883)-SEARCH("/",P2883))</f>
        <v>plays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 s="15">
        <f t="shared" si="272"/>
        <v>42491.596273148149</v>
      </c>
      <c r="K2884">
        <v>1459520318</v>
      </c>
      <c r="L2884" s="15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270"/>
        <v>33.6</v>
      </c>
      <c r="R2884" s="11">
        <f t="shared" si="271"/>
        <v>63</v>
      </c>
      <c r="S2884" t="str">
        <f t="shared" si="274"/>
        <v>theater</v>
      </c>
      <c r="T2884" s="17" t="str">
        <f t="shared" si="275"/>
        <v>plays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 s="15">
        <f t="shared" si="272"/>
        <v>42406.207638888889</v>
      </c>
      <c r="K2885">
        <v>1451684437</v>
      </c>
      <c r="L2885" s="15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270"/>
        <v>19.079999999999998</v>
      </c>
      <c r="R2885" s="11">
        <f t="shared" si="271"/>
        <v>381.6</v>
      </c>
      <c r="S2885" t="str">
        <f t="shared" si="274"/>
        <v>theater</v>
      </c>
      <c r="T2885" s="17" t="str">
        <f t="shared" si="275"/>
        <v>plays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 s="15">
        <f t="shared" si="272"/>
        <v>41978.727256944447</v>
      </c>
      <c r="K2886">
        <v>1415208435</v>
      </c>
      <c r="L2886" s="15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270"/>
        <v>0.41111111111111115</v>
      </c>
      <c r="R2886" s="11">
        <f t="shared" si="271"/>
        <v>46.25</v>
      </c>
      <c r="S2886" t="str">
        <f t="shared" si="274"/>
        <v>theater</v>
      </c>
      <c r="T2886" s="17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 s="15">
        <f t="shared" si="272"/>
        <v>42077.034733796296</v>
      </c>
      <c r="K2887">
        <v>1423705801</v>
      </c>
      <c r="L2887" s="15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270"/>
        <v>32.5</v>
      </c>
      <c r="R2887" s="11">
        <f t="shared" si="271"/>
        <v>26</v>
      </c>
      <c r="S2887" t="str">
        <f t="shared" si="274"/>
        <v>theater</v>
      </c>
      <c r="T2887" s="17" t="str">
        <f t="shared" si="275"/>
        <v>plays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 s="15">
        <f t="shared" si="272"/>
        <v>42266.165972222225</v>
      </c>
      <c r="K2888">
        <v>1442243484</v>
      </c>
      <c r="L2888" s="15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270"/>
        <v>5</v>
      </c>
      <c r="R2888" s="11">
        <f t="shared" si="271"/>
        <v>10</v>
      </c>
      <c r="S2888" t="str">
        <f t="shared" si="274"/>
        <v>theater</v>
      </c>
      <c r="T2888" s="17" t="str">
        <f t="shared" si="275"/>
        <v>plays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 s="15">
        <f t="shared" si="272"/>
        <v>42015.427361111113</v>
      </c>
      <c r="K2889">
        <v>1418379324</v>
      </c>
      <c r="L2889" s="15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270"/>
        <v>0.16666666666666669</v>
      </c>
      <c r="R2889" s="11">
        <f t="shared" si="271"/>
        <v>5</v>
      </c>
      <c r="S2889" t="str">
        <f t="shared" si="274"/>
        <v>theater</v>
      </c>
      <c r="T2889" s="17" t="str">
        <f t="shared" si="275"/>
        <v>plays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 s="15">
        <f t="shared" si="272"/>
        <v>41930.207638888889</v>
      </c>
      <c r="K2890">
        <v>1412945440</v>
      </c>
      <c r="L2890" s="15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270"/>
        <v>0</v>
      </c>
      <c r="R2890" s="11" t="e">
        <f t="shared" si="271"/>
        <v>#DIV/0!</v>
      </c>
      <c r="S2890" t="str">
        <f t="shared" si="274"/>
        <v>theater</v>
      </c>
      <c r="T2890" s="17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 s="15">
        <f t="shared" si="272"/>
        <v>41880.863252314812</v>
      </c>
      <c r="K2891">
        <v>1406752985</v>
      </c>
      <c r="L2891" s="15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270"/>
        <v>38.066666666666663</v>
      </c>
      <c r="R2891" s="11">
        <f t="shared" si="271"/>
        <v>81.571428571428569</v>
      </c>
      <c r="S2891" t="str">
        <f t="shared" si="274"/>
        <v>theater</v>
      </c>
      <c r="T2891" s="17" t="str">
        <f t="shared" si="275"/>
        <v>plays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 s="15">
        <f t="shared" si="272"/>
        <v>41860.125</v>
      </c>
      <c r="K2892">
        <v>1405100992</v>
      </c>
      <c r="L2892" s="15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270"/>
        <v>1.05</v>
      </c>
      <c r="R2892" s="11">
        <f t="shared" si="271"/>
        <v>7</v>
      </c>
      <c r="S2892" t="str">
        <f t="shared" si="274"/>
        <v>theater</v>
      </c>
      <c r="T2892" s="17" t="str">
        <f t="shared" si="275"/>
        <v>plays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 s="15">
        <f t="shared" si="272"/>
        <v>42475.84175925926</v>
      </c>
      <c r="K2893">
        <v>1455570728</v>
      </c>
      <c r="L2893" s="15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270"/>
        <v>2.73</v>
      </c>
      <c r="R2893" s="11">
        <f t="shared" si="271"/>
        <v>27.3</v>
      </c>
      <c r="S2893" t="str">
        <f t="shared" si="274"/>
        <v>theater</v>
      </c>
      <c r="T2893" s="17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 s="15">
        <f t="shared" si="272"/>
        <v>41876.875</v>
      </c>
      <c r="K2894">
        <v>1408381704</v>
      </c>
      <c r="L2894" s="15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270"/>
        <v>9.0909090909090917</v>
      </c>
      <c r="R2894" s="11">
        <f t="shared" si="271"/>
        <v>29.411764705882351</v>
      </c>
      <c r="S2894" t="str">
        <f t="shared" si="274"/>
        <v>theater</v>
      </c>
      <c r="T2894" s="17" t="str">
        <f t="shared" si="275"/>
        <v>plays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 s="15">
        <f t="shared" si="272"/>
        <v>42013.083333333328</v>
      </c>
      <c r="K2895">
        <v>1415644395</v>
      </c>
      <c r="L2895" s="15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270"/>
        <v>0.5</v>
      </c>
      <c r="R2895" s="11">
        <f t="shared" si="271"/>
        <v>12.5</v>
      </c>
      <c r="S2895" t="str">
        <f t="shared" si="274"/>
        <v>theater</v>
      </c>
      <c r="T2895" s="17" t="str">
        <f t="shared" si="275"/>
        <v>plays</v>
      </c>
    </row>
    <row r="2896" spans="1:2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 s="15">
        <f t="shared" si="272"/>
        <v>42097.944618055553</v>
      </c>
      <c r="K2896">
        <v>1422920415</v>
      </c>
      <c r="L2896" s="15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270"/>
        <v>0</v>
      </c>
      <c r="R2896" s="11" t="e">
        <f t="shared" si="271"/>
        <v>#DIV/0!</v>
      </c>
      <c r="S2896" t="str">
        <f t="shared" si="274"/>
        <v>theater</v>
      </c>
      <c r="T2896" s="17" t="str">
        <f t="shared" si="275"/>
        <v>plays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 s="15">
        <f t="shared" si="272"/>
        <v>41812.875</v>
      </c>
      <c r="K2897">
        <v>1403356792</v>
      </c>
      <c r="L2897" s="15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270"/>
        <v>4.5999999999999996</v>
      </c>
      <c r="R2897" s="11">
        <f t="shared" si="271"/>
        <v>5.75</v>
      </c>
      <c r="S2897" t="str">
        <f t="shared" si="274"/>
        <v>theater</v>
      </c>
      <c r="T2897" s="1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 s="15">
        <f t="shared" si="272"/>
        <v>42716.25</v>
      </c>
      <c r="K2898">
        <v>1480283321</v>
      </c>
      <c r="L2898" s="15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270"/>
        <v>20.833333333333336</v>
      </c>
      <c r="R2898" s="11">
        <f t="shared" si="271"/>
        <v>52.083333333333336</v>
      </c>
      <c r="S2898" t="str">
        <f t="shared" si="274"/>
        <v>theater</v>
      </c>
      <c r="T2898" s="17" t="str">
        <f t="shared" si="275"/>
        <v>plays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 s="15">
        <f t="shared" si="272"/>
        <v>42288.645196759258</v>
      </c>
      <c r="K2899">
        <v>1441985458</v>
      </c>
      <c r="L2899" s="15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270"/>
        <v>4.583333333333333</v>
      </c>
      <c r="R2899" s="11">
        <f t="shared" si="271"/>
        <v>183.33333333333334</v>
      </c>
      <c r="S2899" t="str">
        <f t="shared" si="274"/>
        <v>theater</v>
      </c>
      <c r="T2899" s="17" t="str">
        <f t="shared" si="275"/>
        <v>plays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 s="15">
        <f t="shared" si="272"/>
        <v>42308.664965277778</v>
      </c>
      <c r="K2900">
        <v>1443715053</v>
      </c>
      <c r="L2900" s="15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270"/>
        <v>4.2133333333333338</v>
      </c>
      <c r="R2900" s="11">
        <f t="shared" si="271"/>
        <v>26.333333333333332</v>
      </c>
      <c r="S2900" t="str">
        <f t="shared" si="274"/>
        <v>theater</v>
      </c>
      <c r="T2900" s="17" t="str">
        <f t="shared" si="275"/>
        <v>plays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 s="15">
        <f t="shared" si="272"/>
        <v>42575.078217592592</v>
      </c>
      <c r="K2901">
        <v>1464141158</v>
      </c>
      <c r="L2901" s="15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270"/>
        <v>0</v>
      </c>
      <c r="R2901" s="11" t="e">
        <f t="shared" si="271"/>
        <v>#DIV/0!</v>
      </c>
      <c r="S2901" t="str">
        <f t="shared" si="274"/>
        <v>theater</v>
      </c>
      <c r="T2901" s="17" t="str">
        <f t="shared" si="275"/>
        <v>plays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 s="15">
        <f t="shared" si="272"/>
        <v>41860.234166666669</v>
      </c>
      <c r="K2902">
        <v>1404970632</v>
      </c>
      <c r="L2902" s="15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270"/>
        <v>61.909090909090914</v>
      </c>
      <c r="R2902" s="11">
        <f t="shared" si="271"/>
        <v>486.42857142857144</v>
      </c>
      <c r="S2902" t="str">
        <f t="shared" si="274"/>
        <v>theater</v>
      </c>
      <c r="T2902" s="17" t="str">
        <f t="shared" si="275"/>
        <v>plays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 s="15">
        <f t="shared" si="272"/>
        <v>42042.904386574075</v>
      </c>
      <c r="K2903">
        <v>1418161339</v>
      </c>
      <c r="L2903" s="15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270"/>
        <v>0.8</v>
      </c>
      <c r="R2903" s="11">
        <f t="shared" si="271"/>
        <v>3</v>
      </c>
      <c r="S2903" t="str">
        <f t="shared" si="274"/>
        <v>theater</v>
      </c>
      <c r="T2903" s="17" t="str">
        <f t="shared" si="275"/>
        <v>plays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 s="15">
        <f t="shared" si="272"/>
        <v>42240.439768518518</v>
      </c>
      <c r="K2904">
        <v>1437820396</v>
      </c>
      <c r="L2904" s="15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270"/>
        <v>1.6666666666666666E-2</v>
      </c>
      <c r="R2904" s="11">
        <f t="shared" si="271"/>
        <v>25</v>
      </c>
      <c r="S2904" t="str">
        <f t="shared" si="274"/>
        <v>theater</v>
      </c>
      <c r="T2904" s="17" t="str">
        <f t="shared" si="275"/>
        <v>plays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 s="15">
        <f t="shared" si="272"/>
        <v>42256.166874999995</v>
      </c>
      <c r="K2905">
        <v>1436587218</v>
      </c>
      <c r="L2905" s="15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270"/>
        <v>0.77999999999999992</v>
      </c>
      <c r="R2905" s="11">
        <f t="shared" si="271"/>
        <v>9.75</v>
      </c>
      <c r="S2905" t="str">
        <f t="shared" si="274"/>
        <v>theater</v>
      </c>
      <c r="T2905" s="17" t="str">
        <f t="shared" si="275"/>
        <v>plays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 s="15">
        <f t="shared" si="272"/>
        <v>41952.5</v>
      </c>
      <c r="K2906">
        <v>1414538031</v>
      </c>
      <c r="L2906" s="15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270"/>
        <v>5</v>
      </c>
      <c r="R2906" s="11">
        <f t="shared" si="271"/>
        <v>18.75</v>
      </c>
      <c r="S2906" t="str">
        <f t="shared" si="274"/>
        <v>theater</v>
      </c>
      <c r="T2906" s="17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 s="15">
        <f t="shared" si="272"/>
        <v>42620.056863425925</v>
      </c>
      <c r="K2907">
        <v>1472001713</v>
      </c>
      <c r="L2907" s="15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270"/>
        <v>17.771428571428572</v>
      </c>
      <c r="R2907" s="11">
        <f t="shared" si="271"/>
        <v>36.588235294117645</v>
      </c>
      <c r="S2907" t="str">
        <f t="shared" si="274"/>
        <v>theater</v>
      </c>
      <c r="T2907" s="17" t="str">
        <f t="shared" si="275"/>
        <v>plays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 s="15">
        <f t="shared" si="272"/>
        <v>42217.041666666672</v>
      </c>
      <c r="K2908">
        <v>1436888066</v>
      </c>
      <c r="L2908" s="15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270"/>
        <v>9.4166666666666661</v>
      </c>
      <c r="R2908" s="11">
        <f t="shared" si="271"/>
        <v>80.714285714285708</v>
      </c>
      <c r="S2908" t="str">
        <f t="shared" si="274"/>
        <v>theater</v>
      </c>
      <c r="T2908" s="17" t="str">
        <f t="shared" si="275"/>
        <v>plays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 s="15">
        <f t="shared" si="272"/>
        <v>42504.877743055549</v>
      </c>
      <c r="K2909">
        <v>1458075837</v>
      </c>
      <c r="L2909" s="15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270"/>
        <v>0.08</v>
      </c>
      <c r="R2909" s="11">
        <f t="shared" si="271"/>
        <v>1</v>
      </c>
      <c r="S2909" t="str">
        <f t="shared" si="274"/>
        <v>theater</v>
      </c>
      <c r="T2909" s="17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 s="15">
        <f t="shared" si="272"/>
        <v>42529.731701388882</v>
      </c>
      <c r="K2910">
        <v>1462815219</v>
      </c>
      <c r="L2910" s="15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270"/>
        <v>2.75</v>
      </c>
      <c r="R2910" s="11">
        <f t="shared" si="271"/>
        <v>52.8</v>
      </c>
      <c r="S2910" t="str">
        <f t="shared" si="274"/>
        <v>theater</v>
      </c>
      <c r="T2910" s="17" t="str">
        <f t="shared" si="275"/>
        <v>plays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 s="15">
        <f t="shared" si="272"/>
        <v>41968.823611111111</v>
      </c>
      <c r="K2911">
        <v>1413527001</v>
      </c>
      <c r="L2911" s="15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270"/>
        <v>1.1111111111111112E-2</v>
      </c>
      <c r="R2911" s="11">
        <f t="shared" si="271"/>
        <v>20</v>
      </c>
      <c r="S2911" t="str">
        <f t="shared" si="274"/>
        <v>theater</v>
      </c>
      <c r="T2911" s="17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 s="15">
        <f t="shared" si="272"/>
        <v>42167.841284722221</v>
      </c>
      <c r="K2912">
        <v>1428955887</v>
      </c>
      <c r="L2912" s="15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270"/>
        <v>3.3333333333333335E-3</v>
      </c>
      <c r="R2912" s="11">
        <f t="shared" si="271"/>
        <v>1</v>
      </c>
      <c r="S2912" t="str">
        <f t="shared" si="274"/>
        <v>theater</v>
      </c>
      <c r="T2912" s="17" t="str">
        <f t="shared" si="275"/>
        <v>plays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 s="15">
        <f t="shared" si="272"/>
        <v>42182.768819444449</v>
      </c>
      <c r="K2913">
        <v>1431973626</v>
      </c>
      <c r="L2913" s="15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270"/>
        <v>36.5</v>
      </c>
      <c r="R2913" s="11">
        <f t="shared" si="271"/>
        <v>46.928571428571431</v>
      </c>
      <c r="S2913" t="str">
        <f t="shared" si="274"/>
        <v>theater</v>
      </c>
      <c r="T2913" s="17" t="str">
        <f t="shared" si="275"/>
        <v>plays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 s="15">
        <f t="shared" si="272"/>
        <v>42384.131643518514</v>
      </c>
      <c r="K2914">
        <v>1450235374</v>
      </c>
      <c r="L2914" s="15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270"/>
        <v>14.058171745152354</v>
      </c>
      <c r="R2914" s="11">
        <f t="shared" si="271"/>
        <v>78.07692307692308</v>
      </c>
      <c r="S2914" t="str">
        <f t="shared" si="274"/>
        <v>theater</v>
      </c>
      <c r="T2914" s="17" t="str">
        <f t="shared" si="275"/>
        <v>plays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 s="15">
        <f t="shared" si="272"/>
        <v>41888.922905092593</v>
      </c>
      <c r="K2915">
        <v>1404857339</v>
      </c>
      <c r="L2915" s="15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270"/>
        <v>0.02</v>
      </c>
      <c r="R2915" s="11">
        <f t="shared" si="271"/>
        <v>1</v>
      </c>
      <c r="S2915" t="str">
        <f t="shared" si="274"/>
        <v>theater</v>
      </c>
      <c r="T2915" s="17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 s="15">
        <f t="shared" si="272"/>
        <v>42077.865671296298</v>
      </c>
      <c r="K2916">
        <v>1421185594</v>
      </c>
      <c r="L2916" s="15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270"/>
        <v>4.0000000000000001E-3</v>
      </c>
      <c r="R2916" s="11">
        <f t="shared" si="271"/>
        <v>1</v>
      </c>
      <c r="S2916" t="str">
        <f t="shared" si="274"/>
        <v>theater</v>
      </c>
      <c r="T2916" s="17" t="str">
        <f t="shared" si="275"/>
        <v>plays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 s="15">
        <f t="shared" si="272"/>
        <v>42445.356365740736</v>
      </c>
      <c r="K2917">
        <v>1455528790</v>
      </c>
      <c r="L2917" s="15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270"/>
        <v>61.1</v>
      </c>
      <c r="R2917" s="11">
        <f t="shared" si="271"/>
        <v>203.66666666666666</v>
      </c>
      <c r="S2917" t="str">
        <f t="shared" si="274"/>
        <v>theater</v>
      </c>
      <c r="T2917" s="17" t="str">
        <f t="shared" si="275"/>
        <v>plays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 s="15">
        <f t="shared" si="272"/>
        <v>41778.476724537039</v>
      </c>
      <c r="K2918">
        <v>1398511589</v>
      </c>
      <c r="L2918" s="15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270"/>
        <v>7.8378378378378386</v>
      </c>
      <c r="R2918" s="11">
        <f t="shared" si="271"/>
        <v>20.714285714285715</v>
      </c>
      <c r="S2918" t="str">
        <f t="shared" si="274"/>
        <v>theater</v>
      </c>
      <c r="T2918" s="17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 s="15">
        <f t="shared" si="272"/>
        <v>42263.234340277777</v>
      </c>
      <c r="K2919">
        <v>1440826647</v>
      </c>
      <c r="L2919" s="15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270"/>
        <v>21.85</v>
      </c>
      <c r="R2919" s="11">
        <f t="shared" si="271"/>
        <v>48.555555555555557</v>
      </c>
      <c r="S2919" t="str">
        <f t="shared" si="274"/>
        <v>theater</v>
      </c>
      <c r="T2919" s="17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 s="15">
        <f t="shared" si="272"/>
        <v>42306.629710648151</v>
      </c>
      <c r="K2920">
        <v>1443712007</v>
      </c>
      <c r="L2920" s="15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270"/>
        <v>27.24</v>
      </c>
      <c r="R2920" s="11">
        <f t="shared" si="271"/>
        <v>68.099999999999994</v>
      </c>
      <c r="S2920" t="str">
        <f t="shared" si="274"/>
        <v>theater</v>
      </c>
      <c r="T2920" s="17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 s="15">
        <f t="shared" si="272"/>
        <v>41856.61954861111</v>
      </c>
      <c r="K2921">
        <v>1404658329</v>
      </c>
      <c r="L2921" s="15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270"/>
        <v>8.5</v>
      </c>
      <c r="R2921" s="11">
        <f t="shared" si="271"/>
        <v>8.5</v>
      </c>
      <c r="S2921" t="str">
        <f t="shared" si="274"/>
        <v>theater</v>
      </c>
      <c r="T2921" s="17" t="str">
        <f t="shared" si="275"/>
        <v>plays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 s="15">
        <f t="shared" si="272"/>
        <v>42088.750810185185</v>
      </c>
      <c r="K2922">
        <v>1424718070</v>
      </c>
      <c r="L2922" s="15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270"/>
        <v>26.840000000000003</v>
      </c>
      <c r="R2922" s="11">
        <f t="shared" si="271"/>
        <v>51.615384615384613</v>
      </c>
      <c r="S2922" t="str">
        <f t="shared" si="274"/>
        <v>theater</v>
      </c>
      <c r="T2922" s="17" t="str">
        <f t="shared" si="275"/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 s="15">
        <f t="shared" si="272"/>
        <v>41907.886620370373</v>
      </c>
      <c r="K2923">
        <v>1409087804</v>
      </c>
      <c r="L2923" s="15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 t="shared" si="270"/>
        <v>129</v>
      </c>
      <c r="R2923" s="11">
        <f t="shared" si="271"/>
        <v>43</v>
      </c>
      <c r="S2923" t="str">
        <f t="shared" si="274"/>
        <v>theater</v>
      </c>
      <c r="T2923" s="17" t="str">
        <f t="shared" si="275"/>
        <v>musical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 s="15">
        <f t="shared" si="272"/>
        <v>42142.874155092592</v>
      </c>
      <c r="K2924">
        <v>1428094727</v>
      </c>
      <c r="L2924" s="15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 t="shared" si="270"/>
        <v>100</v>
      </c>
      <c r="R2924" s="11">
        <f t="shared" si="271"/>
        <v>83.333333333333329</v>
      </c>
      <c r="S2924" t="str">
        <f t="shared" si="274"/>
        <v>theater</v>
      </c>
      <c r="T2924" s="17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 s="15">
        <f t="shared" si="272"/>
        <v>42028.125</v>
      </c>
      <c r="K2925">
        <v>1420774779</v>
      </c>
      <c r="L2925" s="15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 t="shared" si="270"/>
        <v>100</v>
      </c>
      <c r="R2925" s="11">
        <f t="shared" si="271"/>
        <v>30</v>
      </c>
      <c r="S2925" t="str">
        <f t="shared" si="274"/>
        <v>theater</v>
      </c>
      <c r="T2925" s="17" t="str">
        <f t="shared" si="275"/>
        <v>musical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 s="15">
        <f t="shared" si="272"/>
        <v>42133.165972222225</v>
      </c>
      <c r="K2926">
        <v>1428585710</v>
      </c>
      <c r="L2926" s="15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 t="shared" si="270"/>
        <v>103.2</v>
      </c>
      <c r="R2926" s="11">
        <f t="shared" si="271"/>
        <v>175.51020408163265</v>
      </c>
      <c r="S2926" t="str">
        <f t="shared" si="274"/>
        <v>theater</v>
      </c>
      <c r="T2926" s="17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 s="15">
        <f t="shared" si="272"/>
        <v>41893.584120370368</v>
      </c>
      <c r="K2927">
        <v>1407852068</v>
      </c>
      <c r="L2927" s="15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 t="shared" si="270"/>
        <v>102.44597777777777</v>
      </c>
      <c r="R2927" s="11">
        <f t="shared" si="271"/>
        <v>231.66175879396985</v>
      </c>
      <c r="S2927" t="str">
        <f t="shared" si="274"/>
        <v>theater</v>
      </c>
      <c r="T2927" s="17" t="str">
        <f t="shared" si="275"/>
        <v>musical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 s="15">
        <f t="shared" si="272"/>
        <v>42058.765960648147</v>
      </c>
      <c r="K2928">
        <v>1423506179</v>
      </c>
      <c r="L2928" s="15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 t="shared" si="270"/>
        <v>125</v>
      </c>
      <c r="R2928" s="11">
        <f t="shared" si="271"/>
        <v>75</v>
      </c>
      <c r="S2928" t="str">
        <f t="shared" si="274"/>
        <v>theater</v>
      </c>
      <c r="T2928" s="17" t="str">
        <f t="shared" si="275"/>
        <v>musical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 s="15">
        <f t="shared" si="272"/>
        <v>41835.208333333336</v>
      </c>
      <c r="K2929">
        <v>1402934629</v>
      </c>
      <c r="L2929" s="15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 t="shared" si="270"/>
        <v>130.83333333333334</v>
      </c>
      <c r="R2929" s="11">
        <f t="shared" si="271"/>
        <v>112.14285714285714</v>
      </c>
      <c r="S2929" t="str">
        <f t="shared" si="274"/>
        <v>theater</v>
      </c>
      <c r="T2929" s="17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 s="15">
        <f t="shared" si="272"/>
        <v>42433.998217592598</v>
      </c>
      <c r="K2930">
        <v>1454543846</v>
      </c>
      <c r="L2930" s="15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 t="shared" si="270"/>
        <v>100</v>
      </c>
      <c r="R2930" s="11">
        <f t="shared" si="271"/>
        <v>41.666666666666664</v>
      </c>
      <c r="S2930" t="str">
        <f t="shared" si="274"/>
        <v>theater</v>
      </c>
      <c r="T2930" s="17" t="str">
        <f t="shared" si="275"/>
        <v>musical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 s="15">
        <f t="shared" si="272"/>
        <v>41784.564328703702</v>
      </c>
      <c r="K2931">
        <v>1398432758</v>
      </c>
      <c r="L2931" s="15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 t="shared" si="270"/>
        <v>102.06937499999999</v>
      </c>
      <c r="R2931" s="11">
        <f t="shared" si="271"/>
        <v>255.17343750000001</v>
      </c>
      <c r="S2931" t="str">
        <f t="shared" si="274"/>
        <v>theater</v>
      </c>
      <c r="T2931" s="17" t="str">
        <f t="shared" si="275"/>
        <v>musical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 s="15">
        <f t="shared" si="272"/>
        <v>42131.584074074075</v>
      </c>
      <c r="K2932">
        <v>1428415264</v>
      </c>
      <c r="L2932" s="15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 t="shared" si="270"/>
        <v>100.92000000000002</v>
      </c>
      <c r="R2932" s="11">
        <f t="shared" si="271"/>
        <v>162.7741935483871</v>
      </c>
      <c r="S2932" t="str">
        <f t="shared" si="274"/>
        <v>theater</v>
      </c>
      <c r="T2932" s="17" t="str">
        <f t="shared" si="275"/>
        <v>musical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 s="15">
        <f t="shared" si="272"/>
        <v>41897.255555555559</v>
      </c>
      <c r="K2933">
        <v>1408604363</v>
      </c>
      <c r="L2933" s="15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 t="shared" si="270"/>
        <v>106</v>
      </c>
      <c r="R2933" s="11">
        <f t="shared" si="271"/>
        <v>88.333333333333329</v>
      </c>
      <c r="S2933" t="str">
        <f t="shared" si="274"/>
        <v>theater</v>
      </c>
      <c r="T2933" s="17" t="str">
        <f t="shared" si="275"/>
        <v>musical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 s="15">
        <f t="shared" si="272"/>
        <v>42056.458333333328</v>
      </c>
      <c r="K2934">
        <v>1421812637</v>
      </c>
      <c r="L2934" s="15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 t="shared" si="270"/>
        <v>105.0967741935484</v>
      </c>
      <c r="R2934" s="11">
        <f t="shared" si="271"/>
        <v>85.736842105263165</v>
      </c>
      <c r="S2934" t="str">
        <f t="shared" si="274"/>
        <v>theater</v>
      </c>
      <c r="T2934" s="17" t="str">
        <f t="shared" si="275"/>
        <v>musical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 s="15">
        <f t="shared" si="272"/>
        <v>42525.956631944442</v>
      </c>
      <c r="K2935">
        <v>1462489053</v>
      </c>
      <c r="L2935" s="15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 t="shared" si="270"/>
        <v>102.76</v>
      </c>
      <c r="R2935" s="11">
        <f t="shared" si="271"/>
        <v>47.574074074074076</v>
      </c>
      <c r="S2935" t="str">
        <f t="shared" si="274"/>
        <v>theater</v>
      </c>
      <c r="T2935" s="17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 s="15">
        <f t="shared" si="272"/>
        <v>41805.636157407411</v>
      </c>
      <c r="K2936">
        <v>1400253364</v>
      </c>
      <c r="L2936" s="15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 t="shared" si="270"/>
        <v>108</v>
      </c>
      <c r="R2936" s="11">
        <f t="shared" si="271"/>
        <v>72.972972972972968</v>
      </c>
      <c r="S2936" t="str">
        <f t="shared" si="274"/>
        <v>theater</v>
      </c>
      <c r="T2936" s="17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 s="15">
        <f t="shared" si="272"/>
        <v>42611.708333333328</v>
      </c>
      <c r="K2937">
        <v>1467468008</v>
      </c>
      <c r="L2937" s="15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 t="shared" si="270"/>
        <v>100.88571428571429</v>
      </c>
      <c r="R2937" s="11">
        <f t="shared" si="271"/>
        <v>90.538461538461533</v>
      </c>
      <c r="S2937" t="str">
        <f t="shared" si="274"/>
        <v>theater</v>
      </c>
      <c r="T2937" s="17" t="str">
        <f t="shared" si="275"/>
        <v>musical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 s="15">
        <f t="shared" si="272"/>
        <v>41925.207638888889</v>
      </c>
      <c r="K2938">
        <v>1412091423</v>
      </c>
      <c r="L2938" s="15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 t="shared" si="270"/>
        <v>128</v>
      </c>
      <c r="R2938" s="11">
        <f t="shared" si="271"/>
        <v>37.647058823529413</v>
      </c>
      <c r="S2938" t="str">
        <f t="shared" si="274"/>
        <v>theater</v>
      </c>
      <c r="T2938" s="17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 s="15">
        <f t="shared" si="272"/>
        <v>41833.457326388889</v>
      </c>
      <c r="K2939">
        <v>1402657113</v>
      </c>
      <c r="L2939" s="15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 t="shared" si="270"/>
        <v>133.33333333333331</v>
      </c>
      <c r="R2939" s="11">
        <f t="shared" si="271"/>
        <v>36.363636363636367</v>
      </c>
      <c r="S2939" t="str">
        <f t="shared" si="274"/>
        <v>theater</v>
      </c>
      <c r="T2939" s="17" t="str">
        <f t="shared" si="275"/>
        <v>musical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 s="15">
        <f t="shared" si="272"/>
        <v>42034.703865740739</v>
      </c>
      <c r="K2940">
        <v>1420044814</v>
      </c>
      <c r="L2940" s="15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 t="shared" si="270"/>
        <v>101.375</v>
      </c>
      <c r="R2940" s="11">
        <f t="shared" si="271"/>
        <v>126.71875</v>
      </c>
      <c r="S2940" t="str">
        <f t="shared" si="274"/>
        <v>theater</v>
      </c>
      <c r="T2940" s="17" t="str">
        <f t="shared" si="275"/>
        <v>musical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 s="15">
        <f t="shared" si="272"/>
        <v>41879.041666666664</v>
      </c>
      <c r="K2941">
        <v>1406316312</v>
      </c>
      <c r="L2941" s="15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 t="shared" si="270"/>
        <v>102.875</v>
      </c>
      <c r="R2941" s="11">
        <f t="shared" si="271"/>
        <v>329.2</v>
      </c>
      <c r="S2941" t="str">
        <f t="shared" si="274"/>
        <v>theater</v>
      </c>
      <c r="T2941" s="17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 s="15">
        <f t="shared" si="272"/>
        <v>42022.773356481484</v>
      </c>
      <c r="K2942">
        <v>1418150018</v>
      </c>
      <c r="L2942" s="15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 t="shared" si="270"/>
        <v>107.24000000000001</v>
      </c>
      <c r="R2942" s="11">
        <f t="shared" si="271"/>
        <v>81.242424242424249</v>
      </c>
      <c r="S2942" t="str">
        <f t="shared" si="274"/>
        <v>theater</v>
      </c>
      <c r="T2942" s="17" t="str">
        <f t="shared" si="275"/>
        <v>musical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 s="15">
        <f t="shared" si="272"/>
        <v>42064.960127314815</v>
      </c>
      <c r="K2943">
        <v>1422658955</v>
      </c>
      <c r="L2943" s="15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270"/>
        <v>4.0000000000000001E-3</v>
      </c>
      <c r="R2943" s="11">
        <f t="shared" si="271"/>
        <v>1</v>
      </c>
      <c r="S2943" t="str">
        <f t="shared" si="274"/>
        <v>theater</v>
      </c>
      <c r="T2943" s="17" t="str">
        <f t="shared" si="275"/>
        <v>spaces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 s="15">
        <f t="shared" si="272"/>
        <v>42354.845833333333</v>
      </c>
      <c r="K2944">
        <v>1448565459</v>
      </c>
      <c r="L2944" s="15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270"/>
        <v>20.424999999999997</v>
      </c>
      <c r="R2944" s="11">
        <f t="shared" si="271"/>
        <v>202.22772277227722</v>
      </c>
      <c r="S2944" t="str">
        <f t="shared" si="274"/>
        <v>theater</v>
      </c>
      <c r="T2944" s="17" t="str">
        <f t="shared" si="275"/>
        <v>spaces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 s="15">
        <f t="shared" si="272"/>
        <v>42107.129398148143</v>
      </c>
      <c r="K2945">
        <v>1426302380</v>
      </c>
      <c r="L2945" s="15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270"/>
        <v>0</v>
      </c>
      <c r="R2945" s="11" t="e">
        <f t="shared" si="271"/>
        <v>#DIV/0!</v>
      </c>
      <c r="S2945" t="str">
        <f t="shared" si="274"/>
        <v>theater</v>
      </c>
      <c r="T2945" s="17" t="str">
        <f t="shared" si="275"/>
        <v>spaces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 s="15">
        <f t="shared" si="272"/>
        <v>42162.9143287037</v>
      </c>
      <c r="K2946">
        <v>1431122198</v>
      </c>
      <c r="L2946" s="15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ref="Q2946:Q3009" si="276">E2946/D2946*100</f>
        <v>1</v>
      </c>
      <c r="R2946" s="11">
        <f t="shared" ref="R2946:R3009" si="277">E2946/N2946</f>
        <v>100</v>
      </c>
      <c r="S2946" t="str">
        <f t="shared" si="274"/>
        <v>theater</v>
      </c>
      <c r="T2946" s="17" t="str">
        <f t="shared" si="275"/>
        <v>spaces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78">(((I2947/60)/60)/24)+DATE(1970,1,1)</f>
        <v>42148.139583333337</v>
      </c>
      <c r="K2947">
        <v>1429845660</v>
      </c>
      <c r="L2947" s="15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si="276"/>
        <v>0</v>
      </c>
      <c r="R2947" s="11" t="e">
        <f t="shared" si="277"/>
        <v>#DIV/0!</v>
      </c>
      <c r="S2947" t="str">
        <f t="shared" ref="S2947:S3010" si="280">LEFT(P2947,SEARCH("/",P2947,1)-1)</f>
        <v>theater</v>
      </c>
      <c r="T2947" s="17" t="str">
        <f t="shared" ref="T2947:T3010" si="281">RIGHT(P2947,LEN(P2947)-SEARCH("/",P2947))</f>
        <v>spaces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 s="15">
        <f t="shared" si="278"/>
        <v>42597.531157407408</v>
      </c>
      <c r="K2948">
        <v>1468673092</v>
      </c>
      <c r="L2948" s="15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276"/>
        <v>0.1</v>
      </c>
      <c r="R2948" s="11">
        <f t="shared" si="277"/>
        <v>1</v>
      </c>
      <c r="S2948" t="str">
        <f t="shared" si="280"/>
        <v>theater</v>
      </c>
      <c r="T2948" s="17" t="str">
        <f t="shared" si="281"/>
        <v>spaces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 s="15">
        <f t="shared" si="278"/>
        <v>42698.715972222228</v>
      </c>
      <c r="K2949">
        <v>1475760567</v>
      </c>
      <c r="L2949" s="15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276"/>
        <v>4.2880000000000003</v>
      </c>
      <c r="R2949" s="11">
        <f t="shared" si="277"/>
        <v>82.461538461538467</v>
      </c>
      <c r="S2949" t="str">
        <f t="shared" si="280"/>
        <v>theater</v>
      </c>
      <c r="T2949" s="17" t="str">
        <f t="shared" si="281"/>
        <v>spaces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 s="15">
        <f t="shared" si="278"/>
        <v>42157.649224537032</v>
      </c>
      <c r="K2950">
        <v>1428075293</v>
      </c>
      <c r="L2950" s="15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276"/>
        <v>4.8000000000000004E-3</v>
      </c>
      <c r="R2950" s="11">
        <f t="shared" si="277"/>
        <v>2.6666666666666665</v>
      </c>
      <c r="S2950" t="str">
        <f t="shared" si="280"/>
        <v>theater</v>
      </c>
      <c r="T2950" s="17" t="str">
        <f t="shared" si="281"/>
        <v>spaces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 s="15">
        <f t="shared" si="278"/>
        <v>42327.864780092597</v>
      </c>
      <c r="K2951">
        <v>1445370317</v>
      </c>
      <c r="L2951" s="15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276"/>
        <v>2.5</v>
      </c>
      <c r="R2951" s="11">
        <f t="shared" si="277"/>
        <v>12.5</v>
      </c>
      <c r="S2951" t="str">
        <f t="shared" si="280"/>
        <v>theater</v>
      </c>
      <c r="T2951" s="17" t="str">
        <f t="shared" si="281"/>
        <v>spaces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 s="15">
        <f t="shared" si="278"/>
        <v>42392.36518518519</v>
      </c>
      <c r="K2952">
        <v>1450946752</v>
      </c>
      <c r="L2952" s="15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276"/>
        <v>0</v>
      </c>
      <c r="R2952" s="11" t="e">
        <f t="shared" si="277"/>
        <v>#DIV/0!</v>
      </c>
      <c r="S2952" t="str">
        <f t="shared" si="280"/>
        <v>theater</v>
      </c>
      <c r="T2952" s="17" t="str">
        <f t="shared" si="281"/>
        <v>spaces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 s="15">
        <f t="shared" si="278"/>
        <v>41917.802928240737</v>
      </c>
      <c r="K2953">
        <v>1408648573</v>
      </c>
      <c r="L2953" s="15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276"/>
        <v>2.1919999999999997</v>
      </c>
      <c r="R2953" s="11">
        <f t="shared" si="277"/>
        <v>18.896551724137932</v>
      </c>
      <c r="S2953" t="str">
        <f t="shared" si="280"/>
        <v>theater</v>
      </c>
      <c r="T2953" s="17" t="str">
        <f t="shared" si="281"/>
        <v>spaces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 s="15">
        <f t="shared" si="278"/>
        <v>42660.166666666672</v>
      </c>
      <c r="K2954">
        <v>1473957239</v>
      </c>
      <c r="L2954" s="15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276"/>
        <v>8.0250000000000004</v>
      </c>
      <c r="R2954" s="11">
        <f t="shared" si="277"/>
        <v>200.625</v>
      </c>
      <c r="S2954" t="str">
        <f t="shared" si="280"/>
        <v>theater</v>
      </c>
      <c r="T2954" s="17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 s="15">
        <f t="shared" si="278"/>
        <v>42285.791909722218</v>
      </c>
      <c r="K2955">
        <v>1441738821</v>
      </c>
      <c r="L2955" s="15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276"/>
        <v>0.15125</v>
      </c>
      <c r="R2955" s="11">
        <f t="shared" si="277"/>
        <v>201.66666666666666</v>
      </c>
      <c r="S2955" t="str">
        <f t="shared" si="280"/>
        <v>theater</v>
      </c>
      <c r="T2955" s="17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 s="15">
        <f t="shared" si="278"/>
        <v>42810.541701388895</v>
      </c>
      <c r="K2956">
        <v>1487944803</v>
      </c>
      <c r="L2956" s="15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276"/>
        <v>0</v>
      </c>
      <c r="R2956" s="11" t="e">
        <f t="shared" si="277"/>
        <v>#DIV/0!</v>
      </c>
      <c r="S2956" t="str">
        <f t="shared" si="280"/>
        <v>theater</v>
      </c>
      <c r="T2956" s="17" t="str">
        <f t="shared" si="281"/>
        <v>spaces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 s="15">
        <f t="shared" si="278"/>
        <v>42171.741307870368</v>
      </c>
      <c r="K2957">
        <v>1431884849</v>
      </c>
      <c r="L2957" s="15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276"/>
        <v>59.583333333333336</v>
      </c>
      <c r="R2957" s="11">
        <f t="shared" si="277"/>
        <v>65</v>
      </c>
      <c r="S2957" t="str">
        <f t="shared" si="280"/>
        <v>theater</v>
      </c>
      <c r="T2957" s="17" t="str">
        <f t="shared" si="281"/>
        <v>spaces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 s="15">
        <f t="shared" si="278"/>
        <v>42494.958912037036</v>
      </c>
      <c r="K2958">
        <v>1459810850</v>
      </c>
      <c r="L2958" s="15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276"/>
        <v>16.734177215189874</v>
      </c>
      <c r="R2958" s="11">
        <f t="shared" si="277"/>
        <v>66.099999999999994</v>
      </c>
      <c r="S2958" t="str">
        <f t="shared" si="280"/>
        <v>theater</v>
      </c>
      <c r="T2958" s="17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 s="15">
        <f t="shared" si="278"/>
        <v>42090.969583333332</v>
      </c>
      <c r="K2959">
        <v>1422317772</v>
      </c>
      <c r="L2959" s="15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276"/>
        <v>1.8666666666666669</v>
      </c>
      <c r="R2959" s="11">
        <f t="shared" si="277"/>
        <v>93.333333333333329</v>
      </c>
      <c r="S2959" t="str">
        <f t="shared" si="280"/>
        <v>theater</v>
      </c>
      <c r="T2959" s="17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 s="15">
        <f t="shared" si="278"/>
        <v>42498.73746527778</v>
      </c>
      <c r="K2960">
        <v>1457548917</v>
      </c>
      <c r="L2960" s="15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276"/>
        <v>0</v>
      </c>
      <c r="R2960" s="11" t="e">
        <f t="shared" si="277"/>
        <v>#DIV/0!</v>
      </c>
      <c r="S2960" t="str">
        <f t="shared" si="280"/>
        <v>theater</v>
      </c>
      <c r="T2960" s="17" t="str">
        <f t="shared" si="281"/>
        <v>spaces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 s="15">
        <f t="shared" si="278"/>
        <v>42528.008391203708</v>
      </c>
      <c r="K2961">
        <v>1462666325</v>
      </c>
      <c r="L2961" s="15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276"/>
        <v>0</v>
      </c>
      <c r="R2961" s="11" t="e">
        <f t="shared" si="277"/>
        <v>#DIV/0!</v>
      </c>
      <c r="S2961" t="str">
        <f t="shared" si="280"/>
        <v>theater</v>
      </c>
      <c r="T2961" s="17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 s="15">
        <f t="shared" si="278"/>
        <v>41893.757210648146</v>
      </c>
      <c r="K2962">
        <v>1407867023</v>
      </c>
      <c r="L2962" s="15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276"/>
        <v>0</v>
      </c>
      <c r="R2962" s="11" t="e">
        <f t="shared" si="277"/>
        <v>#DIV/0!</v>
      </c>
      <c r="S2962" t="str">
        <f t="shared" si="280"/>
        <v>theater</v>
      </c>
      <c r="T2962" s="17" t="str">
        <f t="shared" si="281"/>
        <v>spaces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 s="15">
        <f t="shared" si="278"/>
        <v>42089.166666666672</v>
      </c>
      <c r="K2963">
        <v>1424927159</v>
      </c>
      <c r="L2963" s="15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 t="shared" si="276"/>
        <v>109.62</v>
      </c>
      <c r="R2963" s="11">
        <f t="shared" si="277"/>
        <v>50.75</v>
      </c>
      <c r="S2963" t="str">
        <f t="shared" si="280"/>
        <v>theater</v>
      </c>
      <c r="T2963" s="17" t="str">
        <f t="shared" si="281"/>
        <v>plays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 s="15">
        <f t="shared" si="278"/>
        <v>42064.290972222225</v>
      </c>
      <c r="K2964">
        <v>1422769906</v>
      </c>
      <c r="L2964" s="15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 t="shared" si="276"/>
        <v>121.8</v>
      </c>
      <c r="R2964" s="11">
        <f t="shared" si="277"/>
        <v>60.9</v>
      </c>
      <c r="S2964" t="str">
        <f t="shared" si="280"/>
        <v>theater</v>
      </c>
      <c r="T2964" s="17" t="str">
        <f t="shared" si="281"/>
        <v>plays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 s="15">
        <f t="shared" si="278"/>
        <v>42187.470185185186</v>
      </c>
      <c r="K2965">
        <v>1433243824</v>
      </c>
      <c r="L2965" s="15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 t="shared" si="276"/>
        <v>106.85</v>
      </c>
      <c r="R2965" s="11">
        <f t="shared" si="277"/>
        <v>109.03061224489795</v>
      </c>
      <c r="S2965" t="str">
        <f t="shared" si="280"/>
        <v>theater</v>
      </c>
      <c r="T2965" s="17" t="str">
        <f t="shared" si="281"/>
        <v>plays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 s="15">
        <f t="shared" si="278"/>
        <v>41857.897222222222</v>
      </c>
      <c r="K2966">
        <v>1404769819</v>
      </c>
      <c r="L2966" s="15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 t="shared" si="276"/>
        <v>100.71379999999999</v>
      </c>
      <c r="R2966" s="11">
        <f t="shared" si="277"/>
        <v>25.692295918367346</v>
      </c>
      <c r="S2966" t="str">
        <f t="shared" si="280"/>
        <v>theater</v>
      </c>
      <c r="T2966" s="17" t="str">
        <f t="shared" si="281"/>
        <v>plays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 s="15">
        <f t="shared" si="278"/>
        <v>42192.729548611111</v>
      </c>
      <c r="K2967">
        <v>1433698233</v>
      </c>
      <c r="L2967" s="15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 t="shared" si="276"/>
        <v>109.00000000000001</v>
      </c>
      <c r="R2967" s="11">
        <f t="shared" si="277"/>
        <v>41.92307692307692</v>
      </c>
      <c r="S2967" t="str">
        <f t="shared" si="280"/>
        <v>theater</v>
      </c>
      <c r="T2967" s="17" t="str">
        <f t="shared" si="281"/>
        <v>plays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 s="15">
        <f t="shared" si="278"/>
        <v>42263.738564814819</v>
      </c>
      <c r="K2968">
        <v>1439833412</v>
      </c>
      <c r="L2968" s="15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 t="shared" si="276"/>
        <v>113.63000000000001</v>
      </c>
      <c r="R2968" s="11">
        <f t="shared" si="277"/>
        <v>88.7734375</v>
      </c>
      <c r="S2968" t="str">
        <f t="shared" si="280"/>
        <v>theater</v>
      </c>
      <c r="T2968" s="17" t="str">
        <f t="shared" si="281"/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 s="15">
        <f t="shared" si="278"/>
        <v>42072.156157407408</v>
      </c>
      <c r="K2969">
        <v>1423284292</v>
      </c>
      <c r="L2969" s="15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 t="shared" si="276"/>
        <v>113.92</v>
      </c>
      <c r="R2969" s="11">
        <f t="shared" si="277"/>
        <v>80.225352112676063</v>
      </c>
      <c r="S2969" t="str">
        <f t="shared" si="280"/>
        <v>theater</v>
      </c>
      <c r="T2969" s="17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 s="15">
        <f t="shared" si="278"/>
        <v>42599.165972222225</v>
      </c>
      <c r="K2970">
        <v>1470227660</v>
      </c>
      <c r="L2970" s="15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 t="shared" si="276"/>
        <v>106</v>
      </c>
      <c r="R2970" s="11">
        <f t="shared" si="277"/>
        <v>78.936170212765958</v>
      </c>
      <c r="S2970" t="str">
        <f t="shared" si="280"/>
        <v>theater</v>
      </c>
      <c r="T2970" s="17" t="str">
        <f t="shared" si="281"/>
        <v>plays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 s="15">
        <f t="shared" si="278"/>
        <v>42127.952083333337</v>
      </c>
      <c r="K2971">
        <v>1428087153</v>
      </c>
      <c r="L2971" s="15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 t="shared" si="276"/>
        <v>162.5</v>
      </c>
      <c r="R2971" s="11">
        <f t="shared" si="277"/>
        <v>95.588235294117652</v>
      </c>
      <c r="S2971" t="str">
        <f t="shared" si="280"/>
        <v>theater</v>
      </c>
      <c r="T2971" s="17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 s="15">
        <f t="shared" si="278"/>
        <v>41838.669571759259</v>
      </c>
      <c r="K2972">
        <v>1403107451</v>
      </c>
      <c r="L2972" s="15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 t="shared" si="276"/>
        <v>106</v>
      </c>
      <c r="R2972" s="11">
        <f t="shared" si="277"/>
        <v>69.890109890109883</v>
      </c>
      <c r="S2972" t="str">
        <f t="shared" si="280"/>
        <v>theater</v>
      </c>
      <c r="T2972" s="17" t="str">
        <f t="shared" si="281"/>
        <v>plays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 s="15">
        <f t="shared" si="278"/>
        <v>41882.658310185187</v>
      </c>
      <c r="K2973">
        <v>1406908078</v>
      </c>
      <c r="L2973" s="15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 t="shared" si="276"/>
        <v>100.15624999999999</v>
      </c>
      <c r="R2973" s="11">
        <f t="shared" si="277"/>
        <v>74.534883720930239</v>
      </c>
      <c r="S2973" t="str">
        <f t="shared" si="280"/>
        <v>theater</v>
      </c>
      <c r="T2973" s="17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 s="15">
        <f t="shared" si="278"/>
        <v>42709.041666666672</v>
      </c>
      <c r="K2974">
        <v>1479609520</v>
      </c>
      <c r="L2974" s="15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 t="shared" si="276"/>
        <v>105.35000000000001</v>
      </c>
      <c r="R2974" s="11">
        <f t="shared" si="277"/>
        <v>123.94117647058823</v>
      </c>
      <c r="S2974" t="str">
        <f t="shared" si="280"/>
        <v>theater</v>
      </c>
      <c r="T2974" s="17" t="str">
        <f t="shared" si="281"/>
        <v>plays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 s="15">
        <f t="shared" si="278"/>
        <v>42370.166666666672</v>
      </c>
      <c r="K2975">
        <v>1449171508</v>
      </c>
      <c r="L2975" s="15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 t="shared" si="276"/>
        <v>174.8</v>
      </c>
      <c r="R2975" s="11">
        <f t="shared" si="277"/>
        <v>264.84848484848487</v>
      </c>
      <c r="S2975" t="str">
        <f t="shared" si="280"/>
        <v>theater</v>
      </c>
      <c r="T2975" s="17" t="str">
        <f t="shared" si="281"/>
        <v>plays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 s="15">
        <f t="shared" si="278"/>
        <v>41908.065972222219</v>
      </c>
      <c r="K2976">
        <v>1409275671</v>
      </c>
      <c r="L2976" s="15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 t="shared" si="276"/>
        <v>102</v>
      </c>
      <c r="R2976" s="11">
        <f t="shared" si="277"/>
        <v>58.620689655172413</v>
      </c>
      <c r="S2976" t="str">
        <f t="shared" si="280"/>
        <v>theater</v>
      </c>
      <c r="T2976" s="17" t="str">
        <f t="shared" si="281"/>
        <v>plays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 s="15">
        <f t="shared" si="278"/>
        <v>41970.125</v>
      </c>
      <c r="K2977">
        <v>1414599886</v>
      </c>
      <c r="L2977" s="15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 t="shared" si="276"/>
        <v>100.125</v>
      </c>
      <c r="R2977" s="11">
        <f t="shared" si="277"/>
        <v>70.884955752212392</v>
      </c>
      <c r="S2977" t="str">
        <f t="shared" si="280"/>
        <v>theater</v>
      </c>
      <c r="T2977" s="17" t="str">
        <f t="shared" si="281"/>
        <v>plays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 s="15">
        <f t="shared" si="278"/>
        <v>42442.5</v>
      </c>
      <c r="K2978">
        <v>1456421530</v>
      </c>
      <c r="L2978" s="15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 t="shared" si="276"/>
        <v>171.42857142857142</v>
      </c>
      <c r="R2978" s="11">
        <f t="shared" si="277"/>
        <v>8.5714285714285712</v>
      </c>
      <c r="S2978" t="str">
        <f t="shared" si="280"/>
        <v>theater</v>
      </c>
      <c r="T2978" s="17" t="str">
        <f t="shared" si="281"/>
        <v>plays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 s="15">
        <f t="shared" si="278"/>
        <v>42086.093055555553</v>
      </c>
      <c r="K2979">
        <v>1421960934</v>
      </c>
      <c r="L2979" s="15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 t="shared" si="276"/>
        <v>113.56666666666666</v>
      </c>
      <c r="R2979" s="11">
        <f t="shared" si="277"/>
        <v>113.56666666666666</v>
      </c>
      <c r="S2979" t="str">
        <f t="shared" si="280"/>
        <v>theater</v>
      </c>
      <c r="T2979" s="17" t="str">
        <f t="shared" si="281"/>
        <v>plays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 s="15">
        <f t="shared" si="278"/>
        <v>41932.249305555553</v>
      </c>
      <c r="K2980">
        <v>1412954547</v>
      </c>
      <c r="L2980" s="15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 t="shared" si="276"/>
        <v>129.46666666666667</v>
      </c>
      <c r="R2980" s="11">
        <f t="shared" si="277"/>
        <v>60.6875</v>
      </c>
      <c r="S2980" t="str">
        <f t="shared" si="280"/>
        <v>theater</v>
      </c>
      <c r="T2980" s="17" t="str">
        <f t="shared" si="281"/>
        <v>plays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 s="15">
        <f t="shared" si="278"/>
        <v>42010.25</v>
      </c>
      <c r="K2981">
        <v>1419104823</v>
      </c>
      <c r="L2981" s="15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 t="shared" si="276"/>
        <v>101.4</v>
      </c>
      <c r="R2981" s="11">
        <f t="shared" si="277"/>
        <v>110.21739130434783</v>
      </c>
      <c r="S2981" t="str">
        <f t="shared" si="280"/>
        <v>theater</v>
      </c>
      <c r="T2981" s="17" t="str">
        <f t="shared" si="281"/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 s="15">
        <f t="shared" si="278"/>
        <v>42240.083333333328</v>
      </c>
      <c r="K2982">
        <v>1438639130</v>
      </c>
      <c r="L2982" s="15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 t="shared" si="276"/>
        <v>109.16666666666666</v>
      </c>
      <c r="R2982" s="11">
        <f t="shared" si="277"/>
        <v>136.45833333333334</v>
      </c>
      <c r="S2982" t="str">
        <f t="shared" si="280"/>
        <v>theater</v>
      </c>
      <c r="T2982" s="17" t="str">
        <f t="shared" si="281"/>
        <v>plays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 s="15">
        <f t="shared" si="278"/>
        <v>42270.559675925921</v>
      </c>
      <c r="K2983">
        <v>1439126756</v>
      </c>
      <c r="L2983" s="15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 t="shared" si="276"/>
        <v>128.92500000000001</v>
      </c>
      <c r="R2983" s="11">
        <f t="shared" si="277"/>
        <v>53.164948453608247</v>
      </c>
      <c r="S2983" t="str">
        <f t="shared" si="280"/>
        <v>theater</v>
      </c>
      <c r="T2983" s="17" t="str">
        <f t="shared" si="281"/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 s="15">
        <f t="shared" si="278"/>
        <v>42411.686840277776</v>
      </c>
      <c r="K2984">
        <v>1452616143</v>
      </c>
      <c r="L2984" s="15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 t="shared" si="276"/>
        <v>102.06</v>
      </c>
      <c r="R2984" s="11">
        <f t="shared" si="277"/>
        <v>86.491525423728817</v>
      </c>
      <c r="S2984" t="str">
        <f t="shared" si="280"/>
        <v>theater</v>
      </c>
      <c r="T2984" s="17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 s="15">
        <f t="shared" si="278"/>
        <v>41954.674027777779</v>
      </c>
      <c r="K2985">
        <v>1410534636</v>
      </c>
      <c r="L2985" s="15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 t="shared" si="276"/>
        <v>146.53957758620692</v>
      </c>
      <c r="R2985" s="11">
        <f t="shared" si="277"/>
        <v>155.23827397260274</v>
      </c>
      <c r="S2985" t="str">
        <f t="shared" si="280"/>
        <v>theater</v>
      </c>
      <c r="T2985" s="17" t="str">
        <f t="shared" si="281"/>
        <v>spaces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 s="15">
        <f t="shared" si="278"/>
        <v>42606.278715277775</v>
      </c>
      <c r="K2986">
        <v>1469428881</v>
      </c>
      <c r="L2986" s="15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 t="shared" si="276"/>
        <v>100.352</v>
      </c>
      <c r="R2986" s="11">
        <f t="shared" si="277"/>
        <v>115.08256880733946</v>
      </c>
      <c r="S2986" t="str">
        <f t="shared" si="280"/>
        <v>theater</v>
      </c>
      <c r="T2986" s="17" t="str">
        <f t="shared" si="281"/>
        <v>spaces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 s="15">
        <f t="shared" si="278"/>
        <v>42674.166666666672</v>
      </c>
      <c r="K2987">
        <v>1476228128</v>
      </c>
      <c r="L2987" s="15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 t="shared" si="276"/>
        <v>121.64999999999999</v>
      </c>
      <c r="R2987" s="11">
        <f t="shared" si="277"/>
        <v>109.5945945945946</v>
      </c>
      <c r="S2987" t="str">
        <f t="shared" si="280"/>
        <v>theater</v>
      </c>
      <c r="T2987" s="1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 s="15">
        <f t="shared" si="278"/>
        <v>42491.458402777775</v>
      </c>
      <c r="K2988">
        <v>1456920006</v>
      </c>
      <c r="L2988" s="15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 t="shared" si="276"/>
        <v>105.5</v>
      </c>
      <c r="R2988" s="11">
        <f t="shared" si="277"/>
        <v>45.214285714285715</v>
      </c>
      <c r="S2988" t="str">
        <f t="shared" si="280"/>
        <v>theater</v>
      </c>
      <c r="T2988" s="17" t="str">
        <f t="shared" si="281"/>
        <v>spaces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 s="15">
        <f t="shared" si="278"/>
        <v>42656</v>
      </c>
      <c r="K2989">
        <v>1473837751</v>
      </c>
      <c r="L2989" s="15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 t="shared" si="276"/>
        <v>110.4008</v>
      </c>
      <c r="R2989" s="11">
        <f t="shared" si="277"/>
        <v>104.15169811320754</v>
      </c>
      <c r="S2989" t="str">
        <f t="shared" si="280"/>
        <v>theater</v>
      </c>
      <c r="T2989" s="17" t="str">
        <f t="shared" si="281"/>
        <v>spaces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 s="15">
        <f t="shared" si="278"/>
        <v>42541.362048611118</v>
      </c>
      <c r="K2990">
        <v>1463820081</v>
      </c>
      <c r="L2990" s="15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 t="shared" si="276"/>
        <v>100</v>
      </c>
      <c r="R2990" s="11">
        <f t="shared" si="277"/>
        <v>35.714285714285715</v>
      </c>
      <c r="S2990" t="str">
        <f t="shared" si="280"/>
        <v>theater</v>
      </c>
      <c r="T2990" s="17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 s="15">
        <f t="shared" si="278"/>
        <v>42359.207638888889</v>
      </c>
      <c r="K2991">
        <v>1448756962</v>
      </c>
      <c r="L2991" s="15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 t="shared" si="276"/>
        <v>176.535</v>
      </c>
      <c r="R2991" s="11">
        <f t="shared" si="277"/>
        <v>96.997252747252745</v>
      </c>
      <c r="S2991" t="str">
        <f t="shared" si="280"/>
        <v>theater</v>
      </c>
      <c r="T2991" s="17" t="str">
        <f t="shared" si="281"/>
        <v>spaces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 s="15">
        <f t="shared" si="278"/>
        <v>42376.57430555555</v>
      </c>
      <c r="K2992">
        <v>1449150420</v>
      </c>
      <c r="L2992" s="15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 t="shared" si="276"/>
        <v>100</v>
      </c>
      <c r="R2992" s="11">
        <f t="shared" si="277"/>
        <v>370.37037037037038</v>
      </c>
      <c r="S2992" t="str">
        <f t="shared" si="280"/>
        <v>theater</v>
      </c>
      <c r="T2992" s="17" t="str">
        <f t="shared" si="281"/>
        <v>spaces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 s="15">
        <f t="shared" si="278"/>
        <v>42762.837152777778</v>
      </c>
      <c r="K2993">
        <v>1483646730</v>
      </c>
      <c r="L2993" s="15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 t="shared" si="276"/>
        <v>103.29411764705883</v>
      </c>
      <c r="R2993" s="11">
        <f t="shared" si="277"/>
        <v>94.408602150537632</v>
      </c>
      <c r="S2993" t="str">
        <f t="shared" si="280"/>
        <v>theater</v>
      </c>
      <c r="T2993" s="17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 s="15">
        <f t="shared" si="278"/>
        <v>42652.767476851848</v>
      </c>
      <c r="K2994">
        <v>1473445510</v>
      </c>
      <c r="L2994" s="15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 t="shared" si="276"/>
        <v>104.5</v>
      </c>
      <c r="R2994" s="11">
        <f t="shared" si="277"/>
        <v>48.984375</v>
      </c>
      <c r="S2994" t="str">
        <f t="shared" si="280"/>
        <v>theater</v>
      </c>
      <c r="T2994" s="17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 s="15">
        <f t="shared" si="278"/>
        <v>42420.838738425926</v>
      </c>
      <c r="K2995">
        <v>1453406867</v>
      </c>
      <c r="L2995" s="15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 t="shared" si="276"/>
        <v>100.29999999999998</v>
      </c>
      <c r="R2995" s="11">
        <f t="shared" si="277"/>
        <v>45.590909090909093</v>
      </c>
      <c r="S2995" t="str">
        <f t="shared" si="280"/>
        <v>theater</v>
      </c>
      <c r="T2995" s="17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 s="15">
        <f t="shared" si="278"/>
        <v>41915.478842592594</v>
      </c>
      <c r="K2996">
        <v>1409743772</v>
      </c>
      <c r="L2996" s="15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 t="shared" si="276"/>
        <v>457.74666666666673</v>
      </c>
      <c r="R2996" s="11">
        <f t="shared" si="277"/>
        <v>23.275254237288134</v>
      </c>
      <c r="S2996" t="str">
        <f t="shared" si="280"/>
        <v>theater</v>
      </c>
      <c r="T2996" s="17" t="str">
        <f t="shared" si="281"/>
        <v>spaces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 s="15">
        <f t="shared" si="278"/>
        <v>42754.665173611109</v>
      </c>
      <c r="K2997">
        <v>1482249471</v>
      </c>
      <c r="L2997" s="15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 t="shared" si="276"/>
        <v>104.96000000000001</v>
      </c>
      <c r="R2997" s="11">
        <f t="shared" si="277"/>
        <v>63.2289156626506</v>
      </c>
      <c r="S2997" t="str">
        <f t="shared" si="280"/>
        <v>theater</v>
      </c>
      <c r="T2997" s="17" t="str">
        <f t="shared" si="281"/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 s="15">
        <f t="shared" si="278"/>
        <v>42150.912500000006</v>
      </c>
      <c r="K2998">
        <v>1427493240</v>
      </c>
      <c r="L2998" s="15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 t="shared" si="276"/>
        <v>171.94285714285715</v>
      </c>
      <c r="R2998" s="11">
        <f t="shared" si="277"/>
        <v>153.5204081632653</v>
      </c>
      <c r="S2998" t="str">
        <f t="shared" si="280"/>
        <v>theater</v>
      </c>
      <c r="T2998" s="17" t="str">
        <f t="shared" si="281"/>
        <v>spaces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 s="15">
        <f t="shared" si="278"/>
        <v>42793.207638888889</v>
      </c>
      <c r="K2999">
        <v>1486661793</v>
      </c>
      <c r="L2999" s="15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 t="shared" si="276"/>
        <v>103.73000000000002</v>
      </c>
      <c r="R2999" s="11">
        <f t="shared" si="277"/>
        <v>90.2</v>
      </c>
      <c r="S2999" t="str">
        <f t="shared" si="280"/>
        <v>theater</v>
      </c>
      <c r="T2999" s="17" t="str">
        <f t="shared" si="281"/>
        <v>spaces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 s="15">
        <f t="shared" si="278"/>
        <v>41806.184027777781</v>
      </c>
      <c r="K3000">
        <v>1400474329</v>
      </c>
      <c r="L3000" s="15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 t="shared" si="276"/>
        <v>103.029</v>
      </c>
      <c r="R3000" s="11">
        <f t="shared" si="277"/>
        <v>118.97113163972287</v>
      </c>
      <c r="S3000" t="str">
        <f t="shared" si="280"/>
        <v>theater</v>
      </c>
      <c r="T3000" s="17" t="str">
        <f t="shared" si="281"/>
        <v>spaces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 s="15">
        <f t="shared" si="278"/>
        <v>42795.083333333328</v>
      </c>
      <c r="K3001">
        <v>1487094360</v>
      </c>
      <c r="L3001" s="15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 t="shared" si="276"/>
        <v>118.88888888888889</v>
      </c>
      <c r="R3001" s="11">
        <f t="shared" si="277"/>
        <v>80.25</v>
      </c>
      <c r="S3001" t="str">
        <f t="shared" si="280"/>
        <v>theater</v>
      </c>
      <c r="T3001" s="17" t="str">
        <f t="shared" si="281"/>
        <v>spaces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 s="15">
        <f t="shared" si="278"/>
        <v>42766.75</v>
      </c>
      <c r="K3002">
        <v>1484682670</v>
      </c>
      <c r="L3002" s="15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 t="shared" si="276"/>
        <v>100</v>
      </c>
      <c r="R3002" s="11">
        <f t="shared" si="277"/>
        <v>62.5</v>
      </c>
      <c r="S3002" t="str">
        <f t="shared" si="280"/>
        <v>theater</v>
      </c>
      <c r="T3002" s="17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 s="15">
        <f t="shared" si="278"/>
        <v>42564.895625000005</v>
      </c>
      <c r="K3003">
        <v>1465853382</v>
      </c>
      <c r="L3003" s="15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 t="shared" si="276"/>
        <v>318.69988910451895</v>
      </c>
      <c r="R3003" s="11">
        <f t="shared" si="277"/>
        <v>131.37719999999999</v>
      </c>
      <c r="S3003" t="str">
        <f t="shared" si="280"/>
        <v>theater</v>
      </c>
      <c r="T3003" s="17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 s="15">
        <f t="shared" si="278"/>
        <v>41269.83625</v>
      </c>
      <c r="K3004">
        <v>1353960252</v>
      </c>
      <c r="L3004" s="15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 t="shared" si="276"/>
        <v>108.50614285714286</v>
      </c>
      <c r="R3004" s="11">
        <f t="shared" si="277"/>
        <v>73.032980769230775</v>
      </c>
      <c r="S3004" t="str">
        <f t="shared" si="280"/>
        <v>theater</v>
      </c>
      <c r="T3004" s="17" t="str">
        <f t="shared" si="281"/>
        <v>spaces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 s="15">
        <f t="shared" si="278"/>
        <v>42430.249305555553</v>
      </c>
      <c r="K3005">
        <v>1454098976</v>
      </c>
      <c r="L3005" s="15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 t="shared" si="276"/>
        <v>101.16666666666667</v>
      </c>
      <c r="R3005" s="11">
        <f t="shared" si="277"/>
        <v>178.52941176470588</v>
      </c>
      <c r="S3005" t="str">
        <f t="shared" si="280"/>
        <v>theater</v>
      </c>
      <c r="T3005" s="17" t="str">
        <f t="shared" si="281"/>
        <v>spaces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 s="15">
        <f t="shared" si="278"/>
        <v>41958.922731481478</v>
      </c>
      <c r="K3006">
        <v>1413493724</v>
      </c>
      <c r="L3006" s="15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 t="shared" si="276"/>
        <v>112.815</v>
      </c>
      <c r="R3006" s="11">
        <f t="shared" si="277"/>
        <v>162.90974729241879</v>
      </c>
      <c r="S3006" t="str">
        <f t="shared" si="280"/>
        <v>theater</v>
      </c>
      <c r="T3006" s="17" t="str">
        <f t="shared" si="281"/>
        <v>spaces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 s="15">
        <f t="shared" si="278"/>
        <v>41918.674826388888</v>
      </c>
      <c r="K3007">
        <v>1410019905</v>
      </c>
      <c r="L3007" s="15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 t="shared" si="276"/>
        <v>120.49622641509434</v>
      </c>
      <c r="R3007" s="11">
        <f t="shared" si="277"/>
        <v>108.24237288135593</v>
      </c>
      <c r="S3007" t="str">
        <f t="shared" si="280"/>
        <v>theater</v>
      </c>
      <c r="T3007" s="17" t="str">
        <f t="shared" si="281"/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 s="15">
        <f t="shared" si="278"/>
        <v>41987.756840277783</v>
      </c>
      <c r="K3008">
        <v>1415988591</v>
      </c>
      <c r="L3008" s="15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 t="shared" si="276"/>
        <v>107.74999999999999</v>
      </c>
      <c r="R3008" s="11">
        <f t="shared" si="277"/>
        <v>88.865979381443296</v>
      </c>
      <c r="S3008" t="str">
        <f t="shared" si="280"/>
        <v>theater</v>
      </c>
      <c r="T3008" s="17" t="str">
        <f t="shared" si="281"/>
        <v>spaces</v>
      </c>
    </row>
    <row r="3009" spans="1:2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 s="15">
        <f t="shared" si="278"/>
        <v>42119.216238425928</v>
      </c>
      <c r="K3009">
        <v>1428124283</v>
      </c>
      <c r="L3009" s="15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 t="shared" si="276"/>
        <v>180</v>
      </c>
      <c r="R3009" s="11">
        <f t="shared" si="277"/>
        <v>54</v>
      </c>
      <c r="S3009" t="str">
        <f t="shared" si="280"/>
        <v>theater</v>
      </c>
      <c r="T3009" s="17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 s="15">
        <f t="shared" si="278"/>
        <v>42390.212025462963</v>
      </c>
      <c r="K3010">
        <v>1450760719</v>
      </c>
      <c r="L3010" s="15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 t="shared" ref="Q3010:Q3073" si="282">E3010/D3010*100</f>
        <v>101.16666666666667</v>
      </c>
      <c r="R3010" s="11">
        <f t="shared" ref="R3010:R3073" si="283">E3010/N3010</f>
        <v>116.73076923076923</v>
      </c>
      <c r="S3010" t="str">
        <f t="shared" si="280"/>
        <v>theater</v>
      </c>
      <c r="T3010" s="17" t="str">
        <f t="shared" si="281"/>
        <v>spaces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84">(((I3011/60)/60)/24)+DATE(1970,1,1)</f>
        <v>41969.611574074079</v>
      </c>
      <c r="K3011">
        <v>1414417240</v>
      </c>
      <c r="L3011" s="15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 t="shared" si="282"/>
        <v>119.756</v>
      </c>
      <c r="R3011" s="11">
        <f t="shared" si="283"/>
        <v>233.8984375</v>
      </c>
      <c r="S3011" t="str">
        <f t="shared" ref="S3011:S3074" si="286">LEFT(P3011,SEARCH("/",P3011,1)-1)</f>
        <v>theater</v>
      </c>
      <c r="T3011" s="17" t="str">
        <f t="shared" ref="T3011:T3074" si="287">RIGHT(P3011,LEN(P3011)-SEARCH("/",P3011))</f>
        <v>spaces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 s="15">
        <f t="shared" si="284"/>
        <v>42056.832395833335</v>
      </c>
      <c r="K3012">
        <v>1419364719</v>
      </c>
      <c r="L3012" s="15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 t="shared" si="282"/>
        <v>158</v>
      </c>
      <c r="R3012" s="11">
        <f t="shared" si="283"/>
        <v>158</v>
      </c>
      <c r="S3012" t="str">
        <f t="shared" si="286"/>
        <v>theater</v>
      </c>
      <c r="T3012" s="17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 s="15">
        <f t="shared" si="284"/>
        <v>42361.957638888889</v>
      </c>
      <c r="K3013">
        <v>1448536516</v>
      </c>
      <c r="L3013" s="15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 t="shared" si="282"/>
        <v>123.66666666666666</v>
      </c>
      <c r="R3013" s="11">
        <f t="shared" si="283"/>
        <v>14.84</v>
      </c>
      <c r="S3013" t="str">
        <f t="shared" si="286"/>
        <v>theater</v>
      </c>
      <c r="T3013" s="17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 s="15">
        <f t="shared" si="284"/>
        <v>42045.702893518523</v>
      </c>
      <c r="K3014">
        <v>1421772730</v>
      </c>
      <c r="L3014" s="15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 t="shared" si="282"/>
        <v>117.12499999999999</v>
      </c>
      <c r="R3014" s="11">
        <f t="shared" si="283"/>
        <v>85.181818181818187</v>
      </c>
      <c r="S3014" t="str">
        <f t="shared" si="286"/>
        <v>theater</v>
      </c>
      <c r="T3014" s="17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 s="15">
        <f t="shared" si="284"/>
        <v>42176.836215277777</v>
      </c>
      <c r="K3015">
        <v>1432325049</v>
      </c>
      <c r="L3015" s="15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 t="shared" si="282"/>
        <v>156.96</v>
      </c>
      <c r="R3015" s="11">
        <f t="shared" si="283"/>
        <v>146.69158878504672</v>
      </c>
      <c r="S3015" t="str">
        <f t="shared" si="286"/>
        <v>theater</v>
      </c>
      <c r="T3015" s="17" t="str">
        <f t="shared" si="287"/>
        <v>spaces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 s="15">
        <f t="shared" si="284"/>
        <v>41948.208333333336</v>
      </c>
      <c r="K3016">
        <v>1412737080</v>
      </c>
      <c r="L3016" s="15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 t="shared" si="282"/>
        <v>113.104</v>
      </c>
      <c r="R3016" s="11">
        <f t="shared" si="283"/>
        <v>50.764811490125673</v>
      </c>
      <c r="S3016" t="str">
        <f t="shared" si="286"/>
        <v>theater</v>
      </c>
      <c r="T3016" s="17" t="str">
        <f t="shared" si="287"/>
        <v>spaces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 s="15">
        <f t="shared" si="284"/>
        <v>41801.166666666664</v>
      </c>
      <c r="K3017">
        <v>1401125238</v>
      </c>
      <c r="L3017" s="15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 t="shared" si="282"/>
        <v>103.17647058823529</v>
      </c>
      <c r="R3017" s="11">
        <f t="shared" si="283"/>
        <v>87.7</v>
      </c>
      <c r="S3017" t="str">
        <f t="shared" si="286"/>
        <v>theater</v>
      </c>
      <c r="T3017" s="17" t="str">
        <f t="shared" si="287"/>
        <v>spaces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 s="15">
        <f t="shared" si="284"/>
        <v>41838.548055555555</v>
      </c>
      <c r="K3018">
        <v>1400504952</v>
      </c>
      <c r="L3018" s="15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 t="shared" si="282"/>
        <v>102.61176470588236</v>
      </c>
      <c r="R3018" s="11">
        <f t="shared" si="283"/>
        <v>242.27777777777777</v>
      </c>
      <c r="S3018" t="str">
        <f t="shared" si="286"/>
        <v>theater</v>
      </c>
      <c r="T3018" s="17" t="str">
        <f t="shared" si="287"/>
        <v>spaces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 s="15">
        <f t="shared" si="284"/>
        <v>41871.850034722222</v>
      </c>
      <c r="K3019">
        <v>1405974243</v>
      </c>
      <c r="L3019" s="15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 t="shared" si="282"/>
        <v>105.84090909090908</v>
      </c>
      <c r="R3019" s="11">
        <f t="shared" si="283"/>
        <v>146.44654088050314</v>
      </c>
      <c r="S3019" t="str">
        <f t="shared" si="286"/>
        <v>theater</v>
      </c>
      <c r="T3019" s="17" t="str">
        <f t="shared" si="287"/>
        <v>spaces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 s="15">
        <f t="shared" si="284"/>
        <v>42205.916666666672</v>
      </c>
      <c r="K3020">
        <v>1433747376</v>
      </c>
      <c r="L3020" s="15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 t="shared" si="282"/>
        <v>100.71428571428571</v>
      </c>
      <c r="R3020" s="11">
        <f t="shared" si="283"/>
        <v>103.17073170731707</v>
      </c>
      <c r="S3020" t="str">
        <f t="shared" si="286"/>
        <v>theater</v>
      </c>
      <c r="T3020" s="17" t="str">
        <f t="shared" si="287"/>
        <v>spaces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 s="15">
        <f t="shared" si="284"/>
        <v>41786.125</v>
      </c>
      <c r="K3021">
        <v>1398801620</v>
      </c>
      <c r="L3021" s="15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 t="shared" si="282"/>
        <v>121.23333333333332</v>
      </c>
      <c r="R3021" s="11">
        <f t="shared" si="283"/>
        <v>80.464601769911511</v>
      </c>
      <c r="S3021" t="str">
        <f t="shared" si="286"/>
        <v>theater</v>
      </c>
      <c r="T3021" s="17" t="str">
        <f t="shared" si="287"/>
        <v>spaces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 s="15">
        <f t="shared" si="284"/>
        <v>42230.846446759257</v>
      </c>
      <c r="K3022">
        <v>1434399533</v>
      </c>
      <c r="L3022" s="15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 t="shared" si="282"/>
        <v>100.57142857142858</v>
      </c>
      <c r="R3022" s="11">
        <f t="shared" si="283"/>
        <v>234.66666666666666</v>
      </c>
      <c r="S3022" t="str">
        <f t="shared" si="286"/>
        <v>theater</v>
      </c>
      <c r="T3022" s="17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 s="15">
        <f t="shared" si="284"/>
        <v>42696.249305555553</v>
      </c>
      <c r="K3023">
        <v>1476715869</v>
      </c>
      <c r="L3023" s="15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 t="shared" si="282"/>
        <v>116.02222222222223</v>
      </c>
      <c r="R3023" s="11">
        <f t="shared" si="283"/>
        <v>50.689320388349515</v>
      </c>
      <c r="S3023" t="str">
        <f t="shared" si="286"/>
        <v>theater</v>
      </c>
      <c r="T3023" s="17" t="str">
        <f t="shared" si="287"/>
        <v>spaces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 s="15">
        <f t="shared" si="284"/>
        <v>42609.95380787037</v>
      </c>
      <c r="K3024">
        <v>1468450409</v>
      </c>
      <c r="L3024" s="15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 t="shared" si="282"/>
        <v>100.88</v>
      </c>
      <c r="R3024" s="11">
        <f t="shared" si="283"/>
        <v>162.70967741935485</v>
      </c>
      <c r="S3024" t="str">
        <f t="shared" si="286"/>
        <v>theater</v>
      </c>
      <c r="T3024" s="17" t="str">
        <f t="shared" si="287"/>
        <v>spaces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 s="15">
        <f t="shared" si="284"/>
        <v>42166.675763888896</v>
      </c>
      <c r="K3025">
        <v>1430151186</v>
      </c>
      <c r="L3025" s="15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 t="shared" si="282"/>
        <v>103</v>
      </c>
      <c r="R3025" s="11">
        <f t="shared" si="283"/>
        <v>120.16666666666667</v>
      </c>
      <c r="S3025" t="str">
        <f t="shared" si="286"/>
        <v>theater</v>
      </c>
      <c r="T3025" s="17" t="str">
        <f t="shared" si="287"/>
        <v>spaces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 s="15">
        <f t="shared" si="284"/>
        <v>41188.993923611109</v>
      </c>
      <c r="K3026">
        <v>1346975475</v>
      </c>
      <c r="L3026" s="15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 t="shared" si="282"/>
        <v>246.42</v>
      </c>
      <c r="R3026" s="11">
        <f t="shared" si="283"/>
        <v>67.697802197802204</v>
      </c>
      <c r="S3026" t="str">
        <f t="shared" si="286"/>
        <v>theater</v>
      </c>
      <c r="T3026" s="17" t="str">
        <f t="shared" si="287"/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 s="15">
        <f t="shared" si="284"/>
        <v>41789.666666666664</v>
      </c>
      <c r="K3027">
        <v>1399032813</v>
      </c>
      <c r="L3027" s="15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 t="shared" si="282"/>
        <v>302.2</v>
      </c>
      <c r="R3027" s="11">
        <f t="shared" si="283"/>
        <v>52.103448275862071</v>
      </c>
      <c r="S3027" t="str">
        <f t="shared" si="286"/>
        <v>theater</v>
      </c>
      <c r="T3027" s="17" t="str">
        <f t="shared" si="287"/>
        <v>spaces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 s="15">
        <f t="shared" si="284"/>
        <v>42797.459398148145</v>
      </c>
      <c r="K3028">
        <v>1487329292</v>
      </c>
      <c r="L3028" s="15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 t="shared" si="282"/>
        <v>143.33333333333334</v>
      </c>
      <c r="R3028" s="11">
        <f t="shared" si="283"/>
        <v>51.6</v>
      </c>
      <c r="S3028" t="str">
        <f t="shared" si="286"/>
        <v>theater</v>
      </c>
      <c r="T3028" s="17" t="str">
        <f t="shared" si="287"/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 s="15">
        <f t="shared" si="284"/>
        <v>42083.662627314814</v>
      </c>
      <c r="K3029">
        <v>1424278451</v>
      </c>
      <c r="L3029" s="15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 t="shared" si="282"/>
        <v>131.44</v>
      </c>
      <c r="R3029" s="11">
        <f t="shared" si="283"/>
        <v>164.3</v>
      </c>
      <c r="S3029" t="str">
        <f t="shared" si="286"/>
        <v>theater</v>
      </c>
      <c r="T3029" s="17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 s="15">
        <f t="shared" si="284"/>
        <v>42597.264178240745</v>
      </c>
      <c r="K3030">
        <v>1468650025</v>
      </c>
      <c r="L3030" s="15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 t="shared" si="282"/>
        <v>168.01999999999998</v>
      </c>
      <c r="R3030" s="11">
        <f t="shared" si="283"/>
        <v>84.858585858585855</v>
      </c>
      <c r="S3030" t="str">
        <f t="shared" si="286"/>
        <v>theater</v>
      </c>
      <c r="T3030" s="17" t="str">
        <f t="shared" si="287"/>
        <v>spaces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 s="15">
        <f t="shared" si="284"/>
        <v>41961.190972222219</v>
      </c>
      <c r="K3031">
        <v>1413824447</v>
      </c>
      <c r="L3031" s="15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 t="shared" si="282"/>
        <v>109.67666666666666</v>
      </c>
      <c r="R3031" s="11">
        <f t="shared" si="283"/>
        <v>94.548850574712645</v>
      </c>
      <c r="S3031" t="str">
        <f t="shared" si="286"/>
        <v>theater</v>
      </c>
      <c r="T3031" s="17" t="str">
        <f t="shared" si="287"/>
        <v>spaces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 s="15">
        <f t="shared" si="284"/>
        <v>42263.747349537036</v>
      </c>
      <c r="K3032">
        <v>1439834171</v>
      </c>
      <c r="L3032" s="15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 t="shared" si="282"/>
        <v>106.6857142857143</v>
      </c>
      <c r="R3032" s="11">
        <f t="shared" si="283"/>
        <v>45.536585365853661</v>
      </c>
      <c r="S3032" t="str">
        <f t="shared" si="286"/>
        <v>theater</v>
      </c>
      <c r="T3032" s="17" t="str">
        <f t="shared" si="287"/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 s="15">
        <f t="shared" si="284"/>
        <v>42657.882488425923</v>
      </c>
      <c r="K3033">
        <v>1471295447</v>
      </c>
      <c r="L3033" s="15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 t="shared" si="282"/>
        <v>100</v>
      </c>
      <c r="R3033" s="11">
        <f t="shared" si="283"/>
        <v>51.724137931034484</v>
      </c>
      <c r="S3033" t="str">
        <f t="shared" si="286"/>
        <v>theater</v>
      </c>
      <c r="T3033" s="17" t="str">
        <f t="shared" si="287"/>
        <v>spaces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 s="15">
        <f t="shared" si="284"/>
        <v>42258.044664351852</v>
      </c>
      <c r="K3034">
        <v>1439341459</v>
      </c>
      <c r="L3034" s="15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 t="shared" si="282"/>
        <v>127.2</v>
      </c>
      <c r="R3034" s="11">
        <f t="shared" si="283"/>
        <v>50.88</v>
      </c>
      <c r="S3034" t="str">
        <f t="shared" si="286"/>
        <v>theater</v>
      </c>
      <c r="T3034" s="17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 s="15">
        <f t="shared" si="284"/>
        <v>42600.110243055555</v>
      </c>
      <c r="K3035">
        <v>1468895925</v>
      </c>
      <c r="L3035" s="15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 t="shared" si="282"/>
        <v>146.53333333333333</v>
      </c>
      <c r="R3035" s="11">
        <f t="shared" si="283"/>
        <v>191.13043478260869</v>
      </c>
      <c r="S3035" t="str">
        <f t="shared" si="286"/>
        <v>theater</v>
      </c>
      <c r="T3035" s="17" t="str">
        <f t="shared" si="287"/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 s="15">
        <f t="shared" si="284"/>
        <v>42675.165972222225</v>
      </c>
      <c r="K3036">
        <v>1475326255</v>
      </c>
      <c r="L3036" s="15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 t="shared" si="282"/>
        <v>112.53599999999999</v>
      </c>
      <c r="R3036" s="11">
        <f t="shared" si="283"/>
        <v>89.314285714285717</v>
      </c>
      <c r="S3036" t="str">
        <f t="shared" si="286"/>
        <v>theater</v>
      </c>
      <c r="T3036" s="17" t="str">
        <f t="shared" si="287"/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 s="15">
        <f t="shared" si="284"/>
        <v>41398.560289351852</v>
      </c>
      <c r="K3037">
        <v>1365082009</v>
      </c>
      <c r="L3037" s="15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 t="shared" si="282"/>
        <v>108.78684000000001</v>
      </c>
      <c r="R3037" s="11">
        <f t="shared" si="283"/>
        <v>88.588631921824103</v>
      </c>
      <c r="S3037" t="str">
        <f t="shared" si="286"/>
        <v>theater</v>
      </c>
      <c r="T3037" s="17" t="str">
        <f t="shared" si="287"/>
        <v>spaces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 s="15">
        <f t="shared" si="284"/>
        <v>41502.499305555553</v>
      </c>
      <c r="K3038">
        <v>1373568644</v>
      </c>
      <c r="L3038" s="15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 t="shared" si="282"/>
        <v>126.732</v>
      </c>
      <c r="R3038" s="11">
        <f t="shared" si="283"/>
        <v>96.300911854103347</v>
      </c>
      <c r="S3038" t="str">
        <f t="shared" si="286"/>
        <v>theater</v>
      </c>
      <c r="T3038" s="17" t="str">
        <f t="shared" si="287"/>
        <v>spaces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 s="15">
        <f t="shared" si="284"/>
        <v>40453.207638888889</v>
      </c>
      <c r="K3039">
        <v>1279574773</v>
      </c>
      <c r="L3039" s="15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 t="shared" si="282"/>
        <v>213.20000000000002</v>
      </c>
      <c r="R3039" s="11">
        <f t="shared" si="283"/>
        <v>33.3125</v>
      </c>
      <c r="S3039" t="str">
        <f t="shared" si="286"/>
        <v>theater</v>
      </c>
      <c r="T3039" s="17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 s="15">
        <f t="shared" si="284"/>
        <v>42433.252280092594</v>
      </c>
      <c r="K3040">
        <v>1451887397</v>
      </c>
      <c r="L3040" s="15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 t="shared" si="282"/>
        <v>100.49999999999999</v>
      </c>
      <c r="R3040" s="11">
        <f t="shared" si="283"/>
        <v>37.222222222222221</v>
      </c>
      <c r="S3040" t="str">
        <f t="shared" si="286"/>
        <v>theater</v>
      </c>
      <c r="T3040" s="17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 s="15">
        <f t="shared" si="284"/>
        <v>41637.332638888889</v>
      </c>
      <c r="K3041">
        <v>1386011038</v>
      </c>
      <c r="L3041" s="15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 t="shared" si="282"/>
        <v>108.71389999999998</v>
      </c>
      <c r="R3041" s="11">
        <f t="shared" si="283"/>
        <v>92.130423728813554</v>
      </c>
      <c r="S3041" t="str">
        <f t="shared" si="286"/>
        <v>theater</v>
      </c>
      <c r="T3041" s="17" t="str">
        <f t="shared" si="287"/>
        <v>spaces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 s="15">
        <f t="shared" si="284"/>
        <v>42181.958333333328</v>
      </c>
      <c r="K3042">
        <v>1434999621</v>
      </c>
      <c r="L3042" s="15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 t="shared" si="282"/>
        <v>107.5</v>
      </c>
      <c r="R3042" s="11">
        <f t="shared" si="283"/>
        <v>76.785714285714292</v>
      </c>
      <c r="S3042" t="str">
        <f t="shared" si="286"/>
        <v>theater</v>
      </c>
      <c r="T3042" s="17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 s="15">
        <f t="shared" si="284"/>
        <v>42389.868611111116</v>
      </c>
      <c r="K3043">
        <v>1450731048</v>
      </c>
      <c r="L3043" s="15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 t="shared" si="282"/>
        <v>110.48192771084338</v>
      </c>
      <c r="R3043" s="11">
        <f t="shared" si="283"/>
        <v>96.526315789473685</v>
      </c>
      <c r="S3043" t="str">
        <f t="shared" si="286"/>
        <v>theater</v>
      </c>
      <c r="T3043" s="17" t="str">
        <f t="shared" si="287"/>
        <v>spaces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 s="15">
        <f t="shared" si="284"/>
        <v>42283.688043981485</v>
      </c>
      <c r="K3044">
        <v>1441557047</v>
      </c>
      <c r="L3044" s="15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 t="shared" si="282"/>
        <v>128</v>
      </c>
      <c r="R3044" s="11">
        <f t="shared" si="283"/>
        <v>51.891891891891895</v>
      </c>
      <c r="S3044" t="str">
        <f t="shared" si="286"/>
        <v>theater</v>
      </c>
      <c r="T3044" s="17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 s="15">
        <f t="shared" si="284"/>
        <v>42110.118055555555</v>
      </c>
      <c r="K3045">
        <v>1426815699</v>
      </c>
      <c r="L3045" s="15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 t="shared" si="282"/>
        <v>110.00666666666667</v>
      </c>
      <c r="R3045" s="11">
        <f t="shared" si="283"/>
        <v>128.9140625</v>
      </c>
      <c r="S3045" t="str">
        <f t="shared" si="286"/>
        <v>theater</v>
      </c>
      <c r="T3045" s="17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 s="15">
        <f t="shared" si="284"/>
        <v>42402.7268287037</v>
      </c>
      <c r="K3046">
        <v>1453137998</v>
      </c>
      <c r="L3046" s="15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 t="shared" si="282"/>
        <v>109.34166666666667</v>
      </c>
      <c r="R3046" s="11">
        <f t="shared" si="283"/>
        <v>84.108974358974365</v>
      </c>
      <c r="S3046" t="str">
        <f t="shared" si="286"/>
        <v>theater</v>
      </c>
      <c r="T3046" s="17" t="str">
        <f t="shared" si="287"/>
        <v>spaces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 s="15">
        <f t="shared" si="284"/>
        <v>41873.155729166669</v>
      </c>
      <c r="K3047">
        <v>1406087055</v>
      </c>
      <c r="L3047" s="15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 t="shared" si="282"/>
        <v>132.70650000000001</v>
      </c>
      <c r="R3047" s="11">
        <f t="shared" si="283"/>
        <v>82.941562500000003</v>
      </c>
      <c r="S3047" t="str">
        <f t="shared" si="286"/>
        <v>theater</v>
      </c>
      <c r="T3047" s="17" t="str">
        <f t="shared" si="287"/>
        <v>spaces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 s="15">
        <f t="shared" si="284"/>
        <v>41892.202777777777</v>
      </c>
      <c r="K3048">
        <v>1407784586</v>
      </c>
      <c r="L3048" s="15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 t="shared" si="282"/>
        <v>190.84810126582278</v>
      </c>
      <c r="R3048" s="11">
        <f t="shared" si="283"/>
        <v>259.94827586206895</v>
      </c>
      <c r="S3048" t="str">
        <f t="shared" si="286"/>
        <v>theater</v>
      </c>
      <c r="T3048" s="17" t="str">
        <f t="shared" si="287"/>
        <v>spaces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 s="15">
        <f t="shared" si="284"/>
        <v>42487.552777777775</v>
      </c>
      <c r="K3049">
        <v>1457999054</v>
      </c>
      <c r="L3049" s="15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 t="shared" si="282"/>
        <v>149</v>
      </c>
      <c r="R3049" s="11">
        <f t="shared" si="283"/>
        <v>37.25</v>
      </c>
      <c r="S3049" t="str">
        <f t="shared" si="286"/>
        <v>theater</v>
      </c>
      <c r="T3049" s="17" t="str">
        <f t="shared" si="287"/>
        <v>spaces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 s="15">
        <f t="shared" si="284"/>
        <v>42004.890277777777</v>
      </c>
      <c r="K3050">
        <v>1417556262</v>
      </c>
      <c r="L3050" s="15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 t="shared" si="282"/>
        <v>166.4</v>
      </c>
      <c r="R3050" s="11">
        <f t="shared" si="283"/>
        <v>177.02127659574469</v>
      </c>
      <c r="S3050" t="str">
        <f t="shared" si="286"/>
        <v>theater</v>
      </c>
      <c r="T3050" s="17" t="str">
        <f t="shared" si="287"/>
        <v>spaces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 s="15">
        <f t="shared" si="284"/>
        <v>42169.014525462961</v>
      </c>
      <c r="K3051">
        <v>1431649255</v>
      </c>
      <c r="L3051" s="15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 t="shared" si="282"/>
        <v>106.66666666666667</v>
      </c>
      <c r="R3051" s="11">
        <f t="shared" si="283"/>
        <v>74.074074074074076</v>
      </c>
      <c r="S3051" t="str">
        <f t="shared" si="286"/>
        <v>theater</v>
      </c>
      <c r="T3051" s="17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 s="15">
        <f t="shared" si="284"/>
        <v>42495.16851851852</v>
      </c>
      <c r="K3052">
        <v>1459828960</v>
      </c>
      <c r="L3052" s="15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 t="shared" si="282"/>
        <v>106</v>
      </c>
      <c r="R3052" s="11">
        <f t="shared" si="283"/>
        <v>70.666666666666671</v>
      </c>
      <c r="S3052" t="str">
        <f t="shared" si="286"/>
        <v>theater</v>
      </c>
      <c r="T3052" s="17" t="str">
        <f t="shared" si="287"/>
        <v>spaces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 s="15">
        <f t="shared" si="284"/>
        <v>42774.416030092587</v>
      </c>
      <c r="K3053">
        <v>1483955945</v>
      </c>
      <c r="L3053" s="15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282"/>
        <v>23.62857142857143</v>
      </c>
      <c r="R3053" s="11">
        <f t="shared" si="283"/>
        <v>23.62857142857143</v>
      </c>
      <c r="S3053" t="str">
        <f t="shared" si="286"/>
        <v>theater</v>
      </c>
      <c r="T3053" s="17" t="str">
        <f t="shared" si="287"/>
        <v>spaces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 s="15">
        <f t="shared" si="284"/>
        <v>42152.665972222225</v>
      </c>
      <c r="K3054">
        <v>1430237094</v>
      </c>
      <c r="L3054" s="15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282"/>
        <v>0.15</v>
      </c>
      <c r="R3054" s="11">
        <f t="shared" si="283"/>
        <v>37.5</v>
      </c>
      <c r="S3054" t="str">
        <f t="shared" si="286"/>
        <v>theater</v>
      </c>
      <c r="T3054" s="17" t="str">
        <f t="shared" si="287"/>
        <v>spaces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 s="15">
        <f t="shared" si="284"/>
        <v>41914.165972222225</v>
      </c>
      <c r="K3055">
        <v>1407781013</v>
      </c>
      <c r="L3055" s="15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282"/>
        <v>0.4</v>
      </c>
      <c r="R3055" s="11">
        <f t="shared" si="283"/>
        <v>13.333333333333334</v>
      </c>
      <c r="S3055" t="str">
        <f t="shared" si="286"/>
        <v>theater</v>
      </c>
      <c r="T3055" s="17" t="str">
        <f t="shared" si="287"/>
        <v>spaces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 s="15">
        <f t="shared" si="284"/>
        <v>42065.044444444444</v>
      </c>
      <c r="K3056">
        <v>1422043154</v>
      </c>
      <c r="L3056" s="15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282"/>
        <v>0</v>
      </c>
      <c r="R3056" s="11" t="e">
        <f t="shared" si="283"/>
        <v>#DIV/0!</v>
      </c>
      <c r="S3056" t="str">
        <f t="shared" si="286"/>
        <v>theater</v>
      </c>
      <c r="T3056" s="17" t="str">
        <f t="shared" si="287"/>
        <v>spaces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 s="15">
        <f t="shared" si="284"/>
        <v>42013.95821759259</v>
      </c>
      <c r="K3057">
        <v>1415660390</v>
      </c>
      <c r="L3057" s="15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282"/>
        <v>5.0000000000000001E-3</v>
      </c>
      <c r="R3057" s="11">
        <f t="shared" si="283"/>
        <v>1</v>
      </c>
      <c r="S3057" t="str">
        <f t="shared" si="286"/>
        <v>theater</v>
      </c>
      <c r="T3057" s="17" t="str">
        <f t="shared" si="287"/>
        <v>spaces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 s="15">
        <f t="shared" si="284"/>
        <v>41911.636388888888</v>
      </c>
      <c r="K3058">
        <v>1406819784</v>
      </c>
      <c r="L3058" s="15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282"/>
        <v>0</v>
      </c>
      <c r="R3058" s="11" t="e">
        <f t="shared" si="283"/>
        <v>#DIV/0!</v>
      </c>
      <c r="S3058" t="str">
        <f t="shared" si="286"/>
        <v>theater</v>
      </c>
      <c r="T3058" s="17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 s="15">
        <f t="shared" si="284"/>
        <v>42463.608923611115</v>
      </c>
      <c r="K3059">
        <v>1457105811</v>
      </c>
      <c r="L3059" s="15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282"/>
        <v>0</v>
      </c>
      <c r="R3059" s="11" t="e">
        <f t="shared" si="283"/>
        <v>#DIV/0!</v>
      </c>
      <c r="S3059" t="str">
        <f t="shared" si="286"/>
        <v>theater</v>
      </c>
      <c r="T3059" s="17" t="str">
        <f t="shared" si="287"/>
        <v>spaces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 s="15">
        <f t="shared" si="284"/>
        <v>42510.374305555553</v>
      </c>
      <c r="K3060">
        <v>1459414740</v>
      </c>
      <c r="L3060" s="15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282"/>
        <v>1.6666666666666666E-2</v>
      </c>
      <c r="R3060" s="11">
        <f t="shared" si="283"/>
        <v>1</v>
      </c>
      <c r="S3060" t="str">
        <f t="shared" si="286"/>
        <v>theater</v>
      </c>
      <c r="T3060" s="17" t="str">
        <f t="shared" si="287"/>
        <v>spaces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 s="15">
        <f t="shared" si="284"/>
        <v>41859.935717592591</v>
      </c>
      <c r="K3061">
        <v>1404944846</v>
      </c>
      <c r="L3061" s="15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282"/>
        <v>3.0066666666666664</v>
      </c>
      <c r="R3061" s="11">
        <f t="shared" si="283"/>
        <v>41</v>
      </c>
      <c r="S3061" t="str">
        <f t="shared" si="286"/>
        <v>theater</v>
      </c>
      <c r="T3061" s="17" t="str">
        <f t="shared" si="287"/>
        <v>spaces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 s="15">
        <f t="shared" si="284"/>
        <v>42275.274699074071</v>
      </c>
      <c r="K3062">
        <v>1440830134</v>
      </c>
      <c r="L3062" s="15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282"/>
        <v>0.15227272727272728</v>
      </c>
      <c r="R3062" s="11">
        <f t="shared" si="283"/>
        <v>55.833333333333336</v>
      </c>
      <c r="S3062" t="str">
        <f t="shared" si="286"/>
        <v>theater</v>
      </c>
      <c r="T3062" s="17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 s="15">
        <f t="shared" si="284"/>
        <v>41864.784120370372</v>
      </c>
      <c r="K3063">
        <v>1405363748</v>
      </c>
      <c r="L3063" s="15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282"/>
        <v>0</v>
      </c>
      <c r="R3063" s="11" t="e">
        <f t="shared" si="283"/>
        <v>#DIV/0!</v>
      </c>
      <c r="S3063" t="str">
        <f t="shared" si="286"/>
        <v>theater</v>
      </c>
      <c r="T3063" s="17" t="str">
        <f t="shared" si="287"/>
        <v>spaces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 s="15">
        <f t="shared" si="284"/>
        <v>42277.75</v>
      </c>
      <c r="K3064">
        <v>1441111892</v>
      </c>
      <c r="L3064" s="15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282"/>
        <v>66.84</v>
      </c>
      <c r="R3064" s="11">
        <f t="shared" si="283"/>
        <v>99.761194029850742</v>
      </c>
      <c r="S3064" t="str">
        <f t="shared" si="286"/>
        <v>theater</v>
      </c>
      <c r="T3064" s="17" t="str">
        <f t="shared" si="287"/>
        <v>spaces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 s="15">
        <f t="shared" si="284"/>
        <v>42665.922893518517</v>
      </c>
      <c r="K3065">
        <v>1474150138</v>
      </c>
      <c r="L3065" s="15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282"/>
        <v>19.566666666666666</v>
      </c>
      <c r="R3065" s="11">
        <f t="shared" si="283"/>
        <v>25.521739130434781</v>
      </c>
      <c r="S3065" t="str">
        <f t="shared" si="286"/>
        <v>theater</v>
      </c>
      <c r="T3065" s="17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 s="15">
        <f t="shared" si="284"/>
        <v>42330.290972222225</v>
      </c>
      <c r="K3066">
        <v>1445483246</v>
      </c>
      <c r="L3066" s="15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282"/>
        <v>11.294666666666666</v>
      </c>
      <c r="R3066" s="11">
        <f t="shared" si="283"/>
        <v>117.65277777777777</v>
      </c>
      <c r="S3066" t="str">
        <f t="shared" si="286"/>
        <v>theater</v>
      </c>
      <c r="T3066" s="17" t="str">
        <f t="shared" si="287"/>
        <v>spaces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 s="15">
        <f t="shared" si="284"/>
        <v>41850.055231481485</v>
      </c>
      <c r="K3067">
        <v>1404523172</v>
      </c>
      <c r="L3067" s="15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282"/>
        <v>0.04</v>
      </c>
      <c r="R3067" s="11">
        <f t="shared" si="283"/>
        <v>5</v>
      </c>
      <c r="S3067" t="str">
        <f t="shared" si="286"/>
        <v>theater</v>
      </c>
      <c r="T3067" s="1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 s="15">
        <f t="shared" si="284"/>
        <v>42561.228437500002</v>
      </c>
      <c r="K3068">
        <v>1465536537</v>
      </c>
      <c r="L3068" s="15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282"/>
        <v>11.985714285714286</v>
      </c>
      <c r="R3068" s="11">
        <f t="shared" si="283"/>
        <v>2796.6666666666665</v>
      </c>
      <c r="S3068" t="str">
        <f t="shared" si="286"/>
        <v>theater</v>
      </c>
      <c r="T3068" s="17" t="str">
        <f t="shared" si="287"/>
        <v>spaces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 s="15">
        <f t="shared" si="284"/>
        <v>42256.938414351855</v>
      </c>
      <c r="K3069">
        <v>1439245879</v>
      </c>
      <c r="L3069" s="15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282"/>
        <v>2.5</v>
      </c>
      <c r="R3069" s="11">
        <f t="shared" si="283"/>
        <v>200</v>
      </c>
      <c r="S3069" t="str">
        <f t="shared" si="286"/>
        <v>theater</v>
      </c>
      <c r="T3069" s="17" t="str">
        <f t="shared" si="287"/>
        <v>spaces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 s="15">
        <f t="shared" si="284"/>
        <v>42293.691574074073</v>
      </c>
      <c r="K3070">
        <v>1442421352</v>
      </c>
      <c r="L3070" s="15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282"/>
        <v>6.9999999999999993E-2</v>
      </c>
      <c r="R3070" s="11">
        <f t="shared" si="283"/>
        <v>87.5</v>
      </c>
      <c r="S3070" t="str">
        <f t="shared" si="286"/>
        <v>theater</v>
      </c>
      <c r="T3070" s="17" t="str">
        <f t="shared" si="287"/>
        <v>spaces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 s="15">
        <f t="shared" si="284"/>
        <v>41987.833726851852</v>
      </c>
      <c r="K3071">
        <v>1415995234</v>
      </c>
      <c r="L3071" s="15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282"/>
        <v>14.099999999999998</v>
      </c>
      <c r="R3071" s="11">
        <f t="shared" si="283"/>
        <v>20.142857142857142</v>
      </c>
      <c r="S3071" t="str">
        <f t="shared" si="286"/>
        <v>theater</v>
      </c>
      <c r="T3071" s="17" t="str">
        <f t="shared" si="287"/>
        <v>spaces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 s="15">
        <f t="shared" si="284"/>
        <v>42711.733437499999</v>
      </c>
      <c r="K3072">
        <v>1479317769</v>
      </c>
      <c r="L3072" s="15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282"/>
        <v>3.34</v>
      </c>
      <c r="R3072" s="11">
        <f t="shared" si="283"/>
        <v>20.875</v>
      </c>
      <c r="S3072" t="str">
        <f t="shared" si="286"/>
        <v>theater</v>
      </c>
      <c r="T3072" s="17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 s="15">
        <f t="shared" si="284"/>
        <v>42115.249305555553</v>
      </c>
      <c r="K3073">
        <v>1428082481</v>
      </c>
      <c r="L3073" s="15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282"/>
        <v>59.774999999999999</v>
      </c>
      <c r="R3073" s="11">
        <f t="shared" si="283"/>
        <v>61.307692307692307</v>
      </c>
      <c r="S3073" t="str">
        <f t="shared" si="286"/>
        <v>theater</v>
      </c>
      <c r="T3073" s="17" t="str">
        <f t="shared" si="287"/>
        <v>spaces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 s="15">
        <f t="shared" si="284"/>
        <v>42673.073611111111</v>
      </c>
      <c r="K3074">
        <v>1476549262</v>
      </c>
      <c r="L3074" s="15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ref="Q3074:Q3137" si="288">E3074/D3074*100</f>
        <v>1.6666666666666666E-2</v>
      </c>
      <c r="R3074" s="11">
        <f t="shared" ref="R3074:R3137" si="289">E3074/N3074</f>
        <v>1</v>
      </c>
      <c r="S3074" t="str">
        <f t="shared" si="286"/>
        <v>theater</v>
      </c>
      <c r="T3074" s="17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90">(((I3075/60)/60)/24)+DATE(1970,1,1)</f>
        <v>42169.804861111115</v>
      </c>
      <c r="K3075">
        <v>1429287900</v>
      </c>
      <c r="L3075" s="15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si="288"/>
        <v>2.3035714285714284E-2</v>
      </c>
      <c r="R3075" s="11">
        <f t="shared" si="289"/>
        <v>92.142857142857139</v>
      </c>
      <c r="S3075" t="str">
        <f t="shared" ref="S3075:S3138" si="292">LEFT(P3075,SEARCH("/",P3075,1)-1)</f>
        <v>theater</v>
      </c>
      <c r="T3075" s="17" t="str">
        <f t="shared" ref="T3075:T3138" si="293">RIGHT(P3075,LEN(P3075)-SEARCH("/",P3075))</f>
        <v>spaces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 s="15">
        <f t="shared" si="290"/>
        <v>42439.571284722217</v>
      </c>
      <c r="K3076">
        <v>1455025359</v>
      </c>
      <c r="L3076" s="15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288"/>
        <v>8.8000000000000009E-2</v>
      </c>
      <c r="R3076" s="11">
        <f t="shared" si="289"/>
        <v>7.333333333333333</v>
      </c>
      <c r="S3076" t="str">
        <f t="shared" si="292"/>
        <v>theater</v>
      </c>
      <c r="T3076" s="17" t="str">
        <f t="shared" si="293"/>
        <v>spaces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 s="15">
        <f t="shared" si="290"/>
        <v>42601.102314814809</v>
      </c>
      <c r="K3077">
        <v>1467253640</v>
      </c>
      <c r="L3077" s="15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288"/>
        <v>8.64</v>
      </c>
      <c r="R3077" s="11">
        <f t="shared" si="289"/>
        <v>64.8</v>
      </c>
      <c r="S3077" t="str">
        <f t="shared" si="292"/>
        <v>theater</v>
      </c>
      <c r="T3077" s="1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 s="15">
        <f t="shared" si="290"/>
        <v>42286.651886574073</v>
      </c>
      <c r="K3078">
        <v>1439221123</v>
      </c>
      <c r="L3078" s="15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288"/>
        <v>15.06</v>
      </c>
      <c r="R3078" s="11">
        <f t="shared" si="289"/>
        <v>30.12</v>
      </c>
      <c r="S3078" t="str">
        <f t="shared" si="292"/>
        <v>theater</v>
      </c>
      <c r="T3078" s="17" t="str">
        <f t="shared" si="293"/>
        <v>spaces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 s="15">
        <f t="shared" si="290"/>
        <v>42796.956921296296</v>
      </c>
      <c r="K3079">
        <v>1485903478</v>
      </c>
      <c r="L3079" s="15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288"/>
        <v>0.47727272727272729</v>
      </c>
      <c r="R3079" s="11">
        <f t="shared" si="289"/>
        <v>52.5</v>
      </c>
      <c r="S3079" t="str">
        <f t="shared" si="292"/>
        <v>theater</v>
      </c>
      <c r="T3079" s="17" t="str">
        <f t="shared" si="293"/>
        <v>spaces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 s="15">
        <f t="shared" si="290"/>
        <v>42061.138831018514</v>
      </c>
      <c r="K3080">
        <v>1422328795</v>
      </c>
      <c r="L3080" s="15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288"/>
        <v>0.11833333333333333</v>
      </c>
      <c r="R3080" s="11">
        <f t="shared" si="289"/>
        <v>23.666666666666668</v>
      </c>
      <c r="S3080" t="str">
        <f t="shared" si="292"/>
        <v>theater</v>
      </c>
      <c r="T3080" s="17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 s="15">
        <f t="shared" si="290"/>
        <v>42085.671701388885</v>
      </c>
      <c r="K3081">
        <v>1424452035</v>
      </c>
      <c r="L3081" s="15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288"/>
        <v>0.8417399858735245</v>
      </c>
      <c r="R3081" s="11">
        <f t="shared" si="289"/>
        <v>415.77777777777777</v>
      </c>
      <c r="S3081" t="str">
        <f t="shared" si="292"/>
        <v>theater</v>
      </c>
      <c r="T3081" s="17" t="str">
        <f t="shared" si="293"/>
        <v>spaces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 s="15">
        <f t="shared" si="290"/>
        <v>42000.0699537037</v>
      </c>
      <c r="K3082">
        <v>1414456844</v>
      </c>
      <c r="L3082" s="15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288"/>
        <v>1.8799999999999997E-2</v>
      </c>
      <c r="R3082" s="11">
        <f t="shared" si="289"/>
        <v>53.714285714285715</v>
      </c>
      <c r="S3082" t="str">
        <f t="shared" si="292"/>
        <v>theater</v>
      </c>
      <c r="T3082" s="17" t="str">
        <f t="shared" si="293"/>
        <v>spaces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 s="15">
        <f t="shared" si="290"/>
        <v>42267.181608796294</v>
      </c>
      <c r="K3083">
        <v>1440130891</v>
      </c>
      <c r="L3083" s="15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288"/>
        <v>0.21029999999999999</v>
      </c>
      <c r="R3083" s="11">
        <f t="shared" si="289"/>
        <v>420.6</v>
      </c>
      <c r="S3083" t="str">
        <f t="shared" si="292"/>
        <v>theater</v>
      </c>
      <c r="T3083" s="17" t="str">
        <f t="shared" si="293"/>
        <v>spaces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 s="15">
        <f t="shared" si="290"/>
        <v>42323.96465277778</v>
      </c>
      <c r="K3084">
        <v>1445033346</v>
      </c>
      <c r="L3084" s="15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288"/>
        <v>0</v>
      </c>
      <c r="R3084" s="11" t="e">
        <f t="shared" si="289"/>
        <v>#DIV/0!</v>
      </c>
      <c r="S3084" t="str">
        <f t="shared" si="292"/>
        <v>theater</v>
      </c>
      <c r="T3084" s="17" t="str">
        <f t="shared" si="293"/>
        <v>spaces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 s="15">
        <f t="shared" si="290"/>
        <v>41883.208333333336</v>
      </c>
      <c r="K3085">
        <v>1406986278</v>
      </c>
      <c r="L3085" s="15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288"/>
        <v>0.27999999999999997</v>
      </c>
      <c r="R3085" s="11">
        <f t="shared" si="289"/>
        <v>18.666666666666668</v>
      </c>
      <c r="S3085" t="str">
        <f t="shared" si="292"/>
        <v>theater</v>
      </c>
      <c r="T3085" s="17" t="str">
        <f t="shared" si="293"/>
        <v>spaces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 s="15">
        <f t="shared" si="290"/>
        <v>42129.783333333333</v>
      </c>
      <c r="K3086">
        <v>1428340931</v>
      </c>
      <c r="L3086" s="15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288"/>
        <v>11.57920670115792</v>
      </c>
      <c r="R3086" s="11">
        <f t="shared" si="289"/>
        <v>78.333333333333329</v>
      </c>
      <c r="S3086" t="str">
        <f t="shared" si="292"/>
        <v>theater</v>
      </c>
      <c r="T3086" s="17" t="str">
        <f t="shared" si="293"/>
        <v>spaces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 s="15">
        <f t="shared" si="290"/>
        <v>42276.883784722217</v>
      </c>
      <c r="K3087">
        <v>1440969159</v>
      </c>
      <c r="L3087" s="15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288"/>
        <v>2.44</v>
      </c>
      <c r="R3087" s="11">
        <f t="shared" si="289"/>
        <v>67.777777777777771</v>
      </c>
      <c r="S3087" t="str">
        <f t="shared" si="292"/>
        <v>theater</v>
      </c>
      <c r="T3087" s="17" t="str">
        <f t="shared" si="293"/>
        <v>spaces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 s="15">
        <f t="shared" si="290"/>
        <v>42233.67082175926</v>
      </c>
      <c r="K3088">
        <v>1434643559</v>
      </c>
      <c r="L3088" s="15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288"/>
        <v>0.25</v>
      </c>
      <c r="R3088" s="11">
        <f t="shared" si="289"/>
        <v>16.666666666666668</v>
      </c>
      <c r="S3088" t="str">
        <f t="shared" si="292"/>
        <v>theater</v>
      </c>
      <c r="T3088" s="17" t="str">
        <f t="shared" si="293"/>
        <v>spaces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 s="15">
        <f t="shared" si="290"/>
        <v>42725.192013888889</v>
      </c>
      <c r="K3089">
        <v>1477107390</v>
      </c>
      <c r="L3089" s="15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288"/>
        <v>0.625</v>
      </c>
      <c r="R3089" s="11">
        <f t="shared" si="289"/>
        <v>62.5</v>
      </c>
      <c r="S3089" t="str">
        <f t="shared" si="292"/>
        <v>theater</v>
      </c>
      <c r="T3089" s="17" t="str">
        <f t="shared" si="293"/>
        <v>spaces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 s="15">
        <f t="shared" si="290"/>
        <v>42012.570138888885</v>
      </c>
      <c r="K3090">
        <v>1418046247</v>
      </c>
      <c r="L3090" s="15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288"/>
        <v>0.19384615384615383</v>
      </c>
      <c r="R3090" s="11">
        <f t="shared" si="289"/>
        <v>42</v>
      </c>
      <c r="S3090" t="str">
        <f t="shared" si="292"/>
        <v>theater</v>
      </c>
      <c r="T3090" s="17" t="str">
        <f t="shared" si="293"/>
        <v>spaces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 s="15">
        <f t="shared" si="290"/>
        <v>42560.082638888889</v>
      </c>
      <c r="K3091">
        <v>1465304483</v>
      </c>
      <c r="L3091" s="15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288"/>
        <v>23.416</v>
      </c>
      <c r="R3091" s="11">
        <f t="shared" si="289"/>
        <v>130.0888888888889</v>
      </c>
      <c r="S3091" t="str">
        <f t="shared" si="292"/>
        <v>theater</v>
      </c>
      <c r="T3091" s="17" t="str">
        <f t="shared" si="293"/>
        <v>spaces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 s="15">
        <f t="shared" si="290"/>
        <v>42125.777141203704</v>
      </c>
      <c r="K3092">
        <v>1425325145</v>
      </c>
      <c r="L3092" s="15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288"/>
        <v>5.0808888888888886</v>
      </c>
      <c r="R3092" s="11">
        <f t="shared" si="289"/>
        <v>1270.2222222222222</v>
      </c>
      <c r="S3092" t="str">
        <f t="shared" si="292"/>
        <v>theater</v>
      </c>
      <c r="T3092" s="17" t="str">
        <f t="shared" si="293"/>
        <v>spaces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 s="15">
        <f t="shared" si="290"/>
        <v>42596.948414351849</v>
      </c>
      <c r="K3093">
        <v>1468622743</v>
      </c>
      <c r="L3093" s="15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288"/>
        <v>15.920000000000002</v>
      </c>
      <c r="R3093" s="11">
        <f t="shared" si="289"/>
        <v>88.444444444444443</v>
      </c>
      <c r="S3093" t="str">
        <f t="shared" si="292"/>
        <v>theater</v>
      </c>
      <c r="T3093" s="17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 s="15">
        <f t="shared" si="290"/>
        <v>42292.916666666672</v>
      </c>
      <c r="K3094">
        <v>1441723912</v>
      </c>
      <c r="L3094" s="15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288"/>
        <v>1.1831900000000002</v>
      </c>
      <c r="R3094" s="11">
        <f t="shared" si="289"/>
        <v>56.342380952380957</v>
      </c>
      <c r="S3094" t="str">
        <f t="shared" si="292"/>
        <v>theater</v>
      </c>
      <c r="T3094" s="17" t="str">
        <f t="shared" si="293"/>
        <v>spaces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 s="15">
        <f t="shared" si="290"/>
        <v>41791.165972222225</v>
      </c>
      <c r="K3095">
        <v>1398980941</v>
      </c>
      <c r="L3095" s="15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288"/>
        <v>22.75</v>
      </c>
      <c r="R3095" s="11">
        <f t="shared" si="289"/>
        <v>53.529411764705884</v>
      </c>
      <c r="S3095" t="str">
        <f t="shared" si="292"/>
        <v>theater</v>
      </c>
      <c r="T3095" s="17" t="str">
        <f t="shared" si="293"/>
        <v>spaces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 s="15">
        <f t="shared" si="290"/>
        <v>42267.795787037037</v>
      </c>
      <c r="K3096">
        <v>1437591956</v>
      </c>
      <c r="L3096" s="15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288"/>
        <v>2.5000000000000001E-2</v>
      </c>
      <c r="R3096" s="11">
        <f t="shared" si="289"/>
        <v>25</v>
      </c>
      <c r="S3096" t="str">
        <f t="shared" si="292"/>
        <v>theater</v>
      </c>
      <c r="T3096" s="17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 s="15">
        <f t="shared" si="290"/>
        <v>42583.025231481486</v>
      </c>
      <c r="K3097">
        <v>1464827780</v>
      </c>
      <c r="L3097" s="15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288"/>
        <v>0.33512064343163539</v>
      </c>
      <c r="R3097" s="11">
        <f t="shared" si="289"/>
        <v>50</v>
      </c>
      <c r="S3097" t="str">
        <f t="shared" si="292"/>
        <v>theater</v>
      </c>
      <c r="T3097" s="1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 s="15">
        <f t="shared" si="290"/>
        <v>42144.825532407413</v>
      </c>
      <c r="K3098">
        <v>1429559326</v>
      </c>
      <c r="L3098" s="15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288"/>
        <v>3.9750000000000001</v>
      </c>
      <c r="R3098" s="11">
        <f t="shared" si="289"/>
        <v>56.785714285714285</v>
      </c>
      <c r="S3098" t="str">
        <f t="shared" si="292"/>
        <v>theater</v>
      </c>
      <c r="T3098" s="17" t="str">
        <f t="shared" si="293"/>
        <v>spaces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 s="15">
        <f t="shared" si="290"/>
        <v>42650.583333333328</v>
      </c>
      <c r="K3099">
        <v>1474027501</v>
      </c>
      <c r="L3099" s="15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288"/>
        <v>17.150000000000002</v>
      </c>
      <c r="R3099" s="11">
        <f t="shared" si="289"/>
        <v>40.833333333333336</v>
      </c>
      <c r="S3099" t="str">
        <f t="shared" si="292"/>
        <v>theater</v>
      </c>
      <c r="T3099" s="17" t="str">
        <f t="shared" si="293"/>
        <v>spaces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 s="15">
        <f t="shared" si="290"/>
        <v>42408.01180555555</v>
      </c>
      <c r="K3100">
        <v>1450724449</v>
      </c>
      <c r="L3100" s="15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288"/>
        <v>3.6080041046690612</v>
      </c>
      <c r="R3100" s="11">
        <f t="shared" si="289"/>
        <v>65.111111111111114</v>
      </c>
      <c r="S3100" t="str">
        <f t="shared" si="292"/>
        <v>theater</v>
      </c>
      <c r="T3100" s="17" t="str">
        <f t="shared" si="293"/>
        <v>spaces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 s="15">
        <f t="shared" si="290"/>
        <v>42412.189710648148</v>
      </c>
      <c r="K3101">
        <v>1452659591</v>
      </c>
      <c r="L3101" s="15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288"/>
        <v>13.900000000000002</v>
      </c>
      <c r="R3101" s="11">
        <f t="shared" si="289"/>
        <v>55.6</v>
      </c>
      <c r="S3101" t="str">
        <f t="shared" si="292"/>
        <v>theater</v>
      </c>
      <c r="T3101" s="17" t="str">
        <f t="shared" si="293"/>
        <v>spaces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 s="15">
        <f t="shared" si="290"/>
        <v>41932.622395833336</v>
      </c>
      <c r="K3102">
        <v>1411224975</v>
      </c>
      <c r="L3102" s="15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288"/>
        <v>15.225</v>
      </c>
      <c r="R3102" s="11">
        <f t="shared" si="289"/>
        <v>140.53846153846155</v>
      </c>
      <c r="S3102" t="str">
        <f t="shared" si="292"/>
        <v>theater</v>
      </c>
      <c r="T3102" s="17" t="str">
        <f t="shared" si="293"/>
        <v>spaces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 s="15">
        <f t="shared" si="290"/>
        <v>42201.330555555556</v>
      </c>
      <c r="K3103">
        <v>1434445937</v>
      </c>
      <c r="L3103" s="15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288"/>
        <v>12</v>
      </c>
      <c r="R3103" s="11">
        <f t="shared" si="289"/>
        <v>25</v>
      </c>
      <c r="S3103" t="str">
        <f t="shared" si="292"/>
        <v>theater</v>
      </c>
      <c r="T3103" s="17" t="str">
        <f t="shared" si="293"/>
        <v>spaces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 s="15">
        <f t="shared" si="290"/>
        <v>42605.340486111112</v>
      </c>
      <c r="K3104">
        <v>1467619818</v>
      </c>
      <c r="L3104" s="15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288"/>
        <v>39.112499999999997</v>
      </c>
      <c r="R3104" s="11">
        <f t="shared" si="289"/>
        <v>69.533333333333331</v>
      </c>
      <c r="S3104" t="str">
        <f t="shared" si="292"/>
        <v>theater</v>
      </c>
      <c r="T3104" s="17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 s="15">
        <f t="shared" si="290"/>
        <v>42167.156319444446</v>
      </c>
      <c r="K3105">
        <v>1428896706</v>
      </c>
      <c r="L3105" s="15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288"/>
        <v>0.26829268292682928</v>
      </c>
      <c r="R3105" s="11">
        <f t="shared" si="289"/>
        <v>5.5</v>
      </c>
      <c r="S3105" t="str">
        <f t="shared" si="292"/>
        <v>theater</v>
      </c>
      <c r="T3105" s="17" t="str">
        <f t="shared" si="293"/>
        <v>spaces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 s="15">
        <f t="shared" si="290"/>
        <v>42038.083333333328</v>
      </c>
      <c r="K3106">
        <v>1420235311</v>
      </c>
      <c r="L3106" s="15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288"/>
        <v>29.625</v>
      </c>
      <c r="R3106" s="11">
        <f t="shared" si="289"/>
        <v>237</v>
      </c>
      <c r="S3106" t="str">
        <f t="shared" si="292"/>
        <v>theater</v>
      </c>
      <c r="T3106" s="17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 s="15">
        <f t="shared" si="290"/>
        <v>41931.208333333336</v>
      </c>
      <c r="K3107">
        <v>1408986916</v>
      </c>
      <c r="L3107" s="15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288"/>
        <v>42.360992301112063</v>
      </c>
      <c r="R3107" s="11">
        <f t="shared" si="289"/>
        <v>79.870967741935488</v>
      </c>
      <c r="S3107" t="str">
        <f t="shared" si="292"/>
        <v>theater</v>
      </c>
      <c r="T3107" s="17" t="str">
        <f t="shared" si="293"/>
        <v>spaces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 s="15">
        <f t="shared" si="290"/>
        <v>42263.916666666672</v>
      </c>
      <c r="K3108">
        <v>1440497876</v>
      </c>
      <c r="L3108" s="15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288"/>
        <v>4.1000000000000005</v>
      </c>
      <c r="R3108" s="11">
        <f t="shared" si="289"/>
        <v>10.25</v>
      </c>
      <c r="S3108" t="str">
        <f t="shared" si="292"/>
        <v>theater</v>
      </c>
      <c r="T3108" s="17" t="str">
        <f t="shared" si="293"/>
        <v>spaces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 s="15">
        <f t="shared" si="290"/>
        <v>42135.814247685179</v>
      </c>
      <c r="K3109">
        <v>1430767951</v>
      </c>
      <c r="L3109" s="15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288"/>
        <v>19.762499999999999</v>
      </c>
      <c r="R3109" s="11">
        <f t="shared" si="289"/>
        <v>272.58620689655174</v>
      </c>
      <c r="S3109" t="str">
        <f t="shared" si="292"/>
        <v>theater</v>
      </c>
      <c r="T3109" s="17" t="str">
        <f t="shared" si="293"/>
        <v>spaces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 s="15">
        <f t="shared" si="290"/>
        <v>42122.638819444444</v>
      </c>
      <c r="K3110">
        <v>1425053994</v>
      </c>
      <c r="L3110" s="15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288"/>
        <v>5.1999999999999998E-2</v>
      </c>
      <c r="R3110" s="11">
        <f t="shared" si="289"/>
        <v>13</v>
      </c>
      <c r="S3110" t="str">
        <f t="shared" si="292"/>
        <v>theater</v>
      </c>
      <c r="T3110" s="17" t="str">
        <f t="shared" si="293"/>
        <v>spaces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 s="15">
        <f t="shared" si="290"/>
        <v>41879.125115740739</v>
      </c>
      <c r="K3111">
        <v>1406170810</v>
      </c>
      <c r="L3111" s="15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288"/>
        <v>25.030188679245285</v>
      </c>
      <c r="R3111" s="11">
        <f t="shared" si="289"/>
        <v>58.184210526315788</v>
      </c>
      <c r="S3111" t="str">
        <f t="shared" si="292"/>
        <v>theater</v>
      </c>
      <c r="T3111" s="17" t="str">
        <f t="shared" si="293"/>
        <v>spaces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 s="15">
        <f t="shared" si="290"/>
        <v>42785.031469907408</v>
      </c>
      <c r="K3112">
        <v>1484009119</v>
      </c>
      <c r="L3112" s="15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288"/>
        <v>0.04</v>
      </c>
      <c r="R3112" s="11">
        <f t="shared" si="289"/>
        <v>10</v>
      </c>
      <c r="S3112" t="str">
        <f t="shared" si="292"/>
        <v>theater</v>
      </c>
      <c r="T3112" s="17" t="str">
        <f t="shared" si="293"/>
        <v>spaces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 s="15">
        <f t="shared" si="290"/>
        <v>41916.595138888886</v>
      </c>
      <c r="K3113">
        <v>1409753820</v>
      </c>
      <c r="L3113" s="15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288"/>
        <v>26.640000000000004</v>
      </c>
      <c r="R3113" s="11">
        <f t="shared" si="289"/>
        <v>70.10526315789474</v>
      </c>
      <c r="S3113" t="str">
        <f t="shared" si="292"/>
        <v>theater</v>
      </c>
      <c r="T3113" s="17" t="str">
        <f t="shared" si="293"/>
        <v>spaces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 s="15">
        <f t="shared" si="290"/>
        <v>42675.121921296297</v>
      </c>
      <c r="K3114">
        <v>1472784934</v>
      </c>
      <c r="L3114" s="15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288"/>
        <v>4.7363636363636363</v>
      </c>
      <c r="R3114" s="11">
        <f t="shared" si="289"/>
        <v>57.888888888888886</v>
      </c>
      <c r="S3114" t="str">
        <f t="shared" si="292"/>
        <v>theater</v>
      </c>
      <c r="T3114" s="17" t="str">
        <f t="shared" si="293"/>
        <v>spaces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 s="15">
        <f t="shared" si="290"/>
        <v>42111.731273148151</v>
      </c>
      <c r="K3115">
        <v>1426699982</v>
      </c>
      <c r="L3115" s="15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288"/>
        <v>4.2435339894712749</v>
      </c>
      <c r="R3115" s="11">
        <f t="shared" si="289"/>
        <v>125.27027027027027</v>
      </c>
      <c r="S3115" t="str">
        <f t="shared" si="292"/>
        <v>theater</v>
      </c>
      <c r="T3115" s="17" t="str">
        <f t="shared" si="293"/>
        <v>spaces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 s="15">
        <f t="shared" si="290"/>
        <v>41903.632523148146</v>
      </c>
      <c r="K3116">
        <v>1406128250</v>
      </c>
      <c r="L3116" s="15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288"/>
        <v>0</v>
      </c>
      <c r="R3116" s="11" t="e">
        <f t="shared" si="289"/>
        <v>#DIV/0!</v>
      </c>
      <c r="S3116" t="str">
        <f t="shared" si="292"/>
        <v>theater</v>
      </c>
      <c r="T3116" s="17" t="str">
        <f t="shared" si="293"/>
        <v>spaces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 s="15">
        <f t="shared" si="290"/>
        <v>42526.447071759263</v>
      </c>
      <c r="K3117">
        <v>1462531427</v>
      </c>
      <c r="L3117" s="15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288"/>
        <v>3</v>
      </c>
      <c r="R3117" s="11">
        <f t="shared" si="289"/>
        <v>300</v>
      </c>
      <c r="S3117" t="str">
        <f t="shared" si="292"/>
        <v>theater</v>
      </c>
      <c r="T3117" s="17" t="str">
        <f t="shared" si="293"/>
        <v>spaces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 s="15">
        <f t="shared" si="290"/>
        <v>42095.515335648146</v>
      </c>
      <c r="K3118">
        <v>1426681325</v>
      </c>
      <c r="L3118" s="15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288"/>
        <v>57.333333333333336</v>
      </c>
      <c r="R3118" s="11">
        <f t="shared" si="289"/>
        <v>43</v>
      </c>
      <c r="S3118" t="str">
        <f t="shared" si="292"/>
        <v>theater</v>
      </c>
      <c r="T3118" s="17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 s="15">
        <f t="shared" si="290"/>
        <v>42517.55</v>
      </c>
      <c r="K3119">
        <v>1463648360</v>
      </c>
      <c r="L3119" s="15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288"/>
        <v>0.1</v>
      </c>
      <c r="R3119" s="11">
        <f t="shared" si="289"/>
        <v>1</v>
      </c>
      <c r="S3119" t="str">
        <f t="shared" si="292"/>
        <v>theater</v>
      </c>
      <c r="T3119" s="17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 s="15">
        <f t="shared" si="290"/>
        <v>42553.649571759262</v>
      </c>
      <c r="K3120">
        <v>1465832123</v>
      </c>
      <c r="L3120" s="15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288"/>
        <v>0.31</v>
      </c>
      <c r="R3120" s="11">
        <f t="shared" si="289"/>
        <v>775</v>
      </c>
      <c r="S3120" t="str">
        <f t="shared" si="292"/>
        <v>theater</v>
      </c>
      <c r="T3120" s="17" t="str">
        <f t="shared" si="293"/>
        <v>spaces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 s="15">
        <f t="shared" si="290"/>
        <v>42090.003842592589</v>
      </c>
      <c r="K3121">
        <v>1424826332</v>
      </c>
      <c r="L3121" s="15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288"/>
        <v>0.05</v>
      </c>
      <c r="R3121" s="11">
        <f t="shared" si="289"/>
        <v>5</v>
      </c>
      <c r="S3121" t="str">
        <f t="shared" si="292"/>
        <v>theater</v>
      </c>
      <c r="T3121" s="17" t="str">
        <f t="shared" si="293"/>
        <v>spaces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 s="15">
        <f t="shared" si="290"/>
        <v>42495.900416666671</v>
      </c>
      <c r="K3122">
        <v>1457303796</v>
      </c>
      <c r="L3122" s="15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288"/>
        <v>9.8461538461538465E-3</v>
      </c>
      <c r="R3122" s="11">
        <f t="shared" si="289"/>
        <v>12.8</v>
      </c>
      <c r="S3122" t="str">
        <f t="shared" si="292"/>
        <v>theater</v>
      </c>
      <c r="T3122" s="17" t="str">
        <f t="shared" si="293"/>
        <v>spaces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 s="15">
        <f t="shared" si="290"/>
        <v>41908.679803240739</v>
      </c>
      <c r="K3123">
        <v>1406564335</v>
      </c>
      <c r="L3123" s="15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288"/>
        <v>0.66666666666666674</v>
      </c>
      <c r="R3123" s="11">
        <f t="shared" si="289"/>
        <v>10</v>
      </c>
      <c r="S3123" t="str">
        <f t="shared" si="292"/>
        <v>theater</v>
      </c>
      <c r="T3123" s="17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 s="15">
        <f t="shared" si="290"/>
        <v>42683.973750000005</v>
      </c>
      <c r="K3124">
        <v>1478298132</v>
      </c>
      <c r="L3124" s="15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288"/>
        <v>58.291457286432156</v>
      </c>
      <c r="R3124" s="11">
        <f t="shared" si="289"/>
        <v>58</v>
      </c>
      <c r="S3124" t="str">
        <f t="shared" si="292"/>
        <v>theater</v>
      </c>
      <c r="T3124" s="17" t="str">
        <f t="shared" si="293"/>
        <v>spaces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 s="15">
        <f t="shared" si="290"/>
        <v>42560.993032407408</v>
      </c>
      <c r="K3125">
        <v>1465516198</v>
      </c>
      <c r="L3125" s="15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288"/>
        <v>68.153599999999997</v>
      </c>
      <c r="R3125" s="11">
        <f t="shared" si="289"/>
        <v>244.80459770114942</v>
      </c>
      <c r="S3125" t="str">
        <f t="shared" si="292"/>
        <v>theater</v>
      </c>
      <c r="T3125" s="17" t="str">
        <f t="shared" si="293"/>
        <v>spaces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 s="15">
        <f t="shared" si="290"/>
        <v>42037.780104166668</v>
      </c>
      <c r="K3126">
        <v>1417718601</v>
      </c>
      <c r="L3126" s="15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288"/>
        <v>3.2499999999999999E-3</v>
      </c>
      <c r="R3126" s="11">
        <f t="shared" si="289"/>
        <v>6.5</v>
      </c>
      <c r="S3126" t="str">
        <f t="shared" si="292"/>
        <v>theater</v>
      </c>
      <c r="T3126" s="17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 s="15">
        <f t="shared" si="290"/>
        <v>42376.20685185185</v>
      </c>
      <c r="K3127">
        <v>1449550672</v>
      </c>
      <c r="L3127" s="15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288"/>
        <v>0</v>
      </c>
      <c r="R3127" s="11" t="e">
        <f t="shared" si="289"/>
        <v>#DIV/0!</v>
      </c>
      <c r="S3127" t="str">
        <f t="shared" si="292"/>
        <v>theater</v>
      </c>
      <c r="T3127" s="17" t="str">
        <f t="shared" si="293"/>
        <v>spaces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 s="15">
        <f t="shared" si="290"/>
        <v>42456.976412037038</v>
      </c>
      <c r="K3128">
        <v>1456532762</v>
      </c>
      <c r="L3128" s="15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288"/>
        <v>4.16</v>
      </c>
      <c r="R3128" s="11">
        <f t="shared" si="289"/>
        <v>61.176470588235297</v>
      </c>
      <c r="S3128" t="str">
        <f t="shared" si="292"/>
        <v>theater</v>
      </c>
      <c r="T3128" s="17" t="str">
        <f t="shared" si="293"/>
        <v>spaces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 s="15">
        <f t="shared" si="290"/>
        <v>42064.856817129628</v>
      </c>
      <c r="K3129">
        <v>1422650029</v>
      </c>
      <c r="L3129" s="15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288"/>
        <v>0</v>
      </c>
      <c r="R3129" s="11" t="e">
        <f t="shared" si="289"/>
        <v>#DIV/0!</v>
      </c>
      <c r="S3129" t="str">
        <f t="shared" si="292"/>
        <v>theater</v>
      </c>
      <c r="T3129" s="17" t="str">
        <f t="shared" si="293"/>
        <v>spaces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 s="15">
        <f t="shared" si="290"/>
        <v>42810.784039351856</v>
      </c>
      <c r="K3130">
        <v>1487101741</v>
      </c>
      <c r="L3130" s="15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288"/>
        <v>108.60666666666667</v>
      </c>
      <c r="R3130" s="11">
        <f t="shared" si="289"/>
        <v>139.23931623931625</v>
      </c>
      <c r="S3130" t="str">
        <f t="shared" si="292"/>
        <v>theater</v>
      </c>
      <c r="T3130" s="17" t="str">
        <f t="shared" si="293"/>
        <v>plays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 s="15">
        <f t="shared" si="290"/>
        <v>42843.801145833335</v>
      </c>
      <c r="K3131">
        <v>1489090419</v>
      </c>
      <c r="L3131" s="15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288"/>
        <v>0.8</v>
      </c>
      <c r="R3131" s="11">
        <f t="shared" si="289"/>
        <v>10</v>
      </c>
      <c r="S3131" t="str">
        <f t="shared" si="292"/>
        <v>theater</v>
      </c>
      <c r="T3131" s="17" t="str">
        <f t="shared" si="293"/>
        <v>plays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 s="15">
        <f t="shared" si="290"/>
        <v>42839.207638888889</v>
      </c>
      <c r="K3132">
        <v>1489504916</v>
      </c>
      <c r="L3132" s="15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288"/>
        <v>3.75</v>
      </c>
      <c r="R3132" s="11">
        <f t="shared" si="289"/>
        <v>93.75</v>
      </c>
      <c r="S3132" t="str">
        <f t="shared" si="292"/>
        <v>theater</v>
      </c>
      <c r="T3132" s="17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 s="15">
        <f t="shared" si="290"/>
        <v>42833.537557870368</v>
      </c>
      <c r="K3133">
        <v>1489067645</v>
      </c>
      <c r="L3133" s="15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288"/>
        <v>15.731707317073171</v>
      </c>
      <c r="R3133" s="11">
        <f t="shared" si="289"/>
        <v>53.75</v>
      </c>
      <c r="S3133" t="str">
        <f t="shared" si="292"/>
        <v>theater</v>
      </c>
      <c r="T3133" s="17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 s="15">
        <f t="shared" si="290"/>
        <v>42846.308564814812</v>
      </c>
      <c r="K3134">
        <v>1487579060</v>
      </c>
      <c r="L3134" s="15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288"/>
        <v>3.3333333333333333E-2</v>
      </c>
      <c r="R3134" s="11">
        <f t="shared" si="289"/>
        <v>10</v>
      </c>
      <c r="S3134" t="str">
        <f t="shared" si="292"/>
        <v>theater</v>
      </c>
      <c r="T3134" s="17" t="str">
        <f t="shared" si="293"/>
        <v>plays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 s="15">
        <f t="shared" si="290"/>
        <v>42818.523541666669</v>
      </c>
      <c r="K3135">
        <v>1487770434</v>
      </c>
      <c r="L3135" s="15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288"/>
        <v>108</v>
      </c>
      <c r="R3135" s="11">
        <f t="shared" si="289"/>
        <v>33.75</v>
      </c>
      <c r="S3135" t="str">
        <f t="shared" si="292"/>
        <v>theater</v>
      </c>
      <c r="T3135" s="17" t="str">
        <f t="shared" si="293"/>
        <v>plays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 s="15">
        <f t="shared" si="290"/>
        <v>42821.678460648152</v>
      </c>
      <c r="K3136">
        <v>1488820619</v>
      </c>
      <c r="L3136" s="15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288"/>
        <v>22.5</v>
      </c>
      <c r="R3136" s="11">
        <f t="shared" si="289"/>
        <v>18.75</v>
      </c>
      <c r="S3136" t="str">
        <f t="shared" si="292"/>
        <v>theater</v>
      </c>
      <c r="T3136" s="17" t="str">
        <f t="shared" si="293"/>
        <v>plays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 s="15">
        <f t="shared" si="290"/>
        <v>42829.151863425926</v>
      </c>
      <c r="K3137">
        <v>1489376321</v>
      </c>
      <c r="L3137" s="15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288"/>
        <v>20.849420849420849</v>
      </c>
      <c r="R3137" s="11">
        <f t="shared" si="289"/>
        <v>23.142857142857142</v>
      </c>
      <c r="S3137" t="str">
        <f t="shared" si="292"/>
        <v>theater</v>
      </c>
      <c r="T3137" s="17" t="str">
        <f t="shared" si="293"/>
        <v>plays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 s="15">
        <f t="shared" si="290"/>
        <v>42825.957638888889</v>
      </c>
      <c r="K3138">
        <v>1487847954</v>
      </c>
      <c r="L3138" s="15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ref="Q3138:Q3201" si="294">E3138/D3138*100</f>
        <v>127.8</v>
      </c>
      <c r="R3138" s="11">
        <f t="shared" ref="R3138:R3201" si="295">E3138/N3138</f>
        <v>29.045454545454547</v>
      </c>
      <c r="S3138" t="str">
        <f t="shared" si="292"/>
        <v>theater</v>
      </c>
      <c r="T3138" s="17" t="str">
        <f t="shared" si="293"/>
        <v>plays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96">(((I3139/60)/60)/24)+DATE(1970,1,1)</f>
        <v>42858.8</v>
      </c>
      <c r="K3139">
        <v>1489439669</v>
      </c>
      <c r="L3139" s="15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si="294"/>
        <v>3.3333333333333335</v>
      </c>
      <c r="R3139" s="11">
        <f t="shared" si="295"/>
        <v>50</v>
      </c>
      <c r="S3139" t="str">
        <f t="shared" ref="S3139:S3202" si="298">LEFT(P3139,SEARCH("/",P3139,1)-1)</f>
        <v>theater</v>
      </c>
      <c r="T3139" s="17" t="str">
        <f t="shared" ref="T3139:T3202" si="299">RIGHT(P3139,LEN(P3139)-SEARCH("/",P3139))</f>
        <v>plays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 s="15">
        <f t="shared" si="296"/>
        <v>42828.645914351851</v>
      </c>
      <c r="K3140">
        <v>1489591807</v>
      </c>
      <c r="L3140" s="15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294"/>
        <v>0</v>
      </c>
      <c r="R3140" s="11" t="e">
        <f t="shared" si="295"/>
        <v>#DIV/0!</v>
      </c>
      <c r="S3140" t="str">
        <f t="shared" si="298"/>
        <v>theater</v>
      </c>
      <c r="T3140" s="17" t="str">
        <f t="shared" si="299"/>
        <v>plays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 s="15">
        <f t="shared" si="296"/>
        <v>42819.189583333333</v>
      </c>
      <c r="K3141">
        <v>1487485760</v>
      </c>
      <c r="L3141" s="15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294"/>
        <v>5.4</v>
      </c>
      <c r="R3141" s="11">
        <f t="shared" si="295"/>
        <v>450</v>
      </c>
      <c r="S3141" t="str">
        <f t="shared" si="298"/>
        <v>theater</v>
      </c>
      <c r="T3141" s="17" t="str">
        <f t="shared" si="299"/>
        <v>plays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 s="15">
        <f t="shared" si="296"/>
        <v>42832.677118055552</v>
      </c>
      <c r="K3142">
        <v>1488993303</v>
      </c>
      <c r="L3142" s="15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294"/>
        <v>0.96</v>
      </c>
      <c r="R3142" s="11">
        <f t="shared" si="295"/>
        <v>24</v>
      </c>
      <c r="S3142" t="str">
        <f t="shared" si="298"/>
        <v>theater</v>
      </c>
      <c r="T3142" s="17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 s="15">
        <f t="shared" si="296"/>
        <v>42841.833333333328</v>
      </c>
      <c r="K3143">
        <v>1488823488</v>
      </c>
      <c r="L3143" s="15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294"/>
        <v>51.6</v>
      </c>
      <c r="R3143" s="11">
        <f t="shared" si="295"/>
        <v>32.25</v>
      </c>
      <c r="S3143" t="str">
        <f t="shared" si="298"/>
        <v>theater</v>
      </c>
      <c r="T3143" s="17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 s="15">
        <f t="shared" si="296"/>
        <v>42813.471516203703</v>
      </c>
      <c r="K3144">
        <v>1487333939</v>
      </c>
      <c r="L3144" s="15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294"/>
        <v>1.6363636363636365</v>
      </c>
      <c r="R3144" s="11">
        <f t="shared" si="295"/>
        <v>15</v>
      </c>
      <c r="S3144" t="str">
        <f t="shared" si="298"/>
        <v>theater</v>
      </c>
      <c r="T3144" s="17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 s="15">
        <f t="shared" si="296"/>
        <v>42834.358287037037</v>
      </c>
      <c r="K3145">
        <v>1489480556</v>
      </c>
      <c r="L3145" s="15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294"/>
        <v>0</v>
      </c>
      <c r="R3145" s="11" t="e">
        <f t="shared" si="295"/>
        <v>#DIV/0!</v>
      </c>
      <c r="S3145" t="str">
        <f t="shared" si="298"/>
        <v>theater</v>
      </c>
      <c r="T3145" s="17" t="str">
        <f t="shared" si="299"/>
        <v>plays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 s="15">
        <f t="shared" si="296"/>
        <v>42813.25</v>
      </c>
      <c r="K3146">
        <v>1488459307</v>
      </c>
      <c r="L3146" s="15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294"/>
        <v>75.400000000000006</v>
      </c>
      <c r="R3146" s="11">
        <f t="shared" si="295"/>
        <v>251.33333333333334</v>
      </c>
      <c r="S3146" t="str">
        <f t="shared" si="298"/>
        <v>theater</v>
      </c>
      <c r="T3146" s="17" t="str">
        <f t="shared" si="299"/>
        <v>plays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 s="15">
        <f t="shared" si="296"/>
        <v>42821.999236111107</v>
      </c>
      <c r="K3147">
        <v>1485478734</v>
      </c>
      <c r="L3147" s="15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294"/>
        <v>0</v>
      </c>
      <c r="R3147" s="11" t="e">
        <f t="shared" si="295"/>
        <v>#DIV/0!</v>
      </c>
      <c r="S3147" t="str">
        <f t="shared" si="298"/>
        <v>theater</v>
      </c>
      <c r="T3147" s="17" t="str">
        <f t="shared" si="299"/>
        <v>plays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 s="15">
        <f t="shared" si="296"/>
        <v>42841.640810185185</v>
      </c>
      <c r="K3148">
        <v>1488471766</v>
      </c>
      <c r="L3148" s="15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294"/>
        <v>10.5</v>
      </c>
      <c r="R3148" s="11">
        <f t="shared" si="295"/>
        <v>437.5</v>
      </c>
      <c r="S3148" t="str">
        <f t="shared" si="298"/>
        <v>theater</v>
      </c>
      <c r="T3148" s="17" t="str">
        <f t="shared" si="299"/>
        <v>plays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 s="15">
        <f t="shared" si="296"/>
        <v>41950.011053240742</v>
      </c>
      <c r="K3149">
        <v>1411859755</v>
      </c>
      <c r="L3149" s="15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 t="shared" si="294"/>
        <v>117.52499999999999</v>
      </c>
      <c r="R3149" s="11">
        <f t="shared" si="295"/>
        <v>110.35211267605634</v>
      </c>
      <c r="S3149" t="str">
        <f t="shared" si="298"/>
        <v>theater</v>
      </c>
      <c r="T3149" s="17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 s="15">
        <f t="shared" si="296"/>
        <v>41913.166666666664</v>
      </c>
      <c r="K3150">
        <v>1410278284</v>
      </c>
      <c r="L3150" s="15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 t="shared" si="294"/>
        <v>131.16666666666669</v>
      </c>
      <c r="R3150" s="11">
        <f t="shared" si="295"/>
        <v>41.421052631578945</v>
      </c>
      <c r="S3150" t="str">
        <f t="shared" si="298"/>
        <v>theater</v>
      </c>
      <c r="T3150" s="17" t="str">
        <f t="shared" si="299"/>
        <v>plays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 s="15">
        <f t="shared" si="296"/>
        <v>41250.083333333336</v>
      </c>
      <c r="K3151">
        <v>1352766300</v>
      </c>
      <c r="L3151" s="15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 t="shared" si="294"/>
        <v>104</v>
      </c>
      <c r="R3151" s="11">
        <f t="shared" si="295"/>
        <v>52</v>
      </c>
      <c r="S3151" t="str">
        <f t="shared" si="298"/>
        <v>theater</v>
      </c>
      <c r="T3151" s="17" t="str">
        <f t="shared" si="299"/>
        <v>plays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 s="15">
        <f t="shared" si="296"/>
        <v>40568.166666666664</v>
      </c>
      <c r="K3152">
        <v>1288160403</v>
      </c>
      <c r="L3152" s="15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 t="shared" si="294"/>
        <v>101</v>
      </c>
      <c r="R3152" s="11">
        <f t="shared" si="295"/>
        <v>33.990384615384613</v>
      </c>
      <c r="S3152" t="str">
        <f t="shared" si="298"/>
        <v>theater</v>
      </c>
      <c r="T3152" s="17" t="str">
        <f t="shared" si="299"/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 s="15">
        <f t="shared" si="296"/>
        <v>41892.83997685185</v>
      </c>
      <c r="K3153">
        <v>1407787774</v>
      </c>
      <c r="L3153" s="15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 t="shared" si="294"/>
        <v>100.4</v>
      </c>
      <c r="R3153" s="11">
        <f t="shared" si="295"/>
        <v>103.35294117647059</v>
      </c>
      <c r="S3153" t="str">
        <f t="shared" si="298"/>
        <v>theater</v>
      </c>
      <c r="T3153" s="17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 s="15">
        <f t="shared" si="296"/>
        <v>41580.867673611108</v>
      </c>
      <c r="K3154">
        <v>1380833367</v>
      </c>
      <c r="L3154" s="15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 t="shared" si="294"/>
        <v>105.95454545454545</v>
      </c>
      <c r="R3154" s="11">
        <f t="shared" si="295"/>
        <v>34.791044776119406</v>
      </c>
      <c r="S3154" t="str">
        <f t="shared" si="298"/>
        <v>theater</v>
      </c>
      <c r="T3154" s="17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 s="15">
        <f t="shared" si="296"/>
        <v>40664.207638888889</v>
      </c>
      <c r="K3155">
        <v>1301542937</v>
      </c>
      <c r="L3155" s="15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 t="shared" si="294"/>
        <v>335.58333333333337</v>
      </c>
      <c r="R3155" s="11">
        <f t="shared" si="295"/>
        <v>41.773858921161825</v>
      </c>
      <c r="S3155" t="str">
        <f t="shared" si="298"/>
        <v>theater</v>
      </c>
      <c r="T3155" s="17" t="str">
        <f t="shared" si="299"/>
        <v>plays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 s="15">
        <f t="shared" si="296"/>
        <v>41000.834004629629</v>
      </c>
      <c r="K3156">
        <v>1330722058</v>
      </c>
      <c r="L3156" s="15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 t="shared" si="294"/>
        <v>112.92857142857142</v>
      </c>
      <c r="R3156" s="11">
        <f t="shared" si="295"/>
        <v>64.268292682926827</v>
      </c>
      <c r="S3156" t="str">
        <f t="shared" si="298"/>
        <v>theater</v>
      </c>
      <c r="T3156" s="17" t="str">
        <f t="shared" si="299"/>
        <v>plays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 s="15">
        <f t="shared" si="296"/>
        <v>41263.499131944445</v>
      </c>
      <c r="K3157">
        <v>1353412725</v>
      </c>
      <c r="L3157" s="15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 t="shared" si="294"/>
        <v>188.50460000000001</v>
      </c>
      <c r="R3157" s="11">
        <f t="shared" si="295"/>
        <v>31.209370860927152</v>
      </c>
      <c r="S3157" t="str">
        <f t="shared" si="298"/>
        <v>theater</v>
      </c>
      <c r="T3157" s="17" t="str">
        <f t="shared" si="299"/>
        <v>plays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 s="15">
        <f t="shared" si="296"/>
        <v>41061.953055555554</v>
      </c>
      <c r="K3158">
        <v>1335567144</v>
      </c>
      <c r="L3158" s="15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 t="shared" si="294"/>
        <v>101.81818181818181</v>
      </c>
      <c r="R3158" s="11">
        <f t="shared" si="295"/>
        <v>62.921348314606739</v>
      </c>
      <c r="S3158" t="str">
        <f t="shared" si="298"/>
        <v>theater</v>
      </c>
      <c r="T3158" s="17" t="str">
        <f t="shared" si="299"/>
        <v>plays</v>
      </c>
    </row>
    <row r="3159" spans="1:2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 s="15">
        <f t="shared" si="296"/>
        <v>41839.208333333336</v>
      </c>
      <c r="K3159">
        <v>1404932105</v>
      </c>
      <c r="L3159" s="15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 t="shared" si="294"/>
        <v>101</v>
      </c>
      <c r="R3159" s="11">
        <f t="shared" si="295"/>
        <v>98.536585365853654</v>
      </c>
      <c r="S3159" t="str">
        <f t="shared" si="298"/>
        <v>theater</v>
      </c>
      <c r="T3159" s="17" t="str">
        <f t="shared" si="299"/>
        <v>plays</v>
      </c>
    </row>
    <row r="3160" spans="1:2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 s="15">
        <f t="shared" si="296"/>
        <v>41477.839722222219</v>
      </c>
      <c r="K3160">
        <v>1371931752</v>
      </c>
      <c r="L3160" s="15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 t="shared" si="294"/>
        <v>113.99999999999999</v>
      </c>
      <c r="R3160" s="11">
        <f t="shared" si="295"/>
        <v>82.608695652173907</v>
      </c>
      <c r="S3160" t="str">
        <f t="shared" si="298"/>
        <v>theater</v>
      </c>
      <c r="T3160" s="17" t="str">
        <f t="shared" si="299"/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 s="15">
        <f t="shared" si="296"/>
        <v>40926.958333333336</v>
      </c>
      <c r="K3161">
        <v>1323221761</v>
      </c>
      <c r="L3161" s="15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 t="shared" si="294"/>
        <v>133.48133333333334</v>
      </c>
      <c r="R3161" s="11">
        <f t="shared" si="295"/>
        <v>38.504230769230773</v>
      </c>
      <c r="S3161" t="str">
        <f t="shared" si="298"/>
        <v>theater</v>
      </c>
      <c r="T3161" s="17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 s="15">
        <f t="shared" si="296"/>
        <v>41864.207638888889</v>
      </c>
      <c r="K3162">
        <v>1405923687</v>
      </c>
      <c r="L3162" s="15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 t="shared" si="294"/>
        <v>101.53333333333335</v>
      </c>
      <c r="R3162" s="11">
        <f t="shared" si="295"/>
        <v>80.15789473684211</v>
      </c>
      <c r="S3162" t="str">
        <f t="shared" si="298"/>
        <v>theater</v>
      </c>
      <c r="T3162" s="17" t="str">
        <f t="shared" si="299"/>
        <v>plays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 s="15">
        <f t="shared" si="296"/>
        <v>41927.536134259259</v>
      </c>
      <c r="K3163">
        <v>1410785522</v>
      </c>
      <c r="L3163" s="15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 t="shared" si="294"/>
        <v>105.1</v>
      </c>
      <c r="R3163" s="11">
        <f t="shared" si="295"/>
        <v>28.405405405405407</v>
      </c>
      <c r="S3163" t="str">
        <f t="shared" si="298"/>
        <v>theater</v>
      </c>
      <c r="T3163" s="17" t="str">
        <f t="shared" si="299"/>
        <v>plays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 s="15">
        <f t="shared" si="296"/>
        <v>41827.083333333336</v>
      </c>
      <c r="K3164">
        <v>1402331262</v>
      </c>
      <c r="L3164" s="15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 t="shared" si="294"/>
        <v>127.15</v>
      </c>
      <c r="R3164" s="11">
        <f t="shared" si="295"/>
        <v>80.730158730158735</v>
      </c>
      <c r="S3164" t="str">
        <f t="shared" si="298"/>
        <v>theater</v>
      </c>
      <c r="T3164" s="17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 s="15">
        <f t="shared" si="296"/>
        <v>41805.753761574073</v>
      </c>
      <c r="K3165">
        <v>1400263525</v>
      </c>
      <c r="L3165" s="15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 t="shared" si="294"/>
        <v>111.15384615384616</v>
      </c>
      <c r="R3165" s="11">
        <f t="shared" si="295"/>
        <v>200.69444444444446</v>
      </c>
      <c r="S3165" t="str">
        <f t="shared" si="298"/>
        <v>theater</v>
      </c>
      <c r="T3165" s="17" t="str">
        <f t="shared" si="299"/>
        <v>plays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 s="15">
        <f t="shared" si="296"/>
        <v>41799.80572916667</v>
      </c>
      <c r="K3166">
        <v>1399490415</v>
      </c>
      <c r="L3166" s="15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 t="shared" si="294"/>
        <v>106.76</v>
      </c>
      <c r="R3166" s="11">
        <f t="shared" si="295"/>
        <v>37.591549295774648</v>
      </c>
      <c r="S3166" t="str">
        <f t="shared" si="298"/>
        <v>theater</v>
      </c>
      <c r="T3166" s="17" t="str">
        <f t="shared" si="299"/>
        <v>plays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 s="15">
        <f t="shared" si="296"/>
        <v>40666.165972222225</v>
      </c>
      <c r="K3167">
        <v>1302493760</v>
      </c>
      <c r="L3167" s="15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 t="shared" si="294"/>
        <v>162.66666666666666</v>
      </c>
      <c r="R3167" s="11">
        <f t="shared" si="295"/>
        <v>58.095238095238095</v>
      </c>
      <c r="S3167" t="str">
        <f t="shared" si="298"/>
        <v>theater</v>
      </c>
      <c r="T3167" s="17" t="str">
        <f t="shared" si="299"/>
        <v>plays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 s="15">
        <f t="shared" si="296"/>
        <v>41969.332638888889</v>
      </c>
      <c r="K3168">
        <v>1414514153</v>
      </c>
      <c r="L3168" s="15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 t="shared" si="294"/>
        <v>160.22808571428573</v>
      </c>
      <c r="R3168" s="11">
        <f t="shared" si="295"/>
        <v>60.300892473118282</v>
      </c>
      <c r="S3168" t="str">
        <f t="shared" si="298"/>
        <v>theater</v>
      </c>
      <c r="T3168" s="17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 s="15">
        <f t="shared" si="296"/>
        <v>41853.175706018519</v>
      </c>
      <c r="K3169">
        <v>1405743181</v>
      </c>
      <c r="L3169" s="15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 t="shared" si="294"/>
        <v>116.16666666666666</v>
      </c>
      <c r="R3169" s="11">
        <f t="shared" si="295"/>
        <v>63.363636363636367</v>
      </c>
      <c r="S3169" t="str">
        <f t="shared" si="298"/>
        <v>theater</v>
      </c>
      <c r="T3169" s="17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 s="15">
        <f t="shared" si="296"/>
        <v>41803.916666666664</v>
      </c>
      <c r="K3170">
        <v>1399948353</v>
      </c>
      <c r="L3170" s="15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 t="shared" si="294"/>
        <v>124.2</v>
      </c>
      <c r="R3170" s="11">
        <f t="shared" si="295"/>
        <v>50.901639344262293</v>
      </c>
      <c r="S3170" t="str">
        <f t="shared" si="298"/>
        <v>theater</v>
      </c>
      <c r="T3170" s="17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 s="15">
        <f t="shared" si="296"/>
        <v>41621.207638888889</v>
      </c>
      <c r="K3171">
        <v>1384364561</v>
      </c>
      <c r="L3171" s="15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 t="shared" si="294"/>
        <v>103.01249999999999</v>
      </c>
      <c r="R3171" s="11">
        <f t="shared" si="295"/>
        <v>100.5</v>
      </c>
      <c r="S3171" t="str">
        <f t="shared" si="298"/>
        <v>theater</v>
      </c>
      <c r="T3171" s="17" t="str">
        <f t="shared" si="299"/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 s="15">
        <f t="shared" si="296"/>
        <v>41822.166666666664</v>
      </c>
      <c r="K3172">
        <v>1401414944</v>
      </c>
      <c r="L3172" s="15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 t="shared" si="294"/>
        <v>112.25</v>
      </c>
      <c r="R3172" s="11">
        <f t="shared" si="295"/>
        <v>31.619718309859156</v>
      </c>
      <c r="S3172" t="str">
        <f t="shared" si="298"/>
        <v>theater</v>
      </c>
      <c r="T3172" s="17" t="str">
        <f t="shared" si="299"/>
        <v>plays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 s="15">
        <f t="shared" si="296"/>
        <v>42496.608310185184</v>
      </c>
      <c r="K3173">
        <v>1459953358</v>
      </c>
      <c r="L3173" s="15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 t="shared" si="294"/>
        <v>108.8142857142857</v>
      </c>
      <c r="R3173" s="11">
        <f t="shared" si="295"/>
        <v>65.102564102564102</v>
      </c>
      <c r="S3173" t="str">
        <f t="shared" si="298"/>
        <v>theater</v>
      </c>
      <c r="T3173" s="17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 s="15">
        <f t="shared" si="296"/>
        <v>40953.729953703703</v>
      </c>
      <c r="K3174">
        <v>1326648668</v>
      </c>
      <c r="L3174" s="15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 t="shared" si="294"/>
        <v>114.99999999999999</v>
      </c>
      <c r="R3174" s="11">
        <f t="shared" si="295"/>
        <v>79.310344827586206</v>
      </c>
      <c r="S3174" t="str">
        <f t="shared" si="298"/>
        <v>theater</v>
      </c>
      <c r="T3174" s="17" t="str">
        <f t="shared" si="299"/>
        <v>plays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 s="15">
        <f t="shared" si="296"/>
        <v>41908.878379629627</v>
      </c>
      <c r="K3175">
        <v>1409173492</v>
      </c>
      <c r="L3175" s="15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 t="shared" si="294"/>
        <v>103</v>
      </c>
      <c r="R3175" s="11">
        <f t="shared" si="295"/>
        <v>139.18918918918919</v>
      </c>
      <c r="S3175" t="str">
        <f t="shared" si="298"/>
        <v>theater</v>
      </c>
      <c r="T3175" s="17" t="str">
        <f t="shared" si="299"/>
        <v>plays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 s="15">
        <f t="shared" si="296"/>
        <v>41876.864675925928</v>
      </c>
      <c r="K3176">
        <v>1407789908</v>
      </c>
      <c r="L3176" s="15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 t="shared" si="294"/>
        <v>101.13333333333334</v>
      </c>
      <c r="R3176" s="11">
        <f t="shared" si="295"/>
        <v>131.91304347826087</v>
      </c>
      <c r="S3176" t="str">
        <f t="shared" si="298"/>
        <v>theater</v>
      </c>
      <c r="T3176" s="17" t="str">
        <f t="shared" si="299"/>
        <v>plays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 s="15">
        <f t="shared" si="296"/>
        <v>40591.886886574073</v>
      </c>
      <c r="K3177">
        <v>1292793427</v>
      </c>
      <c r="L3177" s="15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 t="shared" si="294"/>
        <v>109.55999999999999</v>
      </c>
      <c r="R3177" s="11">
        <f t="shared" si="295"/>
        <v>91.3</v>
      </c>
      <c r="S3177" t="str">
        <f t="shared" si="298"/>
        <v>theater</v>
      </c>
      <c r="T3177" s="17" t="str">
        <f t="shared" si="299"/>
        <v>plays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 s="15">
        <f t="shared" si="296"/>
        <v>41504.625</v>
      </c>
      <c r="K3178">
        <v>1374531631</v>
      </c>
      <c r="L3178" s="15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 t="shared" si="294"/>
        <v>114.8421052631579</v>
      </c>
      <c r="R3178" s="11">
        <f t="shared" si="295"/>
        <v>39.672727272727272</v>
      </c>
      <c r="S3178" t="str">
        <f t="shared" si="298"/>
        <v>theater</v>
      </c>
      <c r="T3178" s="17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 s="15">
        <f t="shared" si="296"/>
        <v>41811.666770833333</v>
      </c>
      <c r="K3179">
        <v>1400774409</v>
      </c>
      <c r="L3179" s="15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 t="shared" si="294"/>
        <v>117.39999999999999</v>
      </c>
      <c r="R3179" s="11">
        <f t="shared" si="295"/>
        <v>57.549019607843135</v>
      </c>
      <c r="S3179" t="str">
        <f t="shared" si="298"/>
        <v>theater</v>
      </c>
      <c r="T3179" s="17" t="str">
        <f t="shared" si="299"/>
        <v>plays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 s="15">
        <f t="shared" si="296"/>
        <v>41836.605034722219</v>
      </c>
      <c r="K3180">
        <v>1402929075</v>
      </c>
      <c r="L3180" s="15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 t="shared" si="294"/>
        <v>171.73333333333335</v>
      </c>
      <c r="R3180" s="11">
        <f t="shared" si="295"/>
        <v>33.025641025641029</v>
      </c>
      <c r="S3180" t="str">
        <f t="shared" si="298"/>
        <v>theater</v>
      </c>
      <c r="T3180" s="17" t="str">
        <f t="shared" si="299"/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 s="15">
        <f t="shared" si="296"/>
        <v>41400.702210648145</v>
      </c>
      <c r="K3181">
        <v>1365699071</v>
      </c>
      <c r="L3181" s="15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 t="shared" si="294"/>
        <v>114.16238095238094</v>
      </c>
      <c r="R3181" s="11">
        <f t="shared" si="295"/>
        <v>77.335806451612896</v>
      </c>
      <c r="S3181" t="str">
        <f t="shared" si="298"/>
        <v>theater</v>
      </c>
      <c r="T3181" s="17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 s="15">
        <f t="shared" si="296"/>
        <v>41810.412604166668</v>
      </c>
      <c r="K3182">
        <v>1400666049</v>
      </c>
      <c r="L3182" s="15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 t="shared" si="294"/>
        <v>119.75</v>
      </c>
      <c r="R3182" s="11">
        <f t="shared" si="295"/>
        <v>31.933333333333334</v>
      </c>
      <c r="S3182" t="str">
        <f t="shared" si="298"/>
        <v>theater</v>
      </c>
      <c r="T3182" s="17" t="str">
        <f t="shared" si="299"/>
        <v>plays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 s="15">
        <f t="shared" si="296"/>
        <v>41805.666666666664</v>
      </c>
      <c r="K3183">
        <v>1400570787</v>
      </c>
      <c r="L3183" s="15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 t="shared" si="294"/>
        <v>109.00000000000001</v>
      </c>
      <c r="R3183" s="11">
        <f t="shared" si="295"/>
        <v>36.333333333333336</v>
      </c>
      <c r="S3183" t="str">
        <f t="shared" si="298"/>
        <v>theater</v>
      </c>
      <c r="T3183" s="17" t="str">
        <f t="shared" si="299"/>
        <v>plays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 s="15">
        <f t="shared" si="296"/>
        <v>40939.708333333336</v>
      </c>
      <c r="K3184">
        <v>1323211621</v>
      </c>
      <c r="L3184" s="15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 t="shared" si="294"/>
        <v>100.88571428571429</v>
      </c>
      <c r="R3184" s="11">
        <f t="shared" si="295"/>
        <v>46.768211920529801</v>
      </c>
      <c r="S3184" t="str">
        <f t="shared" si="298"/>
        <v>theater</v>
      </c>
      <c r="T3184" s="17" t="str">
        <f t="shared" si="299"/>
        <v>plays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 s="15">
        <f t="shared" si="296"/>
        <v>41509.79478009259</v>
      </c>
      <c r="K3185">
        <v>1375729469</v>
      </c>
      <c r="L3185" s="15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 t="shared" si="294"/>
        <v>109.00000000000001</v>
      </c>
      <c r="R3185" s="11">
        <f t="shared" si="295"/>
        <v>40.073529411764703</v>
      </c>
      <c r="S3185" t="str">
        <f t="shared" si="298"/>
        <v>theater</v>
      </c>
      <c r="T3185" s="17" t="str">
        <f t="shared" si="299"/>
        <v>plays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 s="15">
        <f t="shared" si="296"/>
        <v>41821.993414351848</v>
      </c>
      <c r="K3186">
        <v>1401666631</v>
      </c>
      <c r="L3186" s="15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 t="shared" si="294"/>
        <v>107.20930232558139</v>
      </c>
      <c r="R3186" s="11">
        <f t="shared" si="295"/>
        <v>100.21739130434783</v>
      </c>
      <c r="S3186" t="str">
        <f t="shared" si="298"/>
        <v>theater</v>
      </c>
      <c r="T3186" s="17" t="str">
        <f t="shared" si="299"/>
        <v>plays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 s="15">
        <f t="shared" si="296"/>
        <v>41836.977326388893</v>
      </c>
      <c r="K3187">
        <v>1404948441</v>
      </c>
      <c r="L3187" s="15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 t="shared" si="294"/>
        <v>100</v>
      </c>
      <c r="R3187" s="11">
        <f t="shared" si="295"/>
        <v>41.666666666666664</v>
      </c>
      <c r="S3187" t="str">
        <f t="shared" si="298"/>
        <v>theater</v>
      </c>
      <c r="T3187" s="17" t="str">
        <f t="shared" si="299"/>
        <v>plays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 s="15">
        <f t="shared" si="296"/>
        <v>41898.875</v>
      </c>
      <c r="K3188">
        <v>1408313438</v>
      </c>
      <c r="L3188" s="15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 t="shared" si="294"/>
        <v>102.18750000000001</v>
      </c>
      <c r="R3188" s="11">
        <f t="shared" si="295"/>
        <v>46.714285714285715</v>
      </c>
      <c r="S3188" t="str">
        <f t="shared" si="298"/>
        <v>theater</v>
      </c>
      <c r="T3188" s="17" t="str">
        <f t="shared" si="299"/>
        <v>plays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 s="15">
        <f t="shared" si="296"/>
        <v>41855.666354166664</v>
      </c>
      <c r="K3189">
        <v>1405439973</v>
      </c>
      <c r="L3189" s="15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 t="shared" si="294"/>
        <v>116.29333333333334</v>
      </c>
      <c r="R3189" s="11">
        <f t="shared" si="295"/>
        <v>71.491803278688522</v>
      </c>
      <c r="S3189" t="str">
        <f t="shared" si="298"/>
        <v>theater</v>
      </c>
      <c r="T3189" s="17" t="str">
        <f t="shared" si="299"/>
        <v>plays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 s="15">
        <f t="shared" si="296"/>
        <v>42165.415532407409</v>
      </c>
      <c r="K3190">
        <v>1432115902</v>
      </c>
      <c r="L3190" s="15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294"/>
        <v>65</v>
      </c>
      <c r="R3190" s="11">
        <f t="shared" si="295"/>
        <v>14.444444444444445</v>
      </c>
      <c r="S3190" t="str">
        <f t="shared" si="298"/>
        <v>theater</v>
      </c>
      <c r="T3190" s="17" t="str">
        <f t="shared" si="299"/>
        <v>musical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 s="15">
        <f t="shared" si="296"/>
        <v>42148.346435185187</v>
      </c>
      <c r="K3191">
        <v>1429863532</v>
      </c>
      <c r="L3191" s="15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294"/>
        <v>12.327272727272726</v>
      </c>
      <c r="R3191" s="11">
        <f t="shared" si="295"/>
        <v>356.84210526315792</v>
      </c>
      <c r="S3191" t="str">
        <f t="shared" si="298"/>
        <v>theater</v>
      </c>
      <c r="T3191" s="17" t="str">
        <f t="shared" si="299"/>
        <v>musical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 s="15">
        <f t="shared" si="296"/>
        <v>42713.192997685182</v>
      </c>
      <c r="K3192">
        <v>1478662675</v>
      </c>
      <c r="L3192" s="15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294"/>
        <v>0</v>
      </c>
      <c r="R3192" s="11" t="e">
        <f t="shared" si="295"/>
        <v>#DIV/0!</v>
      </c>
      <c r="S3192" t="str">
        <f t="shared" si="298"/>
        <v>theater</v>
      </c>
      <c r="T3192" s="17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 s="15">
        <f t="shared" si="296"/>
        <v>42598.755428240736</v>
      </c>
      <c r="K3193">
        <v>1466186869</v>
      </c>
      <c r="L3193" s="15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294"/>
        <v>4.0266666666666664</v>
      </c>
      <c r="R3193" s="11">
        <f t="shared" si="295"/>
        <v>37.75</v>
      </c>
      <c r="S3193" t="str">
        <f t="shared" si="298"/>
        <v>theater</v>
      </c>
      <c r="T3193" s="17" t="str">
        <f t="shared" si="299"/>
        <v>musical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 s="15">
        <f t="shared" si="296"/>
        <v>42063.916666666672</v>
      </c>
      <c r="K3194">
        <v>1421274859</v>
      </c>
      <c r="L3194" s="15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294"/>
        <v>1.02</v>
      </c>
      <c r="R3194" s="11">
        <f t="shared" si="295"/>
        <v>12.75</v>
      </c>
      <c r="S3194" t="str">
        <f t="shared" si="298"/>
        <v>theater</v>
      </c>
      <c r="T3194" s="17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 s="15">
        <f t="shared" si="296"/>
        <v>42055.968240740738</v>
      </c>
      <c r="K3195">
        <v>1420586056</v>
      </c>
      <c r="L3195" s="15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294"/>
        <v>11.74</v>
      </c>
      <c r="R3195" s="11">
        <f t="shared" si="295"/>
        <v>24.458333333333332</v>
      </c>
      <c r="S3195" t="str">
        <f t="shared" si="298"/>
        <v>theater</v>
      </c>
      <c r="T3195" s="17" t="str">
        <f t="shared" si="299"/>
        <v>musical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 s="15">
        <f t="shared" si="296"/>
        <v>42212.062476851846</v>
      </c>
      <c r="K3196">
        <v>1435368598</v>
      </c>
      <c r="L3196" s="15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294"/>
        <v>0</v>
      </c>
      <c r="R3196" s="11" t="e">
        <f t="shared" si="295"/>
        <v>#DIV/0!</v>
      </c>
      <c r="S3196" t="str">
        <f t="shared" si="298"/>
        <v>theater</v>
      </c>
      <c r="T3196" s="17" t="str">
        <f t="shared" si="299"/>
        <v>musical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 s="15">
        <f t="shared" si="296"/>
        <v>42047.594236111108</v>
      </c>
      <c r="K3197">
        <v>1421158542</v>
      </c>
      <c r="L3197" s="15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294"/>
        <v>59.142857142857139</v>
      </c>
      <c r="R3197" s="11">
        <f t="shared" si="295"/>
        <v>53.07692307692308</v>
      </c>
      <c r="S3197" t="str">
        <f t="shared" si="298"/>
        <v>theater</v>
      </c>
      <c r="T3197" s="1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 s="15">
        <f t="shared" si="296"/>
        <v>42217.583333333328</v>
      </c>
      <c r="K3198">
        <v>1433254875</v>
      </c>
      <c r="L3198" s="15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294"/>
        <v>0.06</v>
      </c>
      <c r="R3198" s="11">
        <f t="shared" si="295"/>
        <v>300</v>
      </c>
      <c r="S3198" t="str">
        <f t="shared" si="298"/>
        <v>theater</v>
      </c>
      <c r="T3198" s="17" t="str">
        <f t="shared" si="299"/>
        <v>musical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 s="15">
        <f t="shared" si="296"/>
        <v>42039.493263888886</v>
      </c>
      <c r="K3199">
        <v>1420458618</v>
      </c>
      <c r="L3199" s="15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294"/>
        <v>11.450000000000001</v>
      </c>
      <c r="R3199" s="11">
        <f t="shared" si="295"/>
        <v>286.25</v>
      </c>
      <c r="S3199" t="str">
        <f t="shared" si="298"/>
        <v>theater</v>
      </c>
      <c r="T3199" s="17" t="str">
        <f t="shared" si="299"/>
        <v>musical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 s="15">
        <f t="shared" si="296"/>
        <v>42051.424502314811</v>
      </c>
      <c r="K3200">
        <v>1420798277</v>
      </c>
      <c r="L3200" s="15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294"/>
        <v>0.36666666666666664</v>
      </c>
      <c r="R3200" s="11">
        <f t="shared" si="295"/>
        <v>36.666666666666664</v>
      </c>
      <c r="S3200" t="str">
        <f t="shared" si="298"/>
        <v>theater</v>
      </c>
      <c r="T3200" s="17" t="str">
        <f t="shared" si="299"/>
        <v>musical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 s="15">
        <f t="shared" si="296"/>
        <v>41888.875</v>
      </c>
      <c r="K3201">
        <v>1407435418</v>
      </c>
      <c r="L3201" s="15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294"/>
        <v>52.16</v>
      </c>
      <c r="R3201" s="11">
        <f t="shared" si="295"/>
        <v>49.20754716981132</v>
      </c>
      <c r="S3201" t="str">
        <f t="shared" si="298"/>
        <v>theater</v>
      </c>
      <c r="T3201" s="17" t="str">
        <f t="shared" si="299"/>
        <v>musical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 s="15">
        <f t="shared" si="296"/>
        <v>42490.231944444444</v>
      </c>
      <c r="K3202">
        <v>1459410101</v>
      </c>
      <c r="L3202" s="15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ref="Q3202:Q3265" si="300">E3202/D3202*100</f>
        <v>2E-3</v>
      </c>
      <c r="R3202" s="11">
        <f t="shared" ref="R3202:R3265" si="301">E3202/N3202</f>
        <v>1</v>
      </c>
      <c r="S3202" t="str">
        <f t="shared" si="298"/>
        <v>theater</v>
      </c>
      <c r="T3202" s="17" t="str">
        <f t="shared" si="299"/>
        <v>musical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302">(((I3203/60)/60)/24)+DATE(1970,1,1)</f>
        <v>41882.767094907409</v>
      </c>
      <c r="K3203">
        <v>1407695077</v>
      </c>
      <c r="L3203" s="15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si="300"/>
        <v>1.25</v>
      </c>
      <c r="R3203" s="11">
        <f t="shared" si="301"/>
        <v>12.5</v>
      </c>
      <c r="S3203" t="str">
        <f t="shared" ref="S3203:S3266" si="304">LEFT(P3203,SEARCH("/",P3203,1)-1)</f>
        <v>theater</v>
      </c>
      <c r="T3203" s="17" t="str">
        <f t="shared" ref="T3203:T3266" si="305">RIGHT(P3203,LEN(P3203)-SEARCH("/",P3203))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 s="15">
        <f t="shared" si="302"/>
        <v>42352.249305555553</v>
      </c>
      <c r="K3204">
        <v>1445027346</v>
      </c>
      <c r="L3204" s="15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300"/>
        <v>54.52</v>
      </c>
      <c r="R3204" s="11">
        <f t="shared" si="301"/>
        <v>109.04</v>
      </c>
      <c r="S3204" t="str">
        <f t="shared" si="304"/>
        <v>theater</v>
      </c>
      <c r="T3204" s="17" t="str">
        <f t="shared" si="305"/>
        <v>musical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 s="15">
        <f t="shared" si="302"/>
        <v>42272.988680555558</v>
      </c>
      <c r="K3205">
        <v>1440632622</v>
      </c>
      <c r="L3205" s="15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300"/>
        <v>25</v>
      </c>
      <c r="R3205" s="11">
        <f t="shared" si="301"/>
        <v>41.666666666666664</v>
      </c>
      <c r="S3205" t="str">
        <f t="shared" si="304"/>
        <v>theater</v>
      </c>
      <c r="T3205" s="17" t="str">
        <f t="shared" si="305"/>
        <v>musical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 s="15">
        <f t="shared" si="302"/>
        <v>42202.676388888889</v>
      </c>
      <c r="K3206">
        <v>1434558479</v>
      </c>
      <c r="L3206" s="15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300"/>
        <v>0</v>
      </c>
      <c r="R3206" s="11" t="e">
        <f t="shared" si="301"/>
        <v>#DIV/0!</v>
      </c>
      <c r="S3206" t="str">
        <f t="shared" si="304"/>
        <v>theater</v>
      </c>
      <c r="T3206" s="17" t="str">
        <f t="shared" si="305"/>
        <v>musical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 s="15">
        <f t="shared" si="302"/>
        <v>42125.374675925923</v>
      </c>
      <c r="K3207">
        <v>1427878772</v>
      </c>
      <c r="L3207" s="15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300"/>
        <v>3.4125000000000001</v>
      </c>
      <c r="R3207" s="11">
        <f t="shared" si="301"/>
        <v>22.75</v>
      </c>
      <c r="S3207" t="str">
        <f t="shared" si="304"/>
        <v>theater</v>
      </c>
      <c r="T3207" s="17" t="str">
        <f t="shared" si="305"/>
        <v>musical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 s="15">
        <f t="shared" si="302"/>
        <v>42266.276053240741</v>
      </c>
      <c r="K3208">
        <v>1440052651</v>
      </c>
      <c r="L3208" s="15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300"/>
        <v>0</v>
      </c>
      <c r="R3208" s="11" t="e">
        <f t="shared" si="301"/>
        <v>#DIV/0!</v>
      </c>
      <c r="S3208" t="str">
        <f t="shared" si="304"/>
        <v>theater</v>
      </c>
      <c r="T3208" s="17" t="str">
        <f t="shared" si="305"/>
        <v>musical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 s="15">
        <f t="shared" si="302"/>
        <v>42117.236192129625</v>
      </c>
      <c r="K3209">
        <v>1424587207</v>
      </c>
      <c r="L3209" s="15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300"/>
        <v>46.36363636363636</v>
      </c>
      <c r="R3209" s="11">
        <f t="shared" si="301"/>
        <v>70.833333333333329</v>
      </c>
      <c r="S3209" t="str">
        <f t="shared" si="304"/>
        <v>theater</v>
      </c>
      <c r="T3209" s="17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 s="15">
        <f t="shared" si="302"/>
        <v>41848.605057870373</v>
      </c>
      <c r="K3210">
        <v>1404743477</v>
      </c>
      <c r="L3210" s="15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 t="shared" si="300"/>
        <v>103.49999999999999</v>
      </c>
      <c r="R3210" s="11">
        <f t="shared" si="301"/>
        <v>63.109756097560975</v>
      </c>
      <c r="S3210" t="str">
        <f t="shared" si="304"/>
        <v>theater</v>
      </c>
      <c r="T3210" s="17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 s="15">
        <f t="shared" si="302"/>
        <v>41810.958333333336</v>
      </c>
      <c r="K3211">
        <v>1400512658</v>
      </c>
      <c r="L3211" s="15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 t="shared" si="300"/>
        <v>119.32315789473684</v>
      </c>
      <c r="R3211" s="11">
        <f t="shared" si="301"/>
        <v>50.157964601769912</v>
      </c>
      <c r="S3211" t="str">
        <f t="shared" si="304"/>
        <v>theater</v>
      </c>
      <c r="T3211" s="17" t="str">
        <f t="shared" si="305"/>
        <v>plays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 s="15">
        <f t="shared" si="302"/>
        <v>41061.165972222225</v>
      </c>
      <c r="K3212">
        <v>1334442519</v>
      </c>
      <c r="L3212" s="15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 t="shared" si="300"/>
        <v>125.76666666666667</v>
      </c>
      <c r="R3212" s="11">
        <f t="shared" si="301"/>
        <v>62.883333333333333</v>
      </c>
      <c r="S3212" t="str">
        <f t="shared" si="304"/>
        <v>theater</v>
      </c>
      <c r="T3212" s="17" t="str">
        <f t="shared" si="305"/>
        <v>plays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 s="15">
        <f t="shared" si="302"/>
        <v>41866.083333333336</v>
      </c>
      <c r="K3213">
        <v>1405346680</v>
      </c>
      <c r="L3213" s="15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 t="shared" si="300"/>
        <v>119.74347826086958</v>
      </c>
      <c r="R3213" s="11">
        <f t="shared" si="301"/>
        <v>85.531055900621112</v>
      </c>
      <c r="S3213" t="str">
        <f t="shared" si="304"/>
        <v>theater</v>
      </c>
      <c r="T3213" s="17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 s="15">
        <f t="shared" si="302"/>
        <v>41859.795729166668</v>
      </c>
      <c r="K3214">
        <v>1404932751</v>
      </c>
      <c r="L3214" s="15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 t="shared" si="300"/>
        <v>126.25</v>
      </c>
      <c r="R3214" s="11">
        <f t="shared" si="301"/>
        <v>53.723404255319146</v>
      </c>
      <c r="S3214" t="str">
        <f t="shared" si="304"/>
        <v>theater</v>
      </c>
      <c r="T3214" s="17" t="str">
        <f t="shared" si="305"/>
        <v>plays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 s="15">
        <f t="shared" si="302"/>
        <v>42211.763414351852</v>
      </c>
      <c r="K3215">
        <v>1434478759</v>
      </c>
      <c r="L3215" s="15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 t="shared" si="300"/>
        <v>100.11666666666667</v>
      </c>
      <c r="R3215" s="11">
        <f t="shared" si="301"/>
        <v>127.80851063829788</v>
      </c>
      <c r="S3215" t="str">
        <f t="shared" si="304"/>
        <v>theater</v>
      </c>
      <c r="T3215" s="17" t="str">
        <f t="shared" si="305"/>
        <v>plays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 s="15">
        <f t="shared" si="302"/>
        <v>42374.996527777781</v>
      </c>
      <c r="K3216">
        <v>1448823673</v>
      </c>
      <c r="L3216" s="15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 t="shared" si="300"/>
        <v>102.13333333333334</v>
      </c>
      <c r="R3216" s="11">
        <f t="shared" si="301"/>
        <v>106.57391304347826</v>
      </c>
      <c r="S3216" t="str">
        <f t="shared" si="304"/>
        <v>theater</v>
      </c>
      <c r="T3216" s="17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 s="15">
        <f t="shared" si="302"/>
        <v>42257.165972222225</v>
      </c>
      <c r="K3217">
        <v>1438617471</v>
      </c>
      <c r="L3217" s="15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 t="shared" si="300"/>
        <v>100.35142857142858</v>
      </c>
      <c r="R3217" s="11">
        <f t="shared" si="301"/>
        <v>262.11194029850748</v>
      </c>
      <c r="S3217" t="str">
        <f t="shared" si="304"/>
        <v>theater</v>
      </c>
      <c r="T3217" s="17" t="str">
        <f t="shared" si="305"/>
        <v>plays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 s="15">
        <f t="shared" si="302"/>
        <v>42196.604166666672</v>
      </c>
      <c r="K3218">
        <v>1433934371</v>
      </c>
      <c r="L3218" s="15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 t="shared" si="300"/>
        <v>100.05</v>
      </c>
      <c r="R3218" s="11">
        <f t="shared" si="301"/>
        <v>57.171428571428571</v>
      </c>
      <c r="S3218" t="str">
        <f t="shared" si="304"/>
        <v>theater</v>
      </c>
      <c r="T3218" s="17" t="str">
        <f t="shared" si="305"/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 s="15">
        <f t="shared" si="302"/>
        <v>42678.546111111107</v>
      </c>
      <c r="K3219">
        <v>1475672784</v>
      </c>
      <c r="L3219" s="15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 t="shared" si="300"/>
        <v>116.02222222222223</v>
      </c>
      <c r="R3219" s="11">
        <f t="shared" si="301"/>
        <v>50.20192307692308</v>
      </c>
      <c r="S3219" t="str">
        <f t="shared" si="304"/>
        <v>theater</v>
      </c>
      <c r="T3219" s="17" t="str">
        <f t="shared" si="305"/>
        <v>plays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 s="15">
        <f t="shared" si="302"/>
        <v>42004</v>
      </c>
      <c r="K3220">
        <v>1417132986</v>
      </c>
      <c r="L3220" s="15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 t="shared" si="300"/>
        <v>102.1</v>
      </c>
      <c r="R3220" s="11">
        <f t="shared" si="301"/>
        <v>66.586956521739125</v>
      </c>
      <c r="S3220" t="str">
        <f t="shared" si="304"/>
        <v>theater</v>
      </c>
      <c r="T3220" s="17" t="str">
        <f t="shared" si="305"/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 s="15">
        <f t="shared" si="302"/>
        <v>42085.941516203704</v>
      </c>
      <c r="K3221">
        <v>1424043347</v>
      </c>
      <c r="L3221" s="15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 t="shared" si="300"/>
        <v>100.11000000000001</v>
      </c>
      <c r="R3221" s="11">
        <f t="shared" si="301"/>
        <v>168.25210084033614</v>
      </c>
      <c r="S3221" t="str">
        <f t="shared" si="304"/>
        <v>theater</v>
      </c>
      <c r="T3221" s="17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 s="15">
        <f t="shared" si="302"/>
        <v>42806.875</v>
      </c>
      <c r="K3222">
        <v>1486411204</v>
      </c>
      <c r="L3222" s="15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 t="shared" si="300"/>
        <v>100.84</v>
      </c>
      <c r="R3222" s="11">
        <f t="shared" si="301"/>
        <v>256.37288135593218</v>
      </c>
      <c r="S3222" t="str">
        <f t="shared" si="304"/>
        <v>theater</v>
      </c>
      <c r="T3222" s="17" t="str">
        <f t="shared" si="305"/>
        <v>plays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 s="15">
        <f t="shared" si="302"/>
        <v>42190.696793981479</v>
      </c>
      <c r="K3223">
        <v>1433090603</v>
      </c>
      <c r="L3223" s="15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 t="shared" si="300"/>
        <v>103.42499999999998</v>
      </c>
      <c r="R3223" s="11">
        <f t="shared" si="301"/>
        <v>36.610619469026545</v>
      </c>
      <c r="S3223" t="str">
        <f t="shared" si="304"/>
        <v>theater</v>
      </c>
      <c r="T3223" s="17" t="str">
        <f t="shared" si="305"/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 s="15">
        <f t="shared" si="302"/>
        <v>42301.895138888889</v>
      </c>
      <c r="K3224">
        <v>1443016697</v>
      </c>
      <c r="L3224" s="15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 t="shared" si="300"/>
        <v>124.8</v>
      </c>
      <c r="R3224" s="11">
        <f t="shared" si="301"/>
        <v>37.142857142857146</v>
      </c>
      <c r="S3224" t="str">
        <f t="shared" si="304"/>
        <v>theater</v>
      </c>
      <c r="T3224" s="17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 s="15">
        <f t="shared" si="302"/>
        <v>42236.835370370376</v>
      </c>
      <c r="K3225">
        <v>1437508976</v>
      </c>
      <c r="L3225" s="15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 t="shared" si="300"/>
        <v>109.51612903225806</v>
      </c>
      <c r="R3225" s="11">
        <f t="shared" si="301"/>
        <v>45.878378378378379</v>
      </c>
      <c r="S3225" t="str">
        <f t="shared" si="304"/>
        <v>theater</v>
      </c>
      <c r="T3225" s="17" t="str">
        <f t="shared" si="305"/>
        <v>plays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 s="15">
        <f t="shared" si="302"/>
        <v>42745.208333333328</v>
      </c>
      <c r="K3226">
        <v>1479932713</v>
      </c>
      <c r="L3226" s="15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 t="shared" si="300"/>
        <v>102.03333333333333</v>
      </c>
      <c r="R3226" s="11">
        <f t="shared" si="301"/>
        <v>141.71296296296296</v>
      </c>
      <c r="S3226" t="str">
        <f t="shared" si="304"/>
        <v>theater</v>
      </c>
      <c r="T3226" s="17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 s="15">
        <f t="shared" si="302"/>
        <v>42524.875</v>
      </c>
      <c r="K3227">
        <v>1463145938</v>
      </c>
      <c r="L3227" s="15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 t="shared" si="300"/>
        <v>102.35000000000001</v>
      </c>
      <c r="R3227" s="11">
        <f t="shared" si="301"/>
        <v>52.487179487179489</v>
      </c>
      <c r="S3227" t="str">
        <f t="shared" si="304"/>
        <v>theater</v>
      </c>
      <c r="T3227" s="1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 s="15">
        <f t="shared" si="302"/>
        <v>42307.583472222221</v>
      </c>
      <c r="K3228">
        <v>1443621612</v>
      </c>
      <c r="L3228" s="15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 t="shared" si="300"/>
        <v>104.16666666666667</v>
      </c>
      <c r="R3228" s="11">
        <f t="shared" si="301"/>
        <v>59.523809523809526</v>
      </c>
      <c r="S3228" t="str">
        <f t="shared" si="304"/>
        <v>theater</v>
      </c>
      <c r="T3228" s="17" t="str">
        <f t="shared" si="305"/>
        <v>plays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 s="15">
        <f t="shared" si="302"/>
        <v>42752.882361111115</v>
      </c>
      <c r="K3229">
        <v>1482095436</v>
      </c>
      <c r="L3229" s="15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 t="shared" si="300"/>
        <v>125</v>
      </c>
      <c r="R3229" s="11">
        <f t="shared" si="301"/>
        <v>50</v>
      </c>
      <c r="S3229" t="str">
        <f t="shared" si="304"/>
        <v>theater</v>
      </c>
      <c r="T3229" s="17" t="str">
        <f t="shared" si="305"/>
        <v>plays</v>
      </c>
    </row>
    <row r="3230" spans="1:2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 s="15">
        <f t="shared" si="302"/>
        <v>42355.207638888889</v>
      </c>
      <c r="K3230">
        <v>1447606884</v>
      </c>
      <c r="L3230" s="15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 t="shared" si="300"/>
        <v>102.34285714285714</v>
      </c>
      <c r="R3230" s="11">
        <f t="shared" si="301"/>
        <v>193.62162162162161</v>
      </c>
      <c r="S3230" t="str">
        <f t="shared" si="304"/>
        <v>theater</v>
      </c>
      <c r="T3230" s="17" t="str">
        <f t="shared" si="305"/>
        <v>plays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 s="15">
        <f t="shared" si="302"/>
        <v>41963.333310185189</v>
      </c>
      <c r="K3231">
        <v>1413874798</v>
      </c>
      <c r="L3231" s="15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 t="shared" si="300"/>
        <v>107.86500000000001</v>
      </c>
      <c r="R3231" s="11">
        <f t="shared" si="301"/>
        <v>106.79702970297029</v>
      </c>
      <c r="S3231" t="str">
        <f t="shared" si="304"/>
        <v>theater</v>
      </c>
      <c r="T3231" s="17" t="str">
        <f t="shared" si="305"/>
        <v>plays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 s="15">
        <f t="shared" si="302"/>
        <v>41913.165972222225</v>
      </c>
      <c r="K3232">
        <v>1410840126</v>
      </c>
      <c r="L3232" s="15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 t="shared" si="300"/>
        <v>109.88461538461539</v>
      </c>
      <c r="R3232" s="11">
        <f t="shared" si="301"/>
        <v>77.21621621621621</v>
      </c>
      <c r="S3232" t="str">
        <f t="shared" si="304"/>
        <v>theater</v>
      </c>
      <c r="T3232" s="17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 s="15">
        <f t="shared" si="302"/>
        <v>42476.943831018521</v>
      </c>
      <c r="K3233">
        <v>1458254347</v>
      </c>
      <c r="L3233" s="15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 t="shared" si="300"/>
        <v>161</v>
      </c>
      <c r="R3233" s="11">
        <f t="shared" si="301"/>
        <v>57.5</v>
      </c>
      <c r="S3233" t="str">
        <f t="shared" si="304"/>
        <v>theater</v>
      </c>
      <c r="T3233" s="17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 s="15">
        <f t="shared" si="302"/>
        <v>42494.165972222225</v>
      </c>
      <c r="K3234">
        <v>1459711917</v>
      </c>
      <c r="L3234" s="15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 t="shared" si="300"/>
        <v>131.20000000000002</v>
      </c>
      <c r="R3234" s="11">
        <f t="shared" si="301"/>
        <v>50.46153846153846</v>
      </c>
      <c r="S3234" t="str">
        <f t="shared" si="304"/>
        <v>theater</v>
      </c>
      <c r="T3234" s="17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 s="15">
        <f t="shared" si="302"/>
        <v>42796.805034722223</v>
      </c>
      <c r="K3235">
        <v>1485890355</v>
      </c>
      <c r="L3235" s="15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 t="shared" si="300"/>
        <v>118.8</v>
      </c>
      <c r="R3235" s="11">
        <f t="shared" si="301"/>
        <v>97.377049180327873</v>
      </c>
      <c r="S3235" t="str">
        <f t="shared" si="304"/>
        <v>theater</v>
      </c>
      <c r="T3235" s="17" t="str">
        <f t="shared" si="305"/>
        <v>plays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 s="15">
        <f t="shared" si="302"/>
        <v>42767.979861111111</v>
      </c>
      <c r="K3236">
        <v>1483124208</v>
      </c>
      <c r="L3236" s="15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 t="shared" si="300"/>
        <v>100.39275000000001</v>
      </c>
      <c r="R3236" s="11">
        <f t="shared" si="301"/>
        <v>34.91921739130435</v>
      </c>
      <c r="S3236" t="str">
        <f t="shared" si="304"/>
        <v>theater</v>
      </c>
      <c r="T3236" s="17" t="str">
        <f t="shared" si="305"/>
        <v>plays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 s="15">
        <f t="shared" si="302"/>
        <v>42552.347812499997</v>
      </c>
      <c r="K3237">
        <v>1464769251</v>
      </c>
      <c r="L3237" s="15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 t="shared" si="300"/>
        <v>103.20666666666666</v>
      </c>
      <c r="R3237" s="11">
        <f t="shared" si="301"/>
        <v>85.530386740331494</v>
      </c>
      <c r="S3237" t="str">
        <f t="shared" si="304"/>
        <v>theater</v>
      </c>
      <c r="T3237" s="17" t="str">
        <f t="shared" si="305"/>
        <v>plays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 s="15">
        <f t="shared" si="302"/>
        <v>42732.917048611111</v>
      </c>
      <c r="K3238">
        <v>1480370433</v>
      </c>
      <c r="L3238" s="15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 t="shared" si="300"/>
        <v>100.6</v>
      </c>
      <c r="R3238" s="11">
        <f t="shared" si="301"/>
        <v>182.90909090909091</v>
      </c>
      <c r="S3238" t="str">
        <f t="shared" si="304"/>
        <v>theater</v>
      </c>
      <c r="T3238" s="17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 s="15">
        <f t="shared" si="302"/>
        <v>42276.165972222225</v>
      </c>
      <c r="K3239">
        <v>1441452184</v>
      </c>
      <c r="L3239" s="15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 t="shared" si="300"/>
        <v>100.78754285714287</v>
      </c>
      <c r="R3239" s="11">
        <f t="shared" si="301"/>
        <v>131.13620817843866</v>
      </c>
      <c r="S3239" t="str">
        <f t="shared" si="304"/>
        <v>theater</v>
      </c>
      <c r="T3239" s="17" t="str">
        <f t="shared" si="305"/>
        <v>plays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 s="15">
        <f t="shared" si="302"/>
        <v>42186.510393518518</v>
      </c>
      <c r="K3240">
        <v>1433160898</v>
      </c>
      <c r="L3240" s="15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 t="shared" si="300"/>
        <v>112.32142857142857</v>
      </c>
      <c r="R3240" s="11">
        <f t="shared" si="301"/>
        <v>39.810126582278478</v>
      </c>
      <c r="S3240" t="str">
        <f t="shared" si="304"/>
        <v>theater</v>
      </c>
      <c r="T3240" s="17" t="str">
        <f t="shared" si="305"/>
        <v>plays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 s="15">
        <f t="shared" si="302"/>
        <v>42302.999305555553</v>
      </c>
      <c r="K3241">
        <v>1443665293</v>
      </c>
      <c r="L3241" s="15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 t="shared" si="300"/>
        <v>105.91914022517912</v>
      </c>
      <c r="R3241" s="11">
        <f t="shared" si="301"/>
        <v>59.701730769230764</v>
      </c>
      <c r="S3241" t="str">
        <f t="shared" si="304"/>
        <v>theater</v>
      </c>
      <c r="T3241" s="17" t="str">
        <f t="shared" si="305"/>
        <v>plays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 s="15">
        <f t="shared" si="302"/>
        <v>42782.958333333328</v>
      </c>
      <c r="K3242">
        <v>1484843948</v>
      </c>
      <c r="L3242" s="15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 t="shared" si="300"/>
        <v>100.56666666666668</v>
      </c>
      <c r="R3242" s="11">
        <f t="shared" si="301"/>
        <v>88.735294117647058</v>
      </c>
      <c r="S3242" t="str">
        <f t="shared" si="304"/>
        <v>theater</v>
      </c>
      <c r="T3242" s="17" t="str">
        <f t="shared" si="305"/>
        <v>plays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 s="15">
        <f t="shared" si="302"/>
        <v>41926.290972222225</v>
      </c>
      <c r="K3243">
        <v>1410421670</v>
      </c>
      <c r="L3243" s="15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 t="shared" si="300"/>
        <v>115.30588235294117</v>
      </c>
      <c r="R3243" s="11">
        <f t="shared" si="301"/>
        <v>58.688622754491021</v>
      </c>
      <c r="S3243" t="str">
        <f t="shared" si="304"/>
        <v>theater</v>
      </c>
      <c r="T3243" s="17" t="str">
        <f t="shared" si="305"/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 s="15">
        <f t="shared" si="302"/>
        <v>41901.755694444444</v>
      </c>
      <c r="K3244">
        <v>1408558092</v>
      </c>
      <c r="L3244" s="15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 t="shared" si="300"/>
        <v>127.30419999999999</v>
      </c>
      <c r="R3244" s="11">
        <f t="shared" si="301"/>
        <v>69.56513661202186</v>
      </c>
      <c r="S3244" t="str">
        <f t="shared" si="304"/>
        <v>theater</v>
      </c>
      <c r="T3244" s="17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 s="15">
        <f t="shared" si="302"/>
        <v>42286</v>
      </c>
      <c r="K3245">
        <v>1442283562</v>
      </c>
      <c r="L3245" s="15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 t="shared" si="300"/>
        <v>102.83750000000001</v>
      </c>
      <c r="R3245" s="11">
        <f t="shared" si="301"/>
        <v>115.87323943661971</v>
      </c>
      <c r="S3245" t="str">
        <f t="shared" si="304"/>
        <v>theater</v>
      </c>
      <c r="T3245" s="17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 s="15">
        <f t="shared" si="302"/>
        <v>42705.735902777778</v>
      </c>
      <c r="K3246">
        <v>1478018382</v>
      </c>
      <c r="L3246" s="15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 t="shared" si="300"/>
        <v>102.9375</v>
      </c>
      <c r="R3246" s="11">
        <f t="shared" si="301"/>
        <v>23.869565217391305</v>
      </c>
      <c r="S3246" t="str">
        <f t="shared" si="304"/>
        <v>theater</v>
      </c>
      <c r="T3246" s="17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 s="15">
        <f t="shared" si="302"/>
        <v>42167.083333333328</v>
      </c>
      <c r="K3247">
        <v>1431354258</v>
      </c>
      <c r="L3247" s="15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 t="shared" si="300"/>
        <v>104.3047619047619</v>
      </c>
      <c r="R3247" s="11">
        <f t="shared" si="301"/>
        <v>81.125925925925927</v>
      </c>
      <c r="S3247" t="str">
        <f t="shared" si="304"/>
        <v>theater</v>
      </c>
      <c r="T3247" s="1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 s="15">
        <f t="shared" si="302"/>
        <v>42259.165972222225</v>
      </c>
      <c r="K3248">
        <v>1439551200</v>
      </c>
      <c r="L3248" s="15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 t="shared" si="300"/>
        <v>111.22000000000001</v>
      </c>
      <c r="R3248" s="11">
        <f t="shared" si="301"/>
        <v>57.626943005181346</v>
      </c>
      <c r="S3248" t="str">
        <f t="shared" si="304"/>
        <v>theater</v>
      </c>
      <c r="T3248" s="17" t="str">
        <f t="shared" si="305"/>
        <v>plays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 s="15">
        <f t="shared" si="302"/>
        <v>42197.434166666666</v>
      </c>
      <c r="K3249">
        <v>1434104712</v>
      </c>
      <c r="L3249" s="15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 t="shared" si="300"/>
        <v>105.86</v>
      </c>
      <c r="R3249" s="11">
        <f t="shared" si="301"/>
        <v>46.429824561403507</v>
      </c>
      <c r="S3249" t="str">
        <f t="shared" si="304"/>
        <v>theater</v>
      </c>
      <c r="T3249" s="17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 s="15">
        <f t="shared" si="302"/>
        <v>42098.846724537041</v>
      </c>
      <c r="K3250">
        <v>1425590357</v>
      </c>
      <c r="L3250" s="15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 t="shared" si="300"/>
        <v>100.79166666666666</v>
      </c>
      <c r="R3250" s="11">
        <f t="shared" si="301"/>
        <v>60.475000000000001</v>
      </c>
      <c r="S3250" t="str">
        <f t="shared" si="304"/>
        <v>theater</v>
      </c>
      <c r="T3250" s="17" t="str">
        <f t="shared" si="305"/>
        <v>plays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 s="15">
        <f t="shared" si="302"/>
        <v>42175.746689814812</v>
      </c>
      <c r="K3251">
        <v>1432230914</v>
      </c>
      <c r="L3251" s="15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 t="shared" si="300"/>
        <v>104.92727272727274</v>
      </c>
      <c r="R3251" s="11">
        <f t="shared" si="301"/>
        <v>65.579545454545453</v>
      </c>
      <c r="S3251" t="str">
        <f t="shared" si="304"/>
        <v>theater</v>
      </c>
      <c r="T3251" s="17" t="str">
        <f t="shared" si="305"/>
        <v>plays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 s="15">
        <f t="shared" si="302"/>
        <v>41948.783842592595</v>
      </c>
      <c r="K3252">
        <v>1412617724</v>
      </c>
      <c r="L3252" s="15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 t="shared" si="300"/>
        <v>101.55199999999999</v>
      </c>
      <c r="R3252" s="11">
        <f t="shared" si="301"/>
        <v>119.1924882629108</v>
      </c>
      <c r="S3252" t="str">
        <f t="shared" si="304"/>
        <v>theater</v>
      </c>
      <c r="T3252" s="17" t="str">
        <f t="shared" si="305"/>
        <v>plays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 s="15">
        <f t="shared" si="302"/>
        <v>42176.731087962966</v>
      </c>
      <c r="K3253">
        <v>1432315966</v>
      </c>
      <c r="L3253" s="15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 t="shared" si="300"/>
        <v>110.73333333333333</v>
      </c>
      <c r="R3253" s="11">
        <f t="shared" si="301"/>
        <v>83.05</v>
      </c>
      <c r="S3253" t="str">
        <f t="shared" si="304"/>
        <v>theater</v>
      </c>
      <c r="T3253" s="17" t="str">
        <f t="shared" si="305"/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 s="15">
        <f t="shared" si="302"/>
        <v>42620.472685185188</v>
      </c>
      <c r="K3254">
        <v>1470655240</v>
      </c>
      <c r="L3254" s="15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 t="shared" si="300"/>
        <v>127.82222222222221</v>
      </c>
      <c r="R3254" s="11">
        <f t="shared" si="301"/>
        <v>57.52</v>
      </c>
      <c r="S3254" t="str">
        <f t="shared" si="304"/>
        <v>theater</v>
      </c>
      <c r="T3254" s="17" t="str">
        <f t="shared" si="305"/>
        <v>plays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 s="15">
        <f t="shared" si="302"/>
        <v>42621.15625</v>
      </c>
      <c r="K3255">
        <v>1471701028</v>
      </c>
      <c r="L3255" s="15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 t="shared" si="300"/>
        <v>101.82500000000002</v>
      </c>
      <c r="R3255" s="11">
        <f t="shared" si="301"/>
        <v>177.08695652173913</v>
      </c>
      <c r="S3255" t="str">
        <f t="shared" si="304"/>
        <v>theater</v>
      </c>
      <c r="T3255" s="17" t="str">
        <f t="shared" si="305"/>
        <v>plays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 s="15">
        <f t="shared" si="302"/>
        <v>42089.044085648144</v>
      </c>
      <c r="K3256">
        <v>1424743409</v>
      </c>
      <c r="L3256" s="15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 t="shared" si="300"/>
        <v>101.25769230769231</v>
      </c>
      <c r="R3256" s="11">
        <f t="shared" si="301"/>
        <v>70.771505376344081</v>
      </c>
      <c r="S3256" t="str">
        <f t="shared" si="304"/>
        <v>theater</v>
      </c>
      <c r="T3256" s="17" t="str">
        <f t="shared" si="305"/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 s="15">
        <f t="shared" si="302"/>
        <v>41919.768229166664</v>
      </c>
      <c r="K3257">
        <v>1410114375</v>
      </c>
      <c r="L3257" s="15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 t="shared" si="300"/>
        <v>175</v>
      </c>
      <c r="R3257" s="11">
        <f t="shared" si="301"/>
        <v>29.166666666666668</v>
      </c>
      <c r="S3257" t="str">
        <f t="shared" si="304"/>
        <v>theater</v>
      </c>
      <c r="T3257" s="17" t="str">
        <f t="shared" si="305"/>
        <v>plays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 s="15">
        <f t="shared" si="302"/>
        <v>42166.165972222225</v>
      </c>
      <c r="K3258">
        <v>1432129577</v>
      </c>
      <c r="L3258" s="15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 t="shared" si="300"/>
        <v>128.06</v>
      </c>
      <c r="R3258" s="11">
        <f t="shared" si="301"/>
        <v>72.76136363636364</v>
      </c>
      <c r="S3258" t="str">
        <f t="shared" si="304"/>
        <v>theater</v>
      </c>
      <c r="T3258" s="17" t="str">
        <f t="shared" si="305"/>
        <v>plays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 s="15">
        <f t="shared" si="302"/>
        <v>42788.559629629628</v>
      </c>
      <c r="K3259">
        <v>1485177952</v>
      </c>
      <c r="L3259" s="15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 t="shared" si="300"/>
        <v>106.29949999999999</v>
      </c>
      <c r="R3259" s="11">
        <f t="shared" si="301"/>
        <v>51.853414634146333</v>
      </c>
      <c r="S3259" t="str">
        <f t="shared" si="304"/>
        <v>theater</v>
      </c>
      <c r="T3259" s="17" t="str">
        <f t="shared" si="305"/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 s="15">
        <f t="shared" si="302"/>
        <v>42012.887280092589</v>
      </c>
      <c r="K3260">
        <v>1418159861</v>
      </c>
      <c r="L3260" s="15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 t="shared" si="300"/>
        <v>105.21428571428571</v>
      </c>
      <c r="R3260" s="11">
        <f t="shared" si="301"/>
        <v>98.2</v>
      </c>
      <c r="S3260" t="str">
        <f t="shared" si="304"/>
        <v>theater</v>
      </c>
      <c r="T3260" s="17" t="str">
        <f t="shared" si="305"/>
        <v>plays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 s="15">
        <f t="shared" si="302"/>
        <v>42644.165972222225</v>
      </c>
      <c r="K3261">
        <v>1472753745</v>
      </c>
      <c r="L3261" s="15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 t="shared" si="300"/>
        <v>106.16782608695652</v>
      </c>
      <c r="R3261" s="11">
        <f t="shared" si="301"/>
        <v>251.7381443298969</v>
      </c>
      <c r="S3261" t="str">
        <f t="shared" si="304"/>
        <v>theater</v>
      </c>
      <c r="T3261" s="17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 s="15">
        <f t="shared" si="302"/>
        <v>42338.714328703703</v>
      </c>
      <c r="K3262">
        <v>1445875718</v>
      </c>
      <c r="L3262" s="15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 t="shared" si="300"/>
        <v>109.24000000000001</v>
      </c>
      <c r="R3262" s="11">
        <f t="shared" si="301"/>
        <v>74.821917808219183</v>
      </c>
      <c r="S3262" t="str">
        <f t="shared" si="304"/>
        <v>theater</v>
      </c>
      <c r="T3262" s="17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 s="15">
        <f t="shared" si="302"/>
        <v>42201.725416666668</v>
      </c>
      <c r="K3263">
        <v>1434475476</v>
      </c>
      <c r="L3263" s="15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 t="shared" si="300"/>
        <v>100.45454545454547</v>
      </c>
      <c r="R3263" s="11">
        <f t="shared" si="301"/>
        <v>67.65306122448979</v>
      </c>
      <c r="S3263" t="str">
        <f t="shared" si="304"/>
        <v>theater</v>
      </c>
      <c r="T3263" s="17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 s="15">
        <f t="shared" si="302"/>
        <v>41995.166666666672</v>
      </c>
      <c r="K3264">
        <v>1416555262</v>
      </c>
      <c r="L3264" s="15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 t="shared" si="300"/>
        <v>103.04098360655738</v>
      </c>
      <c r="R3264" s="11">
        <f t="shared" si="301"/>
        <v>93.81343283582089</v>
      </c>
      <c r="S3264" t="str">
        <f t="shared" si="304"/>
        <v>theater</v>
      </c>
      <c r="T3264" s="17" t="str">
        <f t="shared" si="305"/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 s="15">
        <f t="shared" si="302"/>
        <v>42307.875</v>
      </c>
      <c r="K3265">
        <v>1444220588</v>
      </c>
      <c r="L3265" s="15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 t="shared" si="300"/>
        <v>112.1664</v>
      </c>
      <c r="R3265" s="11">
        <f t="shared" si="301"/>
        <v>41.237647058823526</v>
      </c>
      <c r="S3265" t="str">
        <f t="shared" si="304"/>
        <v>theater</v>
      </c>
      <c r="T3265" s="17" t="str">
        <f t="shared" si="305"/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 s="15">
        <f t="shared" si="302"/>
        <v>42032.916666666672</v>
      </c>
      <c r="K3266">
        <v>1421089938</v>
      </c>
      <c r="L3266" s="15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 t="shared" ref="Q3266:Q3329" si="306">E3266/D3266*100</f>
        <v>103</v>
      </c>
      <c r="R3266" s="11">
        <f t="shared" ref="R3266:R3329" si="307">E3266/N3266</f>
        <v>52.551020408163268</v>
      </c>
      <c r="S3266" t="str">
        <f t="shared" si="304"/>
        <v>theater</v>
      </c>
      <c r="T3266" s="17" t="str">
        <f t="shared" si="305"/>
        <v>plays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308">(((I3267/60)/60)/24)+DATE(1970,1,1)</f>
        <v>42341.708333333328</v>
      </c>
      <c r="K3267">
        <v>1446570315</v>
      </c>
      <c r="L3267" s="15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 t="shared" si="306"/>
        <v>164</v>
      </c>
      <c r="R3267" s="11">
        <f t="shared" si="307"/>
        <v>70.285714285714292</v>
      </c>
      <c r="S3267" t="str">
        <f t="shared" ref="S3267:S3330" si="310">LEFT(P3267,SEARCH("/",P3267,1)-1)</f>
        <v>theater</v>
      </c>
      <c r="T3267" s="17" t="str">
        <f t="shared" ref="T3267:T3330" si="311">RIGHT(P3267,LEN(P3267)-SEARCH("/",P3267))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 s="15">
        <f t="shared" si="308"/>
        <v>42167.875</v>
      </c>
      <c r="K3268">
        <v>1431435122</v>
      </c>
      <c r="L3268" s="15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 t="shared" si="306"/>
        <v>131.28333333333333</v>
      </c>
      <c r="R3268" s="11">
        <f t="shared" si="307"/>
        <v>48.325153374233132</v>
      </c>
      <c r="S3268" t="str">
        <f t="shared" si="310"/>
        <v>theater</v>
      </c>
      <c r="T3268" s="17" t="str">
        <f t="shared" si="311"/>
        <v>plays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 s="15">
        <f t="shared" si="308"/>
        <v>42202.757638888885</v>
      </c>
      <c r="K3269">
        <v>1434564660</v>
      </c>
      <c r="L3269" s="15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 t="shared" si="306"/>
        <v>102.1</v>
      </c>
      <c r="R3269" s="11">
        <f t="shared" si="307"/>
        <v>53.177083333333336</v>
      </c>
      <c r="S3269" t="str">
        <f t="shared" si="310"/>
        <v>theater</v>
      </c>
      <c r="T3269" s="17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 s="15">
        <f t="shared" si="308"/>
        <v>42606.90425925926</v>
      </c>
      <c r="K3270">
        <v>1470692528</v>
      </c>
      <c r="L3270" s="15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 t="shared" si="306"/>
        <v>128</v>
      </c>
      <c r="R3270" s="11">
        <f t="shared" si="307"/>
        <v>60.952380952380949</v>
      </c>
      <c r="S3270" t="str">
        <f t="shared" si="310"/>
        <v>theater</v>
      </c>
      <c r="T3270" s="17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 s="15">
        <f t="shared" si="308"/>
        <v>42171.458333333328</v>
      </c>
      <c r="K3271">
        <v>1431509397</v>
      </c>
      <c r="L3271" s="15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 t="shared" si="306"/>
        <v>101.49999999999999</v>
      </c>
      <c r="R3271" s="11">
        <f t="shared" si="307"/>
        <v>116</v>
      </c>
      <c r="S3271" t="str">
        <f t="shared" si="310"/>
        <v>theater</v>
      </c>
      <c r="T3271" s="17" t="str">
        <f t="shared" si="311"/>
        <v>plays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 s="15">
        <f t="shared" si="308"/>
        <v>42197.533159722225</v>
      </c>
      <c r="K3272">
        <v>1434113265</v>
      </c>
      <c r="L3272" s="15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 t="shared" si="306"/>
        <v>101.66666666666666</v>
      </c>
      <c r="R3272" s="11">
        <f t="shared" si="307"/>
        <v>61</v>
      </c>
      <c r="S3272" t="str">
        <f t="shared" si="310"/>
        <v>theater</v>
      </c>
      <c r="T3272" s="17" t="str">
        <f t="shared" si="311"/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 s="15">
        <f t="shared" si="308"/>
        <v>41945.478877314818</v>
      </c>
      <c r="K3273">
        <v>1412332175</v>
      </c>
      <c r="L3273" s="15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 t="shared" si="306"/>
        <v>130</v>
      </c>
      <c r="R3273" s="11">
        <f t="shared" si="307"/>
        <v>38.235294117647058</v>
      </c>
      <c r="S3273" t="str">
        <f t="shared" si="310"/>
        <v>theater</v>
      </c>
      <c r="T3273" s="17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 s="15">
        <f t="shared" si="308"/>
        <v>42314.541770833333</v>
      </c>
      <c r="K3274">
        <v>1444219209</v>
      </c>
      <c r="L3274" s="15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 t="shared" si="306"/>
        <v>154.43</v>
      </c>
      <c r="R3274" s="11">
        <f t="shared" si="307"/>
        <v>106.50344827586207</v>
      </c>
      <c r="S3274" t="str">
        <f t="shared" si="310"/>
        <v>theater</v>
      </c>
      <c r="T3274" s="17" t="str">
        <f t="shared" si="311"/>
        <v>plays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 s="15">
        <f t="shared" si="308"/>
        <v>42627.791666666672</v>
      </c>
      <c r="K3275">
        <v>1472498042</v>
      </c>
      <c r="L3275" s="15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 t="shared" si="306"/>
        <v>107.4</v>
      </c>
      <c r="R3275" s="11">
        <f t="shared" si="307"/>
        <v>204.57142857142858</v>
      </c>
      <c r="S3275" t="str">
        <f t="shared" si="310"/>
        <v>theater</v>
      </c>
      <c r="T3275" s="17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 s="15">
        <f t="shared" si="308"/>
        <v>42444.875</v>
      </c>
      <c r="K3276">
        <v>1454259272</v>
      </c>
      <c r="L3276" s="15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 t="shared" si="306"/>
        <v>101.32258064516128</v>
      </c>
      <c r="R3276" s="11">
        <f t="shared" si="307"/>
        <v>54.912587412587413</v>
      </c>
      <c r="S3276" t="str">
        <f t="shared" si="310"/>
        <v>theater</v>
      </c>
      <c r="T3276" s="17" t="str">
        <f t="shared" si="311"/>
        <v>plays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 s="15">
        <f t="shared" si="308"/>
        <v>42044.1875</v>
      </c>
      <c r="K3277">
        <v>1421183271</v>
      </c>
      <c r="L3277" s="15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 t="shared" si="306"/>
        <v>100.27777777777777</v>
      </c>
      <c r="R3277" s="11">
        <f t="shared" si="307"/>
        <v>150.41666666666666</v>
      </c>
      <c r="S3277" t="str">
        <f t="shared" si="310"/>
        <v>theater</v>
      </c>
      <c r="T3277" s="17" t="str">
        <f t="shared" si="311"/>
        <v>plays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 s="15">
        <f t="shared" si="308"/>
        <v>42461.165972222225</v>
      </c>
      <c r="K3278">
        <v>1456526879</v>
      </c>
      <c r="L3278" s="15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 t="shared" si="306"/>
        <v>116.84444444444443</v>
      </c>
      <c r="R3278" s="11">
        <f t="shared" si="307"/>
        <v>52.58</v>
      </c>
      <c r="S3278" t="str">
        <f t="shared" si="310"/>
        <v>theater</v>
      </c>
      <c r="T3278" s="17" t="str">
        <f t="shared" si="311"/>
        <v>plays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 s="15">
        <f t="shared" si="308"/>
        <v>41961.724606481483</v>
      </c>
      <c r="K3279">
        <v>1413735806</v>
      </c>
      <c r="L3279" s="15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 t="shared" si="306"/>
        <v>108.60000000000001</v>
      </c>
      <c r="R3279" s="11">
        <f t="shared" si="307"/>
        <v>54.3</v>
      </c>
      <c r="S3279" t="str">
        <f t="shared" si="310"/>
        <v>theater</v>
      </c>
      <c r="T3279" s="17" t="str">
        <f t="shared" si="311"/>
        <v>plays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 s="15">
        <f t="shared" si="308"/>
        <v>42154.848414351851</v>
      </c>
      <c r="K3280">
        <v>1430425303</v>
      </c>
      <c r="L3280" s="15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 t="shared" si="306"/>
        <v>103.4</v>
      </c>
      <c r="R3280" s="11">
        <f t="shared" si="307"/>
        <v>76.029411764705884</v>
      </c>
      <c r="S3280" t="str">
        <f t="shared" si="310"/>
        <v>theater</v>
      </c>
      <c r="T3280" s="17" t="str">
        <f t="shared" si="311"/>
        <v>plays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 s="15">
        <f t="shared" si="308"/>
        <v>42461.06086805556</v>
      </c>
      <c r="K3281">
        <v>1456885659</v>
      </c>
      <c r="L3281" s="15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 t="shared" si="306"/>
        <v>114.27586206896552</v>
      </c>
      <c r="R3281" s="11">
        <f t="shared" si="307"/>
        <v>105.2063492063492</v>
      </c>
      <c r="S3281" t="str">
        <f t="shared" si="310"/>
        <v>theater</v>
      </c>
      <c r="T3281" s="17" t="str">
        <f t="shared" si="311"/>
        <v>plays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 s="15">
        <f t="shared" si="308"/>
        <v>42156.208333333328</v>
      </c>
      <c r="K3282">
        <v>1430158198</v>
      </c>
      <c r="L3282" s="15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 t="shared" si="306"/>
        <v>103</v>
      </c>
      <c r="R3282" s="11">
        <f t="shared" si="307"/>
        <v>68.666666666666671</v>
      </c>
      <c r="S3282" t="str">
        <f t="shared" si="310"/>
        <v>theater</v>
      </c>
      <c r="T3282" s="17" t="str">
        <f t="shared" si="311"/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 s="15">
        <f t="shared" si="308"/>
        <v>42249.019733796296</v>
      </c>
      <c r="K3283">
        <v>1438561705</v>
      </c>
      <c r="L3283" s="15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 t="shared" si="306"/>
        <v>121.6</v>
      </c>
      <c r="R3283" s="11">
        <f t="shared" si="307"/>
        <v>129.36170212765958</v>
      </c>
      <c r="S3283" t="str">
        <f t="shared" si="310"/>
        <v>theater</v>
      </c>
      <c r="T3283" s="17" t="str">
        <f t="shared" si="311"/>
        <v>plays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 s="15">
        <f t="shared" si="308"/>
        <v>42489.19430555556</v>
      </c>
      <c r="K3284">
        <v>1458103188</v>
      </c>
      <c r="L3284" s="15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 t="shared" si="306"/>
        <v>102.6467741935484</v>
      </c>
      <c r="R3284" s="11">
        <f t="shared" si="307"/>
        <v>134.26371308016877</v>
      </c>
      <c r="S3284" t="str">
        <f t="shared" si="310"/>
        <v>theater</v>
      </c>
      <c r="T3284" s="17" t="str">
        <f t="shared" si="311"/>
        <v>plays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 s="15">
        <f t="shared" si="308"/>
        <v>42410.875</v>
      </c>
      <c r="K3285">
        <v>1452448298</v>
      </c>
      <c r="L3285" s="15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 t="shared" si="306"/>
        <v>104.75000000000001</v>
      </c>
      <c r="R3285" s="11">
        <f t="shared" si="307"/>
        <v>17.829787234042552</v>
      </c>
      <c r="S3285" t="str">
        <f t="shared" si="310"/>
        <v>theater</v>
      </c>
      <c r="T3285" s="17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 s="15">
        <f t="shared" si="308"/>
        <v>42398.249305555553</v>
      </c>
      <c r="K3286">
        <v>1452546853</v>
      </c>
      <c r="L3286" s="15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 t="shared" si="306"/>
        <v>101.6</v>
      </c>
      <c r="R3286" s="11">
        <f t="shared" si="307"/>
        <v>203.2</v>
      </c>
      <c r="S3286" t="str">
        <f t="shared" si="310"/>
        <v>theater</v>
      </c>
      <c r="T3286" s="17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 s="15">
        <f t="shared" si="308"/>
        <v>42794.208333333328</v>
      </c>
      <c r="K3287">
        <v>1485556626</v>
      </c>
      <c r="L3287" s="15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 t="shared" si="306"/>
        <v>112.10242048409683</v>
      </c>
      <c r="R3287" s="11">
        <f t="shared" si="307"/>
        <v>69.18518518518519</v>
      </c>
      <c r="S3287" t="str">
        <f t="shared" si="310"/>
        <v>theater</v>
      </c>
      <c r="T3287" s="17" t="str">
        <f t="shared" si="311"/>
        <v>plays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 s="15">
        <f t="shared" si="308"/>
        <v>42597.840069444443</v>
      </c>
      <c r="K3288">
        <v>1468699782</v>
      </c>
      <c r="L3288" s="15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 t="shared" si="306"/>
        <v>101.76666666666667</v>
      </c>
      <c r="R3288" s="11">
        <f t="shared" si="307"/>
        <v>125.12295081967213</v>
      </c>
      <c r="S3288" t="str">
        <f t="shared" si="310"/>
        <v>theater</v>
      </c>
      <c r="T3288" s="17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 s="15">
        <f t="shared" si="308"/>
        <v>42336.750324074077</v>
      </c>
      <c r="K3289">
        <v>1446573628</v>
      </c>
      <c r="L3289" s="15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 t="shared" si="306"/>
        <v>100</v>
      </c>
      <c r="R3289" s="11">
        <f t="shared" si="307"/>
        <v>73.529411764705884</v>
      </c>
      <c r="S3289" t="str">
        <f t="shared" si="310"/>
        <v>theater</v>
      </c>
      <c r="T3289" s="17" t="str">
        <f t="shared" si="311"/>
        <v>plays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 s="15">
        <f t="shared" si="308"/>
        <v>42541.958333333328</v>
      </c>
      <c r="K3290">
        <v>1463337315</v>
      </c>
      <c r="L3290" s="15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 t="shared" si="306"/>
        <v>100.26489999999998</v>
      </c>
      <c r="R3290" s="11">
        <f t="shared" si="307"/>
        <v>48.437149758454105</v>
      </c>
      <c r="S3290" t="str">
        <f t="shared" si="310"/>
        <v>theater</v>
      </c>
      <c r="T3290" s="17" t="str">
        <f t="shared" si="311"/>
        <v>plays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 s="15">
        <f t="shared" si="308"/>
        <v>42786.368078703701</v>
      </c>
      <c r="K3291">
        <v>1485161402</v>
      </c>
      <c r="L3291" s="15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 t="shared" si="306"/>
        <v>133.04200000000003</v>
      </c>
      <c r="R3291" s="11">
        <f t="shared" si="307"/>
        <v>26.608400000000003</v>
      </c>
      <c r="S3291" t="str">
        <f t="shared" si="310"/>
        <v>theater</v>
      </c>
      <c r="T3291" s="17" t="str">
        <f t="shared" si="311"/>
        <v>plays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 s="15">
        <f t="shared" si="308"/>
        <v>42805.51494212963</v>
      </c>
      <c r="K3292">
        <v>1486642891</v>
      </c>
      <c r="L3292" s="15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 t="shared" si="306"/>
        <v>121.2</v>
      </c>
      <c r="R3292" s="11">
        <f t="shared" si="307"/>
        <v>33.666666666666664</v>
      </c>
      <c r="S3292" t="str">
        <f t="shared" si="310"/>
        <v>theater</v>
      </c>
      <c r="T3292" s="17" t="str">
        <f t="shared" si="311"/>
        <v>plays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 s="15">
        <f t="shared" si="308"/>
        <v>42264.165972222225</v>
      </c>
      <c r="K3293">
        <v>1439743900</v>
      </c>
      <c r="L3293" s="15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 t="shared" si="306"/>
        <v>113.99999999999999</v>
      </c>
      <c r="R3293" s="11">
        <f t="shared" si="307"/>
        <v>40.714285714285715</v>
      </c>
      <c r="S3293" t="str">
        <f t="shared" si="310"/>
        <v>theater</v>
      </c>
      <c r="T3293" s="17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 s="15">
        <f t="shared" si="308"/>
        <v>42342.811898148153</v>
      </c>
      <c r="K3294">
        <v>1444069748</v>
      </c>
      <c r="L3294" s="15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 t="shared" si="306"/>
        <v>286.13861386138615</v>
      </c>
      <c r="R3294" s="11">
        <f t="shared" si="307"/>
        <v>19.266666666666666</v>
      </c>
      <c r="S3294" t="str">
        <f t="shared" si="310"/>
        <v>theater</v>
      </c>
      <c r="T3294" s="17" t="str">
        <f t="shared" si="311"/>
        <v>plays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 s="15">
        <f t="shared" si="308"/>
        <v>42798.425370370373</v>
      </c>
      <c r="K3295">
        <v>1486030352</v>
      </c>
      <c r="L3295" s="15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 t="shared" si="306"/>
        <v>170.44444444444446</v>
      </c>
      <c r="R3295" s="11">
        <f t="shared" si="307"/>
        <v>84.285714285714292</v>
      </c>
      <c r="S3295" t="str">
        <f t="shared" si="310"/>
        <v>theater</v>
      </c>
      <c r="T3295" s="17" t="str">
        <f t="shared" si="311"/>
        <v>plays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 s="15">
        <f t="shared" si="308"/>
        <v>42171.541134259256</v>
      </c>
      <c r="K3296">
        <v>1431867554</v>
      </c>
      <c r="L3296" s="15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 t="shared" si="306"/>
        <v>118.33333333333333</v>
      </c>
      <c r="R3296" s="11">
        <f t="shared" si="307"/>
        <v>29.583333333333332</v>
      </c>
      <c r="S3296" t="str">
        <f t="shared" si="310"/>
        <v>theater</v>
      </c>
      <c r="T3296" s="17" t="str">
        <f t="shared" si="311"/>
        <v>plays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 s="15">
        <f t="shared" si="308"/>
        <v>42639.442465277782</v>
      </c>
      <c r="K3297">
        <v>1472294229</v>
      </c>
      <c r="L3297" s="15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 t="shared" si="306"/>
        <v>102.85857142857142</v>
      </c>
      <c r="R3297" s="11">
        <f t="shared" si="307"/>
        <v>26.667037037037037</v>
      </c>
      <c r="S3297" t="str">
        <f t="shared" si="310"/>
        <v>theater</v>
      </c>
      <c r="T3297" s="17" t="str">
        <f t="shared" si="311"/>
        <v>plays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 s="15">
        <f t="shared" si="308"/>
        <v>42330.916666666672</v>
      </c>
      <c r="K3298">
        <v>1446401372</v>
      </c>
      <c r="L3298" s="15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 t="shared" si="306"/>
        <v>144.06666666666666</v>
      </c>
      <c r="R3298" s="11">
        <f t="shared" si="307"/>
        <v>45.978723404255319</v>
      </c>
      <c r="S3298" t="str">
        <f t="shared" si="310"/>
        <v>theater</v>
      </c>
      <c r="T3298" s="17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 s="15">
        <f t="shared" si="308"/>
        <v>42212.957638888889</v>
      </c>
      <c r="K3299">
        <v>1436380256</v>
      </c>
      <c r="L3299" s="15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 t="shared" si="306"/>
        <v>100.07272727272726</v>
      </c>
      <c r="R3299" s="11">
        <f t="shared" si="307"/>
        <v>125.09090909090909</v>
      </c>
      <c r="S3299" t="str">
        <f t="shared" si="310"/>
        <v>theater</v>
      </c>
      <c r="T3299" s="17" t="str">
        <f t="shared" si="311"/>
        <v>plays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 s="15">
        <f t="shared" si="308"/>
        <v>42260</v>
      </c>
      <c r="K3300">
        <v>1440370768</v>
      </c>
      <c r="L3300" s="15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 t="shared" si="306"/>
        <v>101.73</v>
      </c>
      <c r="R3300" s="11">
        <f t="shared" si="307"/>
        <v>141.29166666666666</v>
      </c>
      <c r="S3300" t="str">
        <f t="shared" si="310"/>
        <v>theater</v>
      </c>
      <c r="T3300" s="17" t="str">
        <f t="shared" si="311"/>
        <v>plays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 s="15">
        <f t="shared" si="308"/>
        <v>42291.917395833334</v>
      </c>
      <c r="K3301">
        <v>1442268063</v>
      </c>
      <c r="L3301" s="15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 t="shared" si="306"/>
        <v>116.19999999999999</v>
      </c>
      <c r="R3301" s="11">
        <f t="shared" si="307"/>
        <v>55.333333333333336</v>
      </c>
      <c r="S3301" t="str">
        <f t="shared" si="310"/>
        <v>theater</v>
      </c>
      <c r="T3301" s="17" t="str">
        <f t="shared" si="311"/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 s="15">
        <f t="shared" si="308"/>
        <v>42123.743773148148</v>
      </c>
      <c r="K3302">
        <v>1428515462</v>
      </c>
      <c r="L3302" s="15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 t="shared" si="306"/>
        <v>136.16666666666666</v>
      </c>
      <c r="R3302" s="11">
        <f t="shared" si="307"/>
        <v>46.420454545454547</v>
      </c>
      <c r="S3302" t="str">
        <f t="shared" si="310"/>
        <v>theater</v>
      </c>
      <c r="T3302" s="17" t="str">
        <f t="shared" si="311"/>
        <v>plays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 s="15">
        <f t="shared" si="308"/>
        <v>42583.290972222225</v>
      </c>
      <c r="K3303">
        <v>1466185176</v>
      </c>
      <c r="L3303" s="15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 t="shared" si="306"/>
        <v>133.46666666666667</v>
      </c>
      <c r="R3303" s="11">
        <f t="shared" si="307"/>
        <v>57.2</v>
      </c>
      <c r="S3303" t="str">
        <f t="shared" si="310"/>
        <v>theater</v>
      </c>
      <c r="T3303" s="17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 s="15">
        <f t="shared" si="308"/>
        <v>42711.35157407407</v>
      </c>
      <c r="K3304">
        <v>1478507176</v>
      </c>
      <c r="L3304" s="15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 t="shared" si="306"/>
        <v>103.39285714285715</v>
      </c>
      <c r="R3304" s="11">
        <f t="shared" si="307"/>
        <v>173.7</v>
      </c>
      <c r="S3304" t="str">
        <f t="shared" si="310"/>
        <v>theater</v>
      </c>
      <c r="T3304" s="17" t="str">
        <f t="shared" si="311"/>
        <v>plays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 s="15">
        <f t="shared" si="308"/>
        <v>42091.609768518523</v>
      </c>
      <c r="K3305">
        <v>1424533084</v>
      </c>
      <c r="L3305" s="15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 t="shared" si="306"/>
        <v>115.88888888888889</v>
      </c>
      <c r="R3305" s="11">
        <f t="shared" si="307"/>
        <v>59.6</v>
      </c>
      <c r="S3305" t="str">
        <f t="shared" si="310"/>
        <v>theater</v>
      </c>
      <c r="T3305" s="17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 s="15">
        <f t="shared" si="308"/>
        <v>42726.624444444446</v>
      </c>
      <c r="K3306">
        <v>1479826752</v>
      </c>
      <c r="L3306" s="15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 t="shared" si="306"/>
        <v>104.51666666666665</v>
      </c>
      <c r="R3306" s="11">
        <f t="shared" si="307"/>
        <v>89.585714285714289</v>
      </c>
      <c r="S3306" t="str">
        <f t="shared" si="310"/>
        <v>theater</v>
      </c>
      <c r="T3306" s="17" t="str">
        <f t="shared" si="311"/>
        <v>plays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 s="15">
        <f t="shared" si="308"/>
        <v>42216.855879629627</v>
      </c>
      <c r="K3307">
        <v>1435782748</v>
      </c>
      <c r="L3307" s="15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 t="shared" si="306"/>
        <v>102.02500000000001</v>
      </c>
      <c r="R3307" s="11">
        <f t="shared" si="307"/>
        <v>204.05</v>
      </c>
      <c r="S3307" t="str">
        <f t="shared" si="310"/>
        <v>theater</v>
      </c>
      <c r="T3307" s="17" t="str">
        <f t="shared" si="311"/>
        <v>plays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 s="15">
        <f t="shared" si="308"/>
        <v>42531.125</v>
      </c>
      <c r="K3308">
        <v>1462252542</v>
      </c>
      <c r="L3308" s="15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 t="shared" si="306"/>
        <v>175.33333333333334</v>
      </c>
      <c r="R3308" s="11">
        <f t="shared" si="307"/>
        <v>48.703703703703702</v>
      </c>
      <c r="S3308" t="str">
        <f t="shared" si="310"/>
        <v>theater</v>
      </c>
      <c r="T3308" s="17" t="str">
        <f t="shared" si="311"/>
        <v>plays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 s="15">
        <f t="shared" si="308"/>
        <v>42505.057164351849</v>
      </c>
      <c r="K3309">
        <v>1460683339</v>
      </c>
      <c r="L3309" s="15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 t="shared" si="306"/>
        <v>106.67999999999999</v>
      </c>
      <c r="R3309" s="11">
        <f t="shared" si="307"/>
        <v>53.339999999999996</v>
      </c>
      <c r="S3309" t="str">
        <f t="shared" si="310"/>
        <v>theater</v>
      </c>
      <c r="T3309" s="17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 s="15">
        <f t="shared" si="308"/>
        <v>42473.876909722225</v>
      </c>
      <c r="K3310">
        <v>1458766965</v>
      </c>
      <c r="L3310" s="15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 t="shared" si="306"/>
        <v>122.28571428571429</v>
      </c>
      <c r="R3310" s="11">
        <f t="shared" si="307"/>
        <v>75.087719298245617</v>
      </c>
      <c r="S3310" t="str">
        <f t="shared" si="310"/>
        <v>theater</v>
      </c>
      <c r="T3310" s="17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 s="15">
        <f t="shared" si="308"/>
        <v>42659.650208333333</v>
      </c>
      <c r="K3311">
        <v>1473953778</v>
      </c>
      <c r="L3311" s="15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 t="shared" si="306"/>
        <v>159.42857142857144</v>
      </c>
      <c r="R3311" s="11">
        <f t="shared" si="307"/>
        <v>18</v>
      </c>
      <c r="S3311" t="str">
        <f t="shared" si="310"/>
        <v>theater</v>
      </c>
      <c r="T3311" s="17" t="str">
        <f t="shared" si="311"/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 s="15">
        <f t="shared" si="308"/>
        <v>42283.928530092591</v>
      </c>
      <c r="K3312">
        <v>1441577825</v>
      </c>
      <c r="L3312" s="15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 t="shared" si="306"/>
        <v>100.07692307692308</v>
      </c>
      <c r="R3312" s="11">
        <f t="shared" si="307"/>
        <v>209.83870967741936</v>
      </c>
      <c r="S3312" t="str">
        <f t="shared" si="310"/>
        <v>theater</v>
      </c>
      <c r="T3312" s="17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 s="15">
        <f t="shared" si="308"/>
        <v>42294.29178240741</v>
      </c>
      <c r="K3313">
        <v>1442473210</v>
      </c>
      <c r="L3313" s="15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 t="shared" si="306"/>
        <v>109.84</v>
      </c>
      <c r="R3313" s="11">
        <f t="shared" si="307"/>
        <v>61.022222222222226</v>
      </c>
      <c r="S3313" t="str">
        <f t="shared" si="310"/>
        <v>theater</v>
      </c>
      <c r="T3313" s="17" t="str">
        <f t="shared" si="311"/>
        <v>plays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 s="15">
        <f t="shared" si="308"/>
        <v>42685.916666666672</v>
      </c>
      <c r="K3314">
        <v>1477077946</v>
      </c>
      <c r="L3314" s="15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 t="shared" si="306"/>
        <v>100.03999999999999</v>
      </c>
      <c r="R3314" s="11">
        <f t="shared" si="307"/>
        <v>61</v>
      </c>
      <c r="S3314" t="str">
        <f t="shared" si="310"/>
        <v>theater</v>
      </c>
      <c r="T3314" s="17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 s="15">
        <f t="shared" si="308"/>
        <v>42396.041666666672</v>
      </c>
      <c r="K3315">
        <v>1452664317</v>
      </c>
      <c r="L3315" s="15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 t="shared" si="306"/>
        <v>116.05000000000001</v>
      </c>
      <c r="R3315" s="11">
        <f t="shared" si="307"/>
        <v>80.034482758620683</v>
      </c>
      <c r="S3315" t="str">
        <f t="shared" si="310"/>
        <v>theater</v>
      </c>
      <c r="T3315" s="17" t="str">
        <f t="shared" si="311"/>
        <v>plays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 s="15">
        <f t="shared" si="308"/>
        <v>42132.836805555555</v>
      </c>
      <c r="K3316">
        <v>1428733511</v>
      </c>
      <c r="L3316" s="15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 t="shared" si="306"/>
        <v>210.75</v>
      </c>
      <c r="R3316" s="11">
        <f t="shared" si="307"/>
        <v>29.068965517241381</v>
      </c>
      <c r="S3316" t="str">
        <f t="shared" si="310"/>
        <v>theater</v>
      </c>
      <c r="T3316" s="17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 s="15">
        <f t="shared" si="308"/>
        <v>42496.303715277783</v>
      </c>
      <c r="K3317">
        <v>1459927041</v>
      </c>
      <c r="L3317" s="15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 t="shared" si="306"/>
        <v>110.00000000000001</v>
      </c>
      <c r="R3317" s="11">
        <f t="shared" si="307"/>
        <v>49.438202247191015</v>
      </c>
      <c r="S3317" t="str">
        <f t="shared" si="310"/>
        <v>theater</v>
      </c>
      <c r="T3317" s="17" t="str">
        <f t="shared" si="311"/>
        <v>plays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 s="15">
        <f t="shared" si="308"/>
        <v>41859.57916666667</v>
      </c>
      <c r="K3318">
        <v>1404680075</v>
      </c>
      <c r="L3318" s="15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 t="shared" si="306"/>
        <v>100.08673425918037</v>
      </c>
      <c r="R3318" s="11">
        <f t="shared" si="307"/>
        <v>93.977440000000001</v>
      </c>
      <c r="S3318" t="str">
        <f t="shared" si="310"/>
        <v>theater</v>
      </c>
      <c r="T3318" s="17" t="str">
        <f t="shared" si="311"/>
        <v>plays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 s="15">
        <f t="shared" si="308"/>
        <v>42529.039629629624</v>
      </c>
      <c r="K3319">
        <v>1462755424</v>
      </c>
      <c r="L3319" s="15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 t="shared" si="306"/>
        <v>106.19047619047619</v>
      </c>
      <c r="R3319" s="11">
        <f t="shared" si="307"/>
        <v>61.944444444444443</v>
      </c>
      <c r="S3319" t="str">
        <f t="shared" si="310"/>
        <v>theater</v>
      </c>
      <c r="T3319" s="17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 s="15">
        <f t="shared" si="308"/>
        <v>42471.104166666672</v>
      </c>
      <c r="K3320">
        <v>1456902893</v>
      </c>
      <c r="L3320" s="15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 t="shared" si="306"/>
        <v>125.6</v>
      </c>
      <c r="R3320" s="11">
        <f t="shared" si="307"/>
        <v>78.5</v>
      </c>
      <c r="S3320" t="str">
        <f t="shared" si="310"/>
        <v>theater</v>
      </c>
      <c r="T3320" s="17" t="str">
        <f t="shared" si="311"/>
        <v>plays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 s="15">
        <f t="shared" si="308"/>
        <v>42035.585486111115</v>
      </c>
      <c r="K3321">
        <v>1418824986</v>
      </c>
      <c r="L3321" s="15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 t="shared" si="306"/>
        <v>108</v>
      </c>
      <c r="R3321" s="11">
        <f t="shared" si="307"/>
        <v>33.75</v>
      </c>
      <c r="S3321" t="str">
        <f t="shared" si="310"/>
        <v>theater</v>
      </c>
      <c r="T3321" s="17" t="str">
        <f t="shared" si="311"/>
        <v>plays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 s="15">
        <f t="shared" si="308"/>
        <v>42543.045798611114</v>
      </c>
      <c r="K3322">
        <v>1463965557</v>
      </c>
      <c r="L3322" s="15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 t="shared" si="306"/>
        <v>101</v>
      </c>
      <c r="R3322" s="11">
        <f t="shared" si="307"/>
        <v>66.44736842105263</v>
      </c>
      <c r="S3322" t="str">
        <f t="shared" si="310"/>
        <v>theater</v>
      </c>
      <c r="T3322" s="17" t="str">
        <f t="shared" si="311"/>
        <v>plays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 s="15">
        <f t="shared" si="308"/>
        <v>41928.165972222225</v>
      </c>
      <c r="K3323">
        <v>1412216665</v>
      </c>
      <c r="L3323" s="15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 t="shared" si="306"/>
        <v>107.4</v>
      </c>
      <c r="R3323" s="11">
        <f t="shared" si="307"/>
        <v>35.799999999999997</v>
      </c>
      <c r="S3323" t="str">
        <f t="shared" si="310"/>
        <v>theater</v>
      </c>
      <c r="T3323" s="17" t="str">
        <f t="shared" si="311"/>
        <v>plays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 s="15">
        <f t="shared" si="308"/>
        <v>42543.163194444445</v>
      </c>
      <c r="K3324">
        <v>1464653696</v>
      </c>
      <c r="L3324" s="15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 t="shared" si="306"/>
        <v>101.51515151515152</v>
      </c>
      <c r="R3324" s="11">
        <f t="shared" si="307"/>
        <v>145.65217391304347</v>
      </c>
      <c r="S3324" t="str">
        <f t="shared" si="310"/>
        <v>theater</v>
      </c>
      <c r="T3324" s="17" t="str">
        <f t="shared" si="311"/>
        <v>plays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 s="15">
        <f t="shared" si="308"/>
        <v>42638.36583333333</v>
      </c>
      <c r="K3325">
        <v>1472201208</v>
      </c>
      <c r="L3325" s="15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 t="shared" si="306"/>
        <v>125.89999999999999</v>
      </c>
      <c r="R3325" s="11">
        <f t="shared" si="307"/>
        <v>25.693877551020407</v>
      </c>
      <c r="S3325" t="str">
        <f t="shared" si="310"/>
        <v>theater</v>
      </c>
      <c r="T3325" s="17" t="str">
        <f t="shared" si="311"/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 s="15">
        <f t="shared" si="308"/>
        <v>42526.58321759259</v>
      </c>
      <c r="K3326">
        <v>1463925590</v>
      </c>
      <c r="L3326" s="15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 t="shared" si="306"/>
        <v>101.66666666666666</v>
      </c>
      <c r="R3326" s="11">
        <f t="shared" si="307"/>
        <v>152.5</v>
      </c>
      <c r="S3326" t="str">
        <f t="shared" si="310"/>
        <v>theater</v>
      </c>
      <c r="T3326" s="17" t="str">
        <f t="shared" si="311"/>
        <v>plays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 s="15">
        <f t="shared" si="308"/>
        <v>42099.743946759263</v>
      </c>
      <c r="K3327">
        <v>1425235877</v>
      </c>
      <c r="L3327" s="15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 t="shared" si="306"/>
        <v>112.5</v>
      </c>
      <c r="R3327" s="11">
        <f t="shared" si="307"/>
        <v>30</v>
      </c>
      <c r="S3327" t="str">
        <f t="shared" si="310"/>
        <v>theater</v>
      </c>
      <c r="T3327" s="17" t="str">
        <f t="shared" si="311"/>
        <v>plays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 s="15">
        <f t="shared" si="308"/>
        <v>42071.67251157407</v>
      </c>
      <c r="K3328">
        <v>1423242505</v>
      </c>
      <c r="L3328" s="15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 t="shared" si="306"/>
        <v>101.375</v>
      </c>
      <c r="R3328" s="11">
        <f t="shared" si="307"/>
        <v>142.28070175438597</v>
      </c>
      <c r="S3328" t="str">
        <f t="shared" si="310"/>
        <v>theater</v>
      </c>
      <c r="T3328" s="17" t="str">
        <f t="shared" si="311"/>
        <v>plays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 s="15">
        <f t="shared" si="308"/>
        <v>42498.374606481477</v>
      </c>
      <c r="K3329">
        <v>1460105966</v>
      </c>
      <c r="L3329" s="15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 t="shared" si="306"/>
        <v>101.25</v>
      </c>
      <c r="R3329" s="11">
        <f t="shared" si="307"/>
        <v>24.545454545454547</v>
      </c>
      <c r="S3329" t="str">
        <f t="shared" si="310"/>
        <v>theater</v>
      </c>
      <c r="T3329" s="17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 s="15">
        <f t="shared" si="308"/>
        <v>41825.041666666664</v>
      </c>
      <c r="K3330">
        <v>1404308883</v>
      </c>
      <c r="L3330" s="15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 t="shared" ref="Q3330:Q3393" si="312">E3330/D3330*100</f>
        <v>146.38888888888889</v>
      </c>
      <c r="R3330" s="11">
        <f t="shared" ref="R3330:R3393" si="313">E3330/N3330</f>
        <v>292.77777777777777</v>
      </c>
      <c r="S3330" t="str">
        <f t="shared" si="310"/>
        <v>theater</v>
      </c>
      <c r="T3330" s="17" t="str">
        <f t="shared" si="311"/>
        <v>plays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314">(((I3331/60)/60)/24)+DATE(1970,1,1)</f>
        <v>41847.958333333336</v>
      </c>
      <c r="K3331">
        <v>1405583108</v>
      </c>
      <c r="L3331" s="15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 t="shared" si="312"/>
        <v>116.8</v>
      </c>
      <c r="R3331" s="11">
        <f t="shared" si="313"/>
        <v>44.92307692307692</v>
      </c>
      <c r="S3331" t="str">
        <f t="shared" ref="S3331:S3394" si="316">LEFT(P3331,SEARCH("/",P3331,1)-1)</f>
        <v>theater</v>
      </c>
      <c r="T3331" s="17" t="str">
        <f t="shared" ref="T3331:T3394" si="317">RIGHT(P3331,LEN(P3331)-SEARCH("/",P3331))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 s="15">
        <f t="shared" si="314"/>
        <v>42095.845694444448</v>
      </c>
      <c r="K3332">
        <v>1425331068</v>
      </c>
      <c r="L3332" s="15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 t="shared" si="312"/>
        <v>106.26666666666667</v>
      </c>
      <c r="R3332" s="11">
        <f t="shared" si="313"/>
        <v>23.10144927536232</v>
      </c>
      <c r="S3332" t="str">
        <f t="shared" si="316"/>
        <v>theater</v>
      </c>
      <c r="T3332" s="17" t="str">
        <f t="shared" si="317"/>
        <v>plays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 s="15">
        <f t="shared" si="314"/>
        <v>42283.697754629626</v>
      </c>
      <c r="K3333">
        <v>1441125886</v>
      </c>
      <c r="L3333" s="15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 t="shared" si="312"/>
        <v>104.52</v>
      </c>
      <c r="R3333" s="11">
        <f t="shared" si="313"/>
        <v>80.400000000000006</v>
      </c>
      <c r="S3333" t="str">
        <f t="shared" si="316"/>
        <v>theater</v>
      </c>
      <c r="T3333" s="17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 s="15">
        <f t="shared" si="314"/>
        <v>41839.860300925924</v>
      </c>
      <c r="K3334">
        <v>1403210330</v>
      </c>
      <c r="L3334" s="15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 t="shared" si="312"/>
        <v>100</v>
      </c>
      <c r="R3334" s="11">
        <f t="shared" si="313"/>
        <v>72.289156626506028</v>
      </c>
      <c r="S3334" t="str">
        <f t="shared" si="316"/>
        <v>theater</v>
      </c>
      <c r="T3334" s="17" t="str">
        <f t="shared" si="317"/>
        <v>plays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 s="15">
        <f t="shared" si="314"/>
        <v>42170.676851851851</v>
      </c>
      <c r="K3335">
        <v>1432484080</v>
      </c>
      <c r="L3335" s="15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 t="shared" si="312"/>
        <v>104.57142857142858</v>
      </c>
      <c r="R3335" s="11">
        <f t="shared" si="313"/>
        <v>32.972972972972975</v>
      </c>
      <c r="S3335" t="str">
        <f t="shared" si="316"/>
        <v>theater</v>
      </c>
      <c r="T3335" s="17" t="str">
        <f t="shared" si="317"/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 s="15">
        <f t="shared" si="314"/>
        <v>42215.521087962959</v>
      </c>
      <c r="K3336">
        <v>1435667422</v>
      </c>
      <c r="L3336" s="15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 t="shared" si="312"/>
        <v>138.62051149573753</v>
      </c>
      <c r="R3336" s="11">
        <f t="shared" si="313"/>
        <v>116.65217391304348</v>
      </c>
      <c r="S3336" t="str">
        <f t="shared" si="316"/>
        <v>theater</v>
      </c>
      <c r="T3336" s="17" t="str">
        <f t="shared" si="317"/>
        <v>plays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 s="15">
        <f t="shared" si="314"/>
        <v>41854.958333333336</v>
      </c>
      <c r="K3337">
        <v>1404749446</v>
      </c>
      <c r="L3337" s="15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 t="shared" si="312"/>
        <v>100.32000000000001</v>
      </c>
      <c r="R3337" s="11">
        <f t="shared" si="313"/>
        <v>79.61904761904762</v>
      </c>
      <c r="S3337" t="str">
        <f t="shared" si="316"/>
        <v>theater</v>
      </c>
      <c r="T3337" s="1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 s="15">
        <f t="shared" si="314"/>
        <v>42465.35701388889</v>
      </c>
      <c r="K3338">
        <v>1457429646</v>
      </c>
      <c r="L3338" s="15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 t="shared" si="312"/>
        <v>100</v>
      </c>
      <c r="R3338" s="11">
        <f t="shared" si="313"/>
        <v>27.777777777777779</v>
      </c>
      <c r="S3338" t="str">
        <f t="shared" si="316"/>
        <v>theater</v>
      </c>
      <c r="T3338" s="17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 s="15">
        <f t="shared" si="314"/>
        <v>41922.875</v>
      </c>
      <c r="K3339">
        <v>1411109167</v>
      </c>
      <c r="L3339" s="15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 t="shared" si="312"/>
        <v>110.2</v>
      </c>
      <c r="R3339" s="11">
        <f t="shared" si="313"/>
        <v>81.029411764705884</v>
      </c>
      <c r="S3339" t="str">
        <f t="shared" si="316"/>
        <v>theater</v>
      </c>
      <c r="T3339" s="17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 s="15">
        <f t="shared" si="314"/>
        <v>42790.574999999997</v>
      </c>
      <c r="K3340">
        <v>1486129680</v>
      </c>
      <c r="L3340" s="15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 t="shared" si="312"/>
        <v>102.18</v>
      </c>
      <c r="R3340" s="11">
        <f t="shared" si="313"/>
        <v>136.84821428571428</v>
      </c>
      <c r="S3340" t="str">
        <f t="shared" si="316"/>
        <v>theater</v>
      </c>
      <c r="T3340" s="17" t="str">
        <f t="shared" si="317"/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 s="15">
        <f t="shared" si="314"/>
        <v>42579.665717592594</v>
      </c>
      <c r="K3341">
        <v>1467129518</v>
      </c>
      <c r="L3341" s="15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 t="shared" si="312"/>
        <v>104.35000000000001</v>
      </c>
      <c r="R3341" s="11">
        <f t="shared" si="313"/>
        <v>177.61702127659575</v>
      </c>
      <c r="S3341" t="str">
        <f t="shared" si="316"/>
        <v>theater</v>
      </c>
      <c r="T3341" s="17" t="str">
        <f t="shared" si="317"/>
        <v>plays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 s="15">
        <f t="shared" si="314"/>
        <v>42710.974004629628</v>
      </c>
      <c r="K3342">
        <v>1478906554</v>
      </c>
      <c r="L3342" s="15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 t="shared" si="312"/>
        <v>138.16666666666666</v>
      </c>
      <c r="R3342" s="11">
        <f t="shared" si="313"/>
        <v>109.07894736842105</v>
      </c>
      <c r="S3342" t="str">
        <f t="shared" si="316"/>
        <v>theater</v>
      </c>
      <c r="T3342" s="17" t="str">
        <f t="shared" si="317"/>
        <v>plays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 s="15">
        <f t="shared" si="314"/>
        <v>42533.708333333328</v>
      </c>
      <c r="K3343">
        <v>1463771421</v>
      </c>
      <c r="L3343" s="15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 t="shared" si="312"/>
        <v>100</v>
      </c>
      <c r="R3343" s="11">
        <f t="shared" si="313"/>
        <v>119.64285714285714</v>
      </c>
      <c r="S3343" t="str">
        <f t="shared" si="316"/>
        <v>theater</v>
      </c>
      <c r="T3343" s="17" t="str">
        <f t="shared" si="317"/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 s="15">
        <f t="shared" si="314"/>
        <v>42095.207638888889</v>
      </c>
      <c r="K3344">
        <v>1425020810</v>
      </c>
      <c r="L3344" s="15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 t="shared" si="312"/>
        <v>101.66666666666666</v>
      </c>
      <c r="R3344" s="11">
        <f t="shared" si="313"/>
        <v>78.205128205128204</v>
      </c>
      <c r="S3344" t="str">
        <f t="shared" si="316"/>
        <v>theater</v>
      </c>
      <c r="T3344" s="17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 s="15">
        <f t="shared" si="314"/>
        <v>42473.554166666669</v>
      </c>
      <c r="K3345">
        <v>1458770384</v>
      </c>
      <c r="L3345" s="15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 t="shared" si="312"/>
        <v>171.42857142857142</v>
      </c>
      <c r="R3345" s="11">
        <f t="shared" si="313"/>
        <v>52.173913043478258</v>
      </c>
      <c r="S3345" t="str">
        <f t="shared" si="316"/>
        <v>theater</v>
      </c>
      <c r="T3345" s="17" t="str">
        <f t="shared" si="317"/>
        <v>plays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 s="15">
        <f t="shared" si="314"/>
        <v>41881.200150462959</v>
      </c>
      <c r="K3346">
        <v>1406782093</v>
      </c>
      <c r="L3346" s="15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 t="shared" si="312"/>
        <v>101.44444444444444</v>
      </c>
      <c r="R3346" s="11">
        <f t="shared" si="313"/>
        <v>114.125</v>
      </c>
      <c r="S3346" t="str">
        <f t="shared" si="316"/>
        <v>theater</v>
      </c>
      <c r="T3346" s="17" t="str">
        <f t="shared" si="317"/>
        <v>plays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 s="15">
        <f t="shared" si="314"/>
        <v>42112.025694444441</v>
      </c>
      <c r="K3347">
        <v>1424226768</v>
      </c>
      <c r="L3347" s="15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 t="shared" si="312"/>
        <v>130</v>
      </c>
      <c r="R3347" s="11">
        <f t="shared" si="313"/>
        <v>50</v>
      </c>
      <c r="S3347" t="str">
        <f t="shared" si="316"/>
        <v>theater</v>
      </c>
      <c r="T3347" s="17" t="str">
        <f t="shared" si="317"/>
        <v>plays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 s="15">
        <f t="shared" si="314"/>
        <v>42061.024421296301</v>
      </c>
      <c r="K3348">
        <v>1424306110</v>
      </c>
      <c r="L3348" s="15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 t="shared" si="312"/>
        <v>110.00000000000001</v>
      </c>
      <c r="R3348" s="11">
        <f t="shared" si="313"/>
        <v>91.666666666666671</v>
      </c>
      <c r="S3348" t="str">
        <f t="shared" si="316"/>
        <v>theater</v>
      </c>
      <c r="T3348" s="17" t="str">
        <f t="shared" si="317"/>
        <v>plays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 s="15">
        <f t="shared" si="314"/>
        <v>42498.875</v>
      </c>
      <c r="K3349">
        <v>1461503654</v>
      </c>
      <c r="L3349" s="15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 t="shared" si="312"/>
        <v>119.44999999999999</v>
      </c>
      <c r="R3349" s="11">
        <f t="shared" si="313"/>
        <v>108.59090909090909</v>
      </c>
      <c r="S3349" t="str">
        <f t="shared" si="316"/>
        <v>theater</v>
      </c>
      <c r="T3349" s="17" t="str">
        <f t="shared" si="317"/>
        <v>plays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 s="15">
        <f t="shared" si="314"/>
        <v>42490.165972222225</v>
      </c>
      <c r="K3350">
        <v>1459949080</v>
      </c>
      <c r="L3350" s="15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 t="shared" si="312"/>
        <v>100.2909090909091</v>
      </c>
      <c r="R3350" s="11">
        <f t="shared" si="313"/>
        <v>69.822784810126578</v>
      </c>
      <c r="S3350" t="str">
        <f t="shared" si="316"/>
        <v>theater</v>
      </c>
      <c r="T3350" s="17" t="str">
        <f t="shared" si="317"/>
        <v>plays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 s="15">
        <f t="shared" si="314"/>
        <v>42534.708333333328</v>
      </c>
      <c r="K3351">
        <v>1463971172</v>
      </c>
      <c r="L3351" s="15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 t="shared" si="312"/>
        <v>153.4</v>
      </c>
      <c r="R3351" s="11">
        <f t="shared" si="313"/>
        <v>109.57142857142857</v>
      </c>
      <c r="S3351" t="str">
        <f t="shared" si="316"/>
        <v>theater</v>
      </c>
      <c r="T3351" s="17" t="str">
        <f t="shared" si="317"/>
        <v>plays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 s="15">
        <f t="shared" si="314"/>
        <v>42337.958333333328</v>
      </c>
      <c r="K3352">
        <v>1445791811</v>
      </c>
      <c r="L3352" s="15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 t="shared" si="312"/>
        <v>104.42857142857143</v>
      </c>
      <c r="R3352" s="11">
        <f t="shared" si="313"/>
        <v>71.666666666666671</v>
      </c>
      <c r="S3352" t="str">
        <f t="shared" si="316"/>
        <v>theater</v>
      </c>
      <c r="T3352" s="17" t="str">
        <f t="shared" si="317"/>
        <v>plays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 s="15">
        <f t="shared" si="314"/>
        <v>41843.458333333336</v>
      </c>
      <c r="K3353">
        <v>1402910965</v>
      </c>
      <c r="L3353" s="15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 t="shared" si="312"/>
        <v>101.1</v>
      </c>
      <c r="R3353" s="11">
        <f t="shared" si="313"/>
        <v>93.611111111111114</v>
      </c>
      <c r="S3353" t="str">
        <f t="shared" si="316"/>
        <v>theater</v>
      </c>
      <c r="T3353" s="17" t="str">
        <f t="shared" si="317"/>
        <v>plays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 s="15">
        <f t="shared" si="314"/>
        <v>42552.958333333328</v>
      </c>
      <c r="K3354">
        <v>1462492178</v>
      </c>
      <c r="L3354" s="15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 t="shared" si="312"/>
        <v>107.52</v>
      </c>
      <c r="R3354" s="11">
        <f t="shared" si="313"/>
        <v>76.8</v>
      </c>
      <c r="S3354" t="str">
        <f t="shared" si="316"/>
        <v>theater</v>
      </c>
      <c r="T3354" s="17" t="str">
        <f t="shared" si="317"/>
        <v>plays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 s="15">
        <f t="shared" si="314"/>
        <v>42492.958333333328</v>
      </c>
      <c r="K3355">
        <v>1461061350</v>
      </c>
      <c r="L3355" s="15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 t="shared" si="312"/>
        <v>315</v>
      </c>
      <c r="R3355" s="11">
        <f t="shared" si="313"/>
        <v>35.795454545454547</v>
      </c>
      <c r="S3355" t="str">
        <f t="shared" si="316"/>
        <v>theater</v>
      </c>
      <c r="T3355" s="17" t="str">
        <f t="shared" si="317"/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 s="15">
        <f t="shared" si="314"/>
        <v>42306.167361111111</v>
      </c>
      <c r="K3356">
        <v>1443029206</v>
      </c>
      <c r="L3356" s="15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 t="shared" si="312"/>
        <v>101.93333333333334</v>
      </c>
      <c r="R3356" s="11">
        <f t="shared" si="313"/>
        <v>55.6</v>
      </c>
      <c r="S3356" t="str">
        <f t="shared" si="316"/>
        <v>theater</v>
      </c>
      <c r="T3356" s="17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 s="15">
        <f t="shared" si="314"/>
        <v>42500.470138888893</v>
      </c>
      <c r="K3357">
        <v>1461941527</v>
      </c>
      <c r="L3357" s="15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 t="shared" si="312"/>
        <v>126.28571428571429</v>
      </c>
      <c r="R3357" s="11">
        <f t="shared" si="313"/>
        <v>147.33333333333334</v>
      </c>
      <c r="S3357" t="str">
        <f t="shared" si="316"/>
        <v>theater</v>
      </c>
      <c r="T3357" s="17" t="str">
        <f t="shared" si="317"/>
        <v>plays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 s="15">
        <f t="shared" si="314"/>
        <v>42566.815648148149</v>
      </c>
      <c r="K3358">
        <v>1466019272</v>
      </c>
      <c r="L3358" s="15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 t="shared" si="312"/>
        <v>101.4</v>
      </c>
      <c r="R3358" s="11">
        <f t="shared" si="313"/>
        <v>56.333333333333336</v>
      </c>
      <c r="S3358" t="str">
        <f t="shared" si="316"/>
        <v>theater</v>
      </c>
      <c r="T3358" s="17" t="str">
        <f t="shared" si="317"/>
        <v>plays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 s="15">
        <f t="shared" si="314"/>
        <v>41852.417939814812</v>
      </c>
      <c r="K3359">
        <v>1404295310</v>
      </c>
      <c r="L3359" s="15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 t="shared" si="312"/>
        <v>101</v>
      </c>
      <c r="R3359" s="11">
        <f t="shared" si="313"/>
        <v>96.19047619047619</v>
      </c>
      <c r="S3359" t="str">
        <f t="shared" si="316"/>
        <v>theater</v>
      </c>
      <c r="T3359" s="17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 s="15">
        <f t="shared" si="314"/>
        <v>41962.352766203709</v>
      </c>
      <c r="K3360">
        <v>1413790079</v>
      </c>
      <c r="L3360" s="15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 t="shared" si="312"/>
        <v>102.99000000000001</v>
      </c>
      <c r="R3360" s="11">
        <f t="shared" si="313"/>
        <v>63.574074074074076</v>
      </c>
      <c r="S3360" t="str">
        <f t="shared" si="316"/>
        <v>theater</v>
      </c>
      <c r="T3360" s="17" t="str">
        <f t="shared" si="317"/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 s="15">
        <f t="shared" si="314"/>
        <v>42791.057106481487</v>
      </c>
      <c r="K3361">
        <v>1484097734</v>
      </c>
      <c r="L3361" s="15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 t="shared" si="312"/>
        <v>106.25</v>
      </c>
      <c r="R3361" s="11">
        <f t="shared" si="313"/>
        <v>184.78260869565219</v>
      </c>
      <c r="S3361" t="str">
        <f t="shared" si="316"/>
        <v>theater</v>
      </c>
      <c r="T3361" s="17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 s="15">
        <f t="shared" si="314"/>
        <v>42718.665972222225</v>
      </c>
      <c r="K3362">
        <v>1479866343</v>
      </c>
      <c r="L3362" s="15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 t="shared" si="312"/>
        <v>101.37777777777779</v>
      </c>
      <c r="R3362" s="11">
        <f t="shared" si="313"/>
        <v>126.72222222222223</v>
      </c>
      <c r="S3362" t="str">
        <f t="shared" si="316"/>
        <v>theater</v>
      </c>
      <c r="T3362" s="17" t="str">
        <f t="shared" si="317"/>
        <v>plays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 s="15">
        <f t="shared" si="314"/>
        <v>41883.665972222225</v>
      </c>
      <c r="K3363">
        <v>1408062990</v>
      </c>
      <c r="L3363" s="15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 t="shared" si="312"/>
        <v>113.46000000000001</v>
      </c>
      <c r="R3363" s="11">
        <f t="shared" si="313"/>
        <v>83.42647058823529</v>
      </c>
      <c r="S3363" t="str">
        <f t="shared" si="316"/>
        <v>theater</v>
      </c>
      <c r="T3363" s="17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 s="15">
        <f t="shared" si="314"/>
        <v>42070.204861111109</v>
      </c>
      <c r="K3364">
        <v>1424484717</v>
      </c>
      <c r="L3364" s="15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 t="shared" si="312"/>
        <v>218.00000000000003</v>
      </c>
      <c r="R3364" s="11">
        <f t="shared" si="313"/>
        <v>54.5</v>
      </c>
      <c r="S3364" t="str">
        <f t="shared" si="316"/>
        <v>theater</v>
      </c>
      <c r="T3364" s="17" t="str">
        <f t="shared" si="317"/>
        <v>plays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 s="15">
        <f t="shared" si="314"/>
        <v>41870.666666666664</v>
      </c>
      <c r="K3365">
        <v>1406831445</v>
      </c>
      <c r="L3365" s="15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 t="shared" si="312"/>
        <v>101.41935483870968</v>
      </c>
      <c r="R3365" s="11">
        <f t="shared" si="313"/>
        <v>302.30769230769232</v>
      </c>
      <c r="S3365" t="str">
        <f t="shared" si="316"/>
        <v>theater</v>
      </c>
      <c r="T3365" s="17" t="str">
        <f t="shared" si="317"/>
        <v>plays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 s="15">
        <f t="shared" si="314"/>
        <v>42444.875</v>
      </c>
      <c r="K3366">
        <v>1456183649</v>
      </c>
      <c r="L3366" s="15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 t="shared" si="312"/>
        <v>105.93333333333332</v>
      </c>
      <c r="R3366" s="11">
        <f t="shared" si="313"/>
        <v>44.138888888888886</v>
      </c>
      <c r="S3366" t="str">
        <f t="shared" si="316"/>
        <v>theater</v>
      </c>
      <c r="T3366" s="17" t="str">
        <f t="shared" si="317"/>
        <v>plays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 s="15">
        <f t="shared" si="314"/>
        <v>42351.101759259262</v>
      </c>
      <c r="K3367">
        <v>1447381592</v>
      </c>
      <c r="L3367" s="15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 t="shared" si="312"/>
        <v>104</v>
      </c>
      <c r="R3367" s="11">
        <f t="shared" si="313"/>
        <v>866.66666666666663</v>
      </c>
      <c r="S3367" t="str">
        <f t="shared" si="316"/>
        <v>theater</v>
      </c>
      <c r="T3367" s="1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 s="15">
        <f t="shared" si="314"/>
        <v>42137.067557870367</v>
      </c>
      <c r="K3368">
        <v>1428889037</v>
      </c>
      <c r="L3368" s="15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 t="shared" si="312"/>
        <v>221</v>
      </c>
      <c r="R3368" s="11">
        <f t="shared" si="313"/>
        <v>61.388888888888886</v>
      </c>
      <c r="S3368" t="str">
        <f t="shared" si="316"/>
        <v>theater</v>
      </c>
      <c r="T3368" s="17" t="str">
        <f t="shared" si="317"/>
        <v>plays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 s="15">
        <f t="shared" si="314"/>
        <v>42217.933958333335</v>
      </c>
      <c r="K3369">
        <v>1436307894</v>
      </c>
      <c r="L3369" s="15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 t="shared" si="312"/>
        <v>118.66666666666667</v>
      </c>
      <c r="R3369" s="11">
        <f t="shared" si="313"/>
        <v>29.666666666666668</v>
      </c>
      <c r="S3369" t="str">
        <f t="shared" si="316"/>
        <v>theater</v>
      </c>
      <c r="T3369" s="17" t="str">
        <f t="shared" si="317"/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 s="15">
        <f t="shared" si="314"/>
        <v>42005.208333333328</v>
      </c>
      <c r="K3370">
        <v>1416977259</v>
      </c>
      <c r="L3370" s="15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 t="shared" si="312"/>
        <v>104.60000000000001</v>
      </c>
      <c r="R3370" s="11">
        <f t="shared" si="313"/>
        <v>45.478260869565219</v>
      </c>
      <c r="S3370" t="str">
        <f t="shared" si="316"/>
        <v>theater</v>
      </c>
      <c r="T3370" s="17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 s="15">
        <f t="shared" si="314"/>
        <v>42750.041435185187</v>
      </c>
      <c r="K3371">
        <v>1479257980</v>
      </c>
      <c r="L3371" s="15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 t="shared" si="312"/>
        <v>103.89999999999999</v>
      </c>
      <c r="R3371" s="11">
        <f t="shared" si="313"/>
        <v>96.203703703703709</v>
      </c>
      <c r="S3371" t="str">
        <f t="shared" si="316"/>
        <v>theater</v>
      </c>
      <c r="T3371" s="17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 s="15">
        <f t="shared" si="314"/>
        <v>42721.333333333328</v>
      </c>
      <c r="K3372">
        <v>1479283285</v>
      </c>
      <c r="L3372" s="15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 t="shared" si="312"/>
        <v>117.73333333333333</v>
      </c>
      <c r="R3372" s="11">
        <f t="shared" si="313"/>
        <v>67.92307692307692</v>
      </c>
      <c r="S3372" t="str">
        <f t="shared" si="316"/>
        <v>theater</v>
      </c>
      <c r="T3372" s="17" t="str">
        <f t="shared" si="317"/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 s="15">
        <f t="shared" si="314"/>
        <v>42340.874594907407</v>
      </c>
      <c r="K3373">
        <v>1446670765</v>
      </c>
      <c r="L3373" s="15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 t="shared" si="312"/>
        <v>138.5</v>
      </c>
      <c r="R3373" s="11">
        <f t="shared" si="313"/>
        <v>30.777777777777779</v>
      </c>
      <c r="S3373" t="str">
        <f t="shared" si="316"/>
        <v>theater</v>
      </c>
      <c r="T3373" s="17" t="str">
        <f t="shared" si="317"/>
        <v>plays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 s="15">
        <f t="shared" si="314"/>
        <v>41876.207638888889</v>
      </c>
      <c r="K3374">
        <v>1407157756</v>
      </c>
      <c r="L3374" s="15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 t="shared" si="312"/>
        <v>103.49999999999999</v>
      </c>
      <c r="R3374" s="11">
        <f t="shared" si="313"/>
        <v>38.333333333333336</v>
      </c>
      <c r="S3374" t="str">
        <f t="shared" si="316"/>
        <v>theater</v>
      </c>
      <c r="T3374" s="17" t="str">
        <f t="shared" si="317"/>
        <v>plays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 s="15">
        <f t="shared" si="314"/>
        <v>42203.666666666672</v>
      </c>
      <c r="K3375">
        <v>1435177840</v>
      </c>
      <c r="L3375" s="15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 t="shared" si="312"/>
        <v>100.25</v>
      </c>
      <c r="R3375" s="11">
        <f t="shared" si="313"/>
        <v>66.833333333333329</v>
      </c>
      <c r="S3375" t="str">
        <f t="shared" si="316"/>
        <v>theater</v>
      </c>
      <c r="T3375" s="17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 s="15">
        <f t="shared" si="314"/>
        <v>42305.731666666667</v>
      </c>
      <c r="K3376">
        <v>1443461616</v>
      </c>
      <c r="L3376" s="15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 t="shared" si="312"/>
        <v>106.57142857142856</v>
      </c>
      <c r="R3376" s="11">
        <f t="shared" si="313"/>
        <v>71.730769230769226</v>
      </c>
      <c r="S3376" t="str">
        <f t="shared" si="316"/>
        <v>theater</v>
      </c>
      <c r="T3376" s="17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 s="15">
        <f t="shared" si="314"/>
        <v>41777.610798611109</v>
      </c>
      <c r="K3377">
        <v>1399387173</v>
      </c>
      <c r="L3377" s="15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 t="shared" si="312"/>
        <v>100</v>
      </c>
      <c r="R3377" s="11">
        <f t="shared" si="313"/>
        <v>176.47058823529412</v>
      </c>
      <c r="S3377" t="str">
        <f t="shared" si="316"/>
        <v>theater</v>
      </c>
      <c r="T3377" s="17" t="str">
        <f t="shared" si="317"/>
        <v>plays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 s="15">
        <f t="shared" si="314"/>
        <v>42119.659652777773</v>
      </c>
      <c r="K3378">
        <v>1424796594</v>
      </c>
      <c r="L3378" s="15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 t="shared" si="312"/>
        <v>100.01249999999999</v>
      </c>
      <c r="R3378" s="11">
        <f t="shared" si="313"/>
        <v>421.10526315789474</v>
      </c>
      <c r="S3378" t="str">
        <f t="shared" si="316"/>
        <v>theater</v>
      </c>
      <c r="T3378" s="17" t="str">
        <f t="shared" si="317"/>
        <v>plays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 s="15">
        <f t="shared" si="314"/>
        <v>42083.705555555556</v>
      </c>
      <c r="K3379">
        <v>1424280899</v>
      </c>
      <c r="L3379" s="15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 t="shared" si="312"/>
        <v>101.05</v>
      </c>
      <c r="R3379" s="11">
        <f t="shared" si="313"/>
        <v>104.98701298701299</v>
      </c>
      <c r="S3379" t="str">
        <f t="shared" si="316"/>
        <v>theater</v>
      </c>
      <c r="T3379" s="17" t="str">
        <f t="shared" si="317"/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 s="15">
        <f t="shared" si="314"/>
        <v>41882.547222222223</v>
      </c>
      <c r="K3380">
        <v>1407400306</v>
      </c>
      <c r="L3380" s="15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 t="shared" si="312"/>
        <v>107.63636363636364</v>
      </c>
      <c r="R3380" s="11">
        <f t="shared" si="313"/>
        <v>28.19047619047619</v>
      </c>
      <c r="S3380" t="str">
        <f t="shared" si="316"/>
        <v>theater</v>
      </c>
      <c r="T3380" s="17" t="str">
        <f t="shared" si="317"/>
        <v>plays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 s="15">
        <f t="shared" si="314"/>
        <v>42242.958333333328</v>
      </c>
      <c r="K3381">
        <v>1439122800</v>
      </c>
      <c r="L3381" s="15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 t="shared" si="312"/>
        <v>103.64999999999999</v>
      </c>
      <c r="R3381" s="11">
        <f t="shared" si="313"/>
        <v>54.55263157894737</v>
      </c>
      <c r="S3381" t="str">
        <f t="shared" si="316"/>
        <v>theater</v>
      </c>
      <c r="T3381" s="17" t="str">
        <f t="shared" si="317"/>
        <v>plays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 s="15">
        <f t="shared" si="314"/>
        <v>41972.995115740734</v>
      </c>
      <c r="K3382">
        <v>1414277578</v>
      </c>
      <c r="L3382" s="15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 t="shared" si="312"/>
        <v>104.43333333333334</v>
      </c>
      <c r="R3382" s="11">
        <f t="shared" si="313"/>
        <v>111.89285714285714</v>
      </c>
      <c r="S3382" t="str">
        <f t="shared" si="316"/>
        <v>theater</v>
      </c>
      <c r="T3382" s="17" t="str">
        <f t="shared" si="317"/>
        <v>plays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 s="15">
        <f t="shared" si="314"/>
        <v>42074.143321759257</v>
      </c>
      <c r="K3383">
        <v>1423455983</v>
      </c>
      <c r="L3383" s="15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 t="shared" si="312"/>
        <v>102.25</v>
      </c>
      <c r="R3383" s="11">
        <f t="shared" si="313"/>
        <v>85.208333333333329</v>
      </c>
      <c r="S3383" t="str">
        <f t="shared" si="316"/>
        <v>theater</v>
      </c>
      <c r="T3383" s="17" t="str">
        <f t="shared" si="317"/>
        <v>plays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 s="15">
        <f t="shared" si="314"/>
        <v>42583.957638888889</v>
      </c>
      <c r="K3384">
        <v>1467973256</v>
      </c>
      <c r="L3384" s="15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 t="shared" si="312"/>
        <v>100.74285714285713</v>
      </c>
      <c r="R3384" s="11">
        <f t="shared" si="313"/>
        <v>76.652173913043484</v>
      </c>
      <c r="S3384" t="str">
        <f t="shared" si="316"/>
        <v>theater</v>
      </c>
      <c r="T3384" s="17" t="str">
        <f t="shared" si="317"/>
        <v>plays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 s="15">
        <f t="shared" si="314"/>
        <v>42544.782638888893</v>
      </c>
      <c r="K3385">
        <v>1464979620</v>
      </c>
      <c r="L3385" s="15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 t="shared" si="312"/>
        <v>111.71428571428572</v>
      </c>
      <c r="R3385" s="11">
        <f t="shared" si="313"/>
        <v>65.166666666666671</v>
      </c>
      <c r="S3385" t="str">
        <f t="shared" si="316"/>
        <v>theater</v>
      </c>
      <c r="T3385" s="17" t="str">
        <f t="shared" si="317"/>
        <v>plays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 s="15">
        <f t="shared" si="314"/>
        <v>42329.125</v>
      </c>
      <c r="K3386">
        <v>1444874768</v>
      </c>
      <c r="L3386" s="15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 t="shared" si="312"/>
        <v>100.01100000000001</v>
      </c>
      <c r="R3386" s="11">
        <f t="shared" si="313"/>
        <v>93.760312499999998</v>
      </c>
      <c r="S3386" t="str">
        <f t="shared" si="316"/>
        <v>theater</v>
      </c>
      <c r="T3386" s="17" t="str">
        <f t="shared" si="317"/>
        <v>plays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 s="15">
        <f t="shared" si="314"/>
        <v>41983.8675</v>
      </c>
      <c r="K3387">
        <v>1415652552</v>
      </c>
      <c r="L3387" s="15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 t="shared" si="312"/>
        <v>100</v>
      </c>
      <c r="R3387" s="11">
        <f t="shared" si="313"/>
        <v>133.33333333333334</v>
      </c>
      <c r="S3387" t="str">
        <f t="shared" si="316"/>
        <v>theater</v>
      </c>
      <c r="T3387" s="17" t="str">
        <f t="shared" si="317"/>
        <v>plays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 s="15">
        <f t="shared" si="314"/>
        <v>41976.644745370373</v>
      </c>
      <c r="K3388">
        <v>1415028506</v>
      </c>
      <c r="L3388" s="15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 t="shared" si="312"/>
        <v>105</v>
      </c>
      <c r="R3388" s="11">
        <f t="shared" si="313"/>
        <v>51.219512195121951</v>
      </c>
      <c r="S3388" t="str">
        <f t="shared" si="316"/>
        <v>theater</v>
      </c>
      <c r="T3388" s="17" t="str">
        <f t="shared" si="317"/>
        <v>plays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 s="15">
        <f t="shared" si="314"/>
        <v>41987.762592592597</v>
      </c>
      <c r="K3389">
        <v>1415125088</v>
      </c>
      <c r="L3389" s="15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 t="shared" si="312"/>
        <v>116.86666666666667</v>
      </c>
      <c r="R3389" s="11">
        <f t="shared" si="313"/>
        <v>100.17142857142858</v>
      </c>
      <c r="S3389" t="str">
        <f t="shared" si="316"/>
        <v>theater</v>
      </c>
      <c r="T3389" s="17" t="str">
        <f t="shared" si="317"/>
        <v>plays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 s="15">
        <f t="shared" si="314"/>
        <v>42173.461122685185</v>
      </c>
      <c r="K3390">
        <v>1432033441</v>
      </c>
      <c r="L3390" s="15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 t="shared" si="312"/>
        <v>103.8</v>
      </c>
      <c r="R3390" s="11">
        <f t="shared" si="313"/>
        <v>34.6</v>
      </c>
      <c r="S3390" t="str">
        <f t="shared" si="316"/>
        <v>theater</v>
      </c>
      <c r="T3390" s="17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 s="15">
        <f t="shared" si="314"/>
        <v>42524.563449074078</v>
      </c>
      <c r="K3391">
        <v>1462368682</v>
      </c>
      <c r="L3391" s="15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 t="shared" si="312"/>
        <v>114.5</v>
      </c>
      <c r="R3391" s="11">
        <f t="shared" si="313"/>
        <v>184.67741935483872</v>
      </c>
      <c r="S3391" t="str">
        <f t="shared" si="316"/>
        <v>theater</v>
      </c>
      <c r="T3391" s="17" t="str">
        <f t="shared" si="317"/>
        <v>plays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 s="15">
        <f t="shared" si="314"/>
        <v>41830.774826388886</v>
      </c>
      <c r="K3392">
        <v>1403721345</v>
      </c>
      <c r="L3392" s="15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 t="shared" si="312"/>
        <v>102.4</v>
      </c>
      <c r="R3392" s="11">
        <f t="shared" si="313"/>
        <v>69.818181818181813</v>
      </c>
      <c r="S3392" t="str">
        <f t="shared" si="316"/>
        <v>theater</v>
      </c>
      <c r="T3392" s="17" t="str">
        <f t="shared" si="317"/>
        <v>plays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 s="15">
        <f t="shared" si="314"/>
        <v>41859.936111111114</v>
      </c>
      <c r="K3393">
        <v>1404997548</v>
      </c>
      <c r="L3393" s="15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 t="shared" si="312"/>
        <v>223</v>
      </c>
      <c r="R3393" s="11">
        <f t="shared" si="313"/>
        <v>61.944444444444443</v>
      </c>
      <c r="S3393" t="str">
        <f t="shared" si="316"/>
        <v>theater</v>
      </c>
      <c r="T3393" s="17" t="str">
        <f t="shared" si="317"/>
        <v>plays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 s="15">
        <f t="shared" si="314"/>
        <v>42496.845543981486</v>
      </c>
      <c r="K3394">
        <v>1458245855</v>
      </c>
      <c r="L3394" s="15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 t="shared" ref="Q3394:Q3457" si="318">E3394/D3394*100</f>
        <v>100</v>
      </c>
      <c r="R3394" s="11">
        <f t="shared" ref="R3394:R3457" si="319">E3394/N3394</f>
        <v>41.666666666666664</v>
      </c>
      <c r="S3394" t="str">
        <f t="shared" si="316"/>
        <v>theater</v>
      </c>
      <c r="T3394" s="17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320">(((I3395/60)/60)/24)+DATE(1970,1,1)</f>
        <v>41949.031944444447</v>
      </c>
      <c r="K3395">
        <v>1413065230</v>
      </c>
      <c r="L3395" s="15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 t="shared" si="318"/>
        <v>105.80000000000001</v>
      </c>
      <c r="R3395" s="11">
        <f t="shared" si="319"/>
        <v>36.06818181818182</v>
      </c>
      <c r="S3395" t="str">
        <f t="shared" ref="S3395:S3458" si="322">LEFT(P3395,SEARCH("/",P3395,1)-1)</f>
        <v>theater</v>
      </c>
      <c r="T3395" s="17" t="str">
        <f t="shared" ref="T3395:T3458" si="323">RIGHT(P3395,LEN(P3395)-SEARCH("/",P3395))</f>
        <v>plays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 s="15">
        <f t="shared" si="320"/>
        <v>41847.59542824074</v>
      </c>
      <c r="K3396">
        <v>1403878645</v>
      </c>
      <c r="L3396" s="15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 t="shared" si="318"/>
        <v>142.36363636363635</v>
      </c>
      <c r="R3396" s="11">
        <f t="shared" si="319"/>
        <v>29</v>
      </c>
      <c r="S3396" t="str">
        <f t="shared" si="322"/>
        <v>theater</v>
      </c>
      <c r="T3396" s="17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 s="15">
        <f t="shared" si="320"/>
        <v>42154.756944444445</v>
      </c>
      <c r="K3397">
        <v>1431795944</v>
      </c>
      <c r="L3397" s="15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 t="shared" si="318"/>
        <v>184</v>
      </c>
      <c r="R3397" s="11">
        <f t="shared" si="319"/>
        <v>24.210526315789473</v>
      </c>
      <c r="S3397" t="str">
        <f t="shared" si="322"/>
        <v>theater</v>
      </c>
      <c r="T3397" s="1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 s="15">
        <f t="shared" si="320"/>
        <v>41791.165972222225</v>
      </c>
      <c r="K3398">
        <v>1399286589</v>
      </c>
      <c r="L3398" s="15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 t="shared" si="318"/>
        <v>104.33333333333333</v>
      </c>
      <c r="R3398" s="11">
        <f t="shared" si="319"/>
        <v>55.892857142857146</v>
      </c>
      <c r="S3398" t="str">
        <f t="shared" si="322"/>
        <v>theater</v>
      </c>
      <c r="T3398" s="17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 s="15">
        <f t="shared" si="320"/>
        <v>42418.916666666672</v>
      </c>
      <c r="K3399">
        <v>1452338929</v>
      </c>
      <c r="L3399" s="15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 t="shared" si="318"/>
        <v>112.00000000000001</v>
      </c>
      <c r="R3399" s="11">
        <f t="shared" si="319"/>
        <v>11.666666666666666</v>
      </c>
      <c r="S3399" t="str">
        <f t="shared" si="322"/>
        <v>theater</v>
      </c>
      <c r="T3399" s="17" t="str">
        <f t="shared" si="323"/>
        <v>plays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 s="15">
        <f t="shared" si="320"/>
        <v>41964.708333333328</v>
      </c>
      <c r="K3400">
        <v>1414605776</v>
      </c>
      <c r="L3400" s="15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 t="shared" si="318"/>
        <v>111.07499999999999</v>
      </c>
      <c r="R3400" s="11">
        <f t="shared" si="319"/>
        <v>68.353846153846149</v>
      </c>
      <c r="S3400" t="str">
        <f t="shared" si="322"/>
        <v>theater</v>
      </c>
      <c r="T3400" s="17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 s="15">
        <f t="shared" si="320"/>
        <v>42056.920428240745</v>
      </c>
      <c r="K3401">
        <v>1421964325</v>
      </c>
      <c r="L3401" s="15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 t="shared" si="318"/>
        <v>103.75000000000001</v>
      </c>
      <c r="R3401" s="11">
        <f t="shared" si="319"/>
        <v>27.065217391304348</v>
      </c>
      <c r="S3401" t="str">
        <f t="shared" si="322"/>
        <v>theater</v>
      </c>
      <c r="T3401" s="17" t="str">
        <f t="shared" si="323"/>
        <v>plays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 s="15">
        <f t="shared" si="320"/>
        <v>41879.953865740739</v>
      </c>
      <c r="K3402">
        <v>1405378414</v>
      </c>
      <c r="L3402" s="15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 t="shared" si="318"/>
        <v>100.41</v>
      </c>
      <c r="R3402" s="11">
        <f t="shared" si="319"/>
        <v>118.12941176470588</v>
      </c>
      <c r="S3402" t="str">
        <f t="shared" si="322"/>
        <v>theater</v>
      </c>
      <c r="T3402" s="17" t="str">
        <f t="shared" si="323"/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 s="15">
        <f t="shared" si="320"/>
        <v>42223.723912037036</v>
      </c>
      <c r="K3403">
        <v>1436376146</v>
      </c>
      <c r="L3403" s="15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 t="shared" si="318"/>
        <v>101.86206896551724</v>
      </c>
      <c r="R3403" s="11">
        <f t="shared" si="319"/>
        <v>44.757575757575758</v>
      </c>
      <c r="S3403" t="str">
        <f t="shared" si="322"/>
        <v>theater</v>
      </c>
      <c r="T3403" s="17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 s="15">
        <f t="shared" si="320"/>
        <v>42320.104861111111</v>
      </c>
      <c r="K3404">
        <v>1444747843</v>
      </c>
      <c r="L3404" s="15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 t="shared" si="318"/>
        <v>109.76666666666665</v>
      </c>
      <c r="R3404" s="11">
        <f t="shared" si="319"/>
        <v>99.787878787878782</v>
      </c>
      <c r="S3404" t="str">
        <f t="shared" si="322"/>
        <v>theater</v>
      </c>
      <c r="T3404" s="17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 s="15">
        <f t="shared" si="320"/>
        <v>42180.462083333332</v>
      </c>
      <c r="K3405">
        <v>1432638324</v>
      </c>
      <c r="L3405" s="15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 t="shared" si="318"/>
        <v>100</v>
      </c>
      <c r="R3405" s="11">
        <f t="shared" si="319"/>
        <v>117.64705882352941</v>
      </c>
      <c r="S3405" t="str">
        <f t="shared" si="322"/>
        <v>theater</v>
      </c>
      <c r="T3405" s="17" t="str">
        <f t="shared" si="323"/>
        <v>plays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 s="15">
        <f t="shared" si="320"/>
        <v>42172.503495370373</v>
      </c>
      <c r="K3406">
        <v>1432814702</v>
      </c>
      <c r="L3406" s="15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 t="shared" si="318"/>
        <v>122</v>
      </c>
      <c r="R3406" s="11">
        <f t="shared" si="319"/>
        <v>203.33333333333334</v>
      </c>
      <c r="S3406" t="str">
        <f t="shared" si="322"/>
        <v>theater</v>
      </c>
      <c r="T3406" s="17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 s="15">
        <f t="shared" si="320"/>
        <v>42430.999305555553</v>
      </c>
      <c r="K3407">
        <v>1455063886</v>
      </c>
      <c r="L3407" s="15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 t="shared" si="318"/>
        <v>137.57142857142856</v>
      </c>
      <c r="R3407" s="11">
        <f t="shared" si="319"/>
        <v>28.323529411764707</v>
      </c>
      <c r="S3407" t="str">
        <f t="shared" si="322"/>
        <v>theater</v>
      </c>
      <c r="T3407" s="17" t="str">
        <f t="shared" si="323"/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 s="15">
        <f t="shared" si="320"/>
        <v>41836.492777777778</v>
      </c>
      <c r="K3408">
        <v>1401623376</v>
      </c>
      <c r="L3408" s="15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 t="shared" si="318"/>
        <v>100.31000000000002</v>
      </c>
      <c r="R3408" s="11">
        <f t="shared" si="319"/>
        <v>110.23076923076923</v>
      </c>
      <c r="S3408" t="str">
        <f t="shared" si="322"/>
        <v>theater</v>
      </c>
      <c r="T3408" s="17" t="str">
        <f t="shared" si="323"/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 s="15">
        <f t="shared" si="320"/>
        <v>41826.422326388885</v>
      </c>
      <c r="K3409">
        <v>1402049289</v>
      </c>
      <c r="L3409" s="15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 t="shared" si="318"/>
        <v>107.1</v>
      </c>
      <c r="R3409" s="11">
        <f t="shared" si="319"/>
        <v>31.970149253731343</v>
      </c>
      <c r="S3409" t="str">
        <f t="shared" si="322"/>
        <v>theater</v>
      </c>
      <c r="T3409" s="17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 s="15">
        <f t="shared" si="320"/>
        <v>41838.991944444446</v>
      </c>
      <c r="K3410">
        <v>1403135304</v>
      </c>
      <c r="L3410" s="15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 t="shared" si="318"/>
        <v>211</v>
      </c>
      <c r="R3410" s="11">
        <f t="shared" si="319"/>
        <v>58.611111111111114</v>
      </c>
      <c r="S3410" t="str">
        <f t="shared" si="322"/>
        <v>theater</v>
      </c>
      <c r="T3410" s="17" t="str">
        <f t="shared" si="323"/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 s="15">
        <f t="shared" si="320"/>
        <v>42582.873611111107</v>
      </c>
      <c r="K3411">
        <v>1466710358</v>
      </c>
      <c r="L3411" s="15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 t="shared" si="318"/>
        <v>123.6</v>
      </c>
      <c r="R3411" s="11">
        <f t="shared" si="319"/>
        <v>29.428571428571427</v>
      </c>
      <c r="S3411" t="str">
        <f t="shared" si="322"/>
        <v>theater</v>
      </c>
      <c r="T3411" s="17" t="str">
        <f t="shared" si="323"/>
        <v>plays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 s="15">
        <f t="shared" si="320"/>
        <v>42527.291666666672</v>
      </c>
      <c r="K3412">
        <v>1462841990</v>
      </c>
      <c r="L3412" s="15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 t="shared" si="318"/>
        <v>108.5</v>
      </c>
      <c r="R3412" s="11">
        <f t="shared" si="319"/>
        <v>81.375</v>
      </c>
      <c r="S3412" t="str">
        <f t="shared" si="322"/>
        <v>theater</v>
      </c>
      <c r="T3412" s="17" t="str">
        <f t="shared" si="323"/>
        <v>plays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 s="15">
        <f t="shared" si="320"/>
        <v>42285.022824074069</v>
      </c>
      <c r="K3413">
        <v>1442536372</v>
      </c>
      <c r="L3413" s="15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 t="shared" si="318"/>
        <v>103.56666666666668</v>
      </c>
      <c r="R3413" s="11">
        <f t="shared" si="319"/>
        <v>199.16666666666666</v>
      </c>
      <c r="S3413" t="str">
        <f t="shared" si="322"/>
        <v>theater</v>
      </c>
      <c r="T3413" s="17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 s="15">
        <f t="shared" si="320"/>
        <v>41909.959050925929</v>
      </c>
      <c r="K3414">
        <v>1409266862</v>
      </c>
      <c r="L3414" s="15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 t="shared" si="318"/>
        <v>100</v>
      </c>
      <c r="R3414" s="11">
        <f t="shared" si="319"/>
        <v>115.38461538461539</v>
      </c>
      <c r="S3414" t="str">
        <f t="shared" si="322"/>
        <v>theater</v>
      </c>
      <c r="T3414" s="17" t="str">
        <f t="shared" si="323"/>
        <v>plays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 s="15">
        <f t="shared" si="320"/>
        <v>42063.207638888889</v>
      </c>
      <c r="K3415">
        <v>1424280938</v>
      </c>
      <c r="L3415" s="15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 t="shared" si="318"/>
        <v>130</v>
      </c>
      <c r="R3415" s="11">
        <f t="shared" si="319"/>
        <v>46.428571428571431</v>
      </c>
      <c r="S3415" t="str">
        <f t="shared" si="322"/>
        <v>theater</v>
      </c>
      <c r="T3415" s="17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 s="15">
        <f t="shared" si="320"/>
        <v>42705.332638888889</v>
      </c>
      <c r="K3416">
        <v>1478030325</v>
      </c>
      <c r="L3416" s="15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 t="shared" si="318"/>
        <v>103.49999999999999</v>
      </c>
      <c r="R3416" s="11">
        <f t="shared" si="319"/>
        <v>70.568181818181813</v>
      </c>
      <c r="S3416" t="str">
        <f t="shared" si="322"/>
        <v>theater</v>
      </c>
      <c r="T3416" s="17" t="str">
        <f t="shared" si="323"/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 s="15">
        <f t="shared" si="320"/>
        <v>42477.979166666672</v>
      </c>
      <c r="K3417">
        <v>1459999656</v>
      </c>
      <c r="L3417" s="15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 t="shared" si="318"/>
        <v>100</v>
      </c>
      <c r="R3417" s="11">
        <f t="shared" si="319"/>
        <v>22.222222222222221</v>
      </c>
      <c r="S3417" t="str">
        <f t="shared" si="322"/>
        <v>theater</v>
      </c>
      <c r="T3417" s="17" t="str">
        <f t="shared" si="323"/>
        <v>plays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 s="15">
        <f t="shared" si="320"/>
        <v>42117.770833333328</v>
      </c>
      <c r="K3418">
        <v>1427363645</v>
      </c>
      <c r="L3418" s="15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 t="shared" si="318"/>
        <v>119.6</v>
      </c>
      <c r="R3418" s="11">
        <f t="shared" si="319"/>
        <v>159.46666666666667</v>
      </c>
      <c r="S3418" t="str">
        <f t="shared" si="322"/>
        <v>theater</v>
      </c>
      <c r="T3418" s="17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 s="15">
        <f t="shared" si="320"/>
        <v>41938.029861111114</v>
      </c>
      <c r="K3419">
        <v>1410558948</v>
      </c>
      <c r="L3419" s="15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 t="shared" si="318"/>
        <v>100.00058823529412</v>
      </c>
      <c r="R3419" s="11">
        <f t="shared" si="319"/>
        <v>37.777999999999999</v>
      </c>
      <c r="S3419" t="str">
        <f t="shared" si="322"/>
        <v>theater</v>
      </c>
      <c r="T3419" s="17" t="str">
        <f t="shared" si="323"/>
        <v>plays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 s="15">
        <f t="shared" si="320"/>
        <v>41782.83457175926</v>
      </c>
      <c r="K3420">
        <v>1398283307</v>
      </c>
      <c r="L3420" s="15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 t="shared" si="318"/>
        <v>100.875</v>
      </c>
      <c r="R3420" s="11">
        <f t="shared" si="319"/>
        <v>72.053571428571431</v>
      </c>
      <c r="S3420" t="str">
        <f t="shared" si="322"/>
        <v>theater</v>
      </c>
      <c r="T3420" s="17" t="str">
        <f t="shared" si="323"/>
        <v>plays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 s="15">
        <f t="shared" si="320"/>
        <v>42466.895833333328</v>
      </c>
      <c r="K3421">
        <v>1458416585</v>
      </c>
      <c r="L3421" s="15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 t="shared" si="318"/>
        <v>106.54545454545455</v>
      </c>
      <c r="R3421" s="11">
        <f t="shared" si="319"/>
        <v>63.695652173913047</v>
      </c>
      <c r="S3421" t="str">
        <f t="shared" si="322"/>
        <v>theater</v>
      </c>
      <c r="T3421" s="17" t="str">
        <f t="shared" si="323"/>
        <v>plays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 s="15">
        <f t="shared" si="320"/>
        <v>42414</v>
      </c>
      <c r="K3422">
        <v>1454638202</v>
      </c>
      <c r="L3422" s="15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 t="shared" si="318"/>
        <v>138</v>
      </c>
      <c r="R3422" s="11">
        <f t="shared" si="319"/>
        <v>28.411764705882351</v>
      </c>
      <c r="S3422" t="str">
        <f t="shared" si="322"/>
        <v>theater</v>
      </c>
      <c r="T3422" s="17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 s="15">
        <f t="shared" si="320"/>
        <v>42067.791238425925</v>
      </c>
      <c r="K3423">
        <v>1422903563</v>
      </c>
      <c r="L3423" s="15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 t="shared" si="318"/>
        <v>101.15</v>
      </c>
      <c r="R3423" s="11">
        <f t="shared" si="319"/>
        <v>103.21428571428571</v>
      </c>
      <c r="S3423" t="str">
        <f t="shared" si="322"/>
        <v>theater</v>
      </c>
      <c r="T3423" s="17" t="str">
        <f t="shared" si="323"/>
        <v>plays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 s="15">
        <f t="shared" si="320"/>
        <v>42352</v>
      </c>
      <c r="K3424">
        <v>1447594176</v>
      </c>
      <c r="L3424" s="15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 t="shared" si="318"/>
        <v>109.1</v>
      </c>
      <c r="R3424" s="11">
        <f t="shared" si="319"/>
        <v>71.152173913043484</v>
      </c>
      <c r="S3424" t="str">
        <f t="shared" si="322"/>
        <v>theater</v>
      </c>
      <c r="T3424" s="17" t="str">
        <f t="shared" si="323"/>
        <v>plays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 s="15">
        <f t="shared" si="320"/>
        <v>42118.911354166667</v>
      </c>
      <c r="K3425">
        <v>1427320341</v>
      </c>
      <c r="L3425" s="15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 t="shared" si="318"/>
        <v>140</v>
      </c>
      <c r="R3425" s="11">
        <f t="shared" si="319"/>
        <v>35</v>
      </c>
      <c r="S3425" t="str">
        <f t="shared" si="322"/>
        <v>theater</v>
      </c>
      <c r="T3425" s="17" t="str">
        <f t="shared" si="323"/>
        <v>plays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 s="15">
        <f t="shared" si="320"/>
        <v>42040.290972222225</v>
      </c>
      <c r="K3426">
        <v>1421252084</v>
      </c>
      <c r="L3426" s="15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 t="shared" si="318"/>
        <v>103.58333333333334</v>
      </c>
      <c r="R3426" s="11">
        <f t="shared" si="319"/>
        <v>81.776315789473685</v>
      </c>
      <c r="S3426" t="str">
        <f t="shared" si="322"/>
        <v>theater</v>
      </c>
      <c r="T3426" s="17" t="str">
        <f t="shared" si="323"/>
        <v>plays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 s="15">
        <f t="shared" si="320"/>
        <v>41916.617314814815</v>
      </c>
      <c r="K3427">
        <v>1409669336</v>
      </c>
      <c r="L3427" s="15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 t="shared" si="318"/>
        <v>102.97033333333331</v>
      </c>
      <c r="R3427" s="11">
        <f t="shared" si="319"/>
        <v>297.02980769230766</v>
      </c>
      <c r="S3427" t="str">
        <f t="shared" si="322"/>
        <v>theater</v>
      </c>
      <c r="T3427" s="1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 s="15">
        <f t="shared" si="320"/>
        <v>41903.083333333336</v>
      </c>
      <c r="K3428">
        <v>1409620903</v>
      </c>
      <c r="L3428" s="15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 t="shared" si="318"/>
        <v>108.13333333333333</v>
      </c>
      <c r="R3428" s="11">
        <f t="shared" si="319"/>
        <v>46.609195402298852</v>
      </c>
      <c r="S3428" t="str">
        <f t="shared" si="322"/>
        <v>theater</v>
      </c>
      <c r="T3428" s="17" t="str">
        <f t="shared" si="323"/>
        <v>plays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 s="15">
        <f t="shared" si="320"/>
        <v>41822.645277777774</v>
      </c>
      <c r="K3429">
        <v>1401722952</v>
      </c>
      <c r="L3429" s="15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 t="shared" si="318"/>
        <v>100</v>
      </c>
      <c r="R3429" s="11">
        <f t="shared" si="319"/>
        <v>51.724137931034484</v>
      </c>
      <c r="S3429" t="str">
        <f t="shared" si="322"/>
        <v>theater</v>
      </c>
      <c r="T3429" s="17" t="str">
        <f t="shared" si="323"/>
        <v>plays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 s="15">
        <f t="shared" si="320"/>
        <v>42063.708333333328</v>
      </c>
      <c r="K3430">
        <v>1422983847</v>
      </c>
      <c r="L3430" s="15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 t="shared" si="318"/>
        <v>102.75000000000001</v>
      </c>
      <c r="R3430" s="11">
        <f t="shared" si="319"/>
        <v>40.294117647058826</v>
      </c>
      <c r="S3430" t="str">
        <f t="shared" si="322"/>
        <v>theater</v>
      </c>
      <c r="T3430" s="17" t="str">
        <f t="shared" si="323"/>
        <v>plays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 s="15">
        <f t="shared" si="320"/>
        <v>42676.021539351852</v>
      </c>
      <c r="K3431">
        <v>1476837061</v>
      </c>
      <c r="L3431" s="15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 t="shared" si="318"/>
        <v>130</v>
      </c>
      <c r="R3431" s="11">
        <f t="shared" si="319"/>
        <v>16.25</v>
      </c>
      <c r="S3431" t="str">
        <f t="shared" si="322"/>
        <v>theater</v>
      </c>
      <c r="T3431" s="17" t="str">
        <f t="shared" si="323"/>
        <v>plays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 s="15">
        <f t="shared" si="320"/>
        <v>41850.945613425924</v>
      </c>
      <c r="K3432">
        <v>1404168101</v>
      </c>
      <c r="L3432" s="15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 t="shared" si="318"/>
        <v>108.54949999999999</v>
      </c>
      <c r="R3432" s="11">
        <f t="shared" si="319"/>
        <v>30.152638888888887</v>
      </c>
      <c r="S3432" t="str">
        <f t="shared" si="322"/>
        <v>theater</v>
      </c>
      <c r="T3432" s="17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 s="15">
        <f t="shared" si="320"/>
        <v>41869.730937500004</v>
      </c>
      <c r="K3433">
        <v>1405791153</v>
      </c>
      <c r="L3433" s="15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 t="shared" si="318"/>
        <v>100</v>
      </c>
      <c r="R3433" s="11">
        <f t="shared" si="319"/>
        <v>95.238095238095241</v>
      </c>
      <c r="S3433" t="str">
        <f t="shared" si="322"/>
        <v>theater</v>
      </c>
      <c r="T3433" s="17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 s="15">
        <f t="shared" si="320"/>
        <v>42405.916666666672</v>
      </c>
      <c r="K3434">
        <v>1452520614</v>
      </c>
      <c r="L3434" s="15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 t="shared" si="318"/>
        <v>109.65</v>
      </c>
      <c r="R3434" s="11">
        <f t="shared" si="319"/>
        <v>52.214285714285715</v>
      </c>
      <c r="S3434" t="str">
        <f t="shared" si="322"/>
        <v>theater</v>
      </c>
      <c r="T3434" s="17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 s="15">
        <f t="shared" si="320"/>
        <v>41807.125</v>
      </c>
      <c r="K3435">
        <v>1400290255</v>
      </c>
      <c r="L3435" s="15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 t="shared" si="318"/>
        <v>100.26315789473684</v>
      </c>
      <c r="R3435" s="11">
        <f t="shared" si="319"/>
        <v>134.1549295774648</v>
      </c>
      <c r="S3435" t="str">
        <f t="shared" si="322"/>
        <v>theater</v>
      </c>
      <c r="T3435" s="17" t="str">
        <f t="shared" si="323"/>
        <v>plays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 s="15">
        <f t="shared" si="320"/>
        <v>41830.380428240744</v>
      </c>
      <c r="K3436">
        <v>1402391269</v>
      </c>
      <c r="L3436" s="15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 t="shared" si="318"/>
        <v>105.55000000000001</v>
      </c>
      <c r="R3436" s="11">
        <f t="shared" si="319"/>
        <v>62.827380952380949</v>
      </c>
      <c r="S3436" t="str">
        <f t="shared" si="322"/>
        <v>theater</v>
      </c>
      <c r="T3436" s="17" t="str">
        <f t="shared" si="323"/>
        <v>plays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 s="15">
        <f t="shared" si="320"/>
        <v>42589.125</v>
      </c>
      <c r="K3437">
        <v>1469112493</v>
      </c>
      <c r="L3437" s="15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 t="shared" si="318"/>
        <v>112.00000000000001</v>
      </c>
      <c r="R3437" s="11">
        <f t="shared" si="319"/>
        <v>58.94736842105263</v>
      </c>
      <c r="S3437" t="str">
        <f t="shared" si="322"/>
        <v>theater</v>
      </c>
      <c r="T3437" s="17" t="str">
        <f t="shared" si="323"/>
        <v>plays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 s="15">
        <f t="shared" si="320"/>
        <v>41872.686111111114</v>
      </c>
      <c r="K3438">
        <v>1406811593</v>
      </c>
      <c r="L3438" s="15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 t="shared" si="318"/>
        <v>105.89999999999999</v>
      </c>
      <c r="R3438" s="11">
        <f t="shared" si="319"/>
        <v>143.1081081081081</v>
      </c>
      <c r="S3438" t="str">
        <f t="shared" si="322"/>
        <v>theater</v>
      </c>
      <c r="T3438" s="17" t="str">
        <f t="shared" si="323"/>
        <v>plays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 s="15">
        <f t="shared" si="320"/>
        <v>42235.710879629631</v>
      </c>
      <c r="K3439">
        <v>1437411820</v>
      </c>
      <c r="L3439" s="15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 t="shared" si="318"/>
        <v>101</v>
      </c>
      <c r="R3439" s="11">
        <f t="shared" si="319"/>
        <v>84.166666666666671</v>
      </c>
      <c r="S3439" t="str">
        <f t="shared" si="322"/>
        <v>theater</v>
      </c>
      <c r="T3439" s="17" t="str">
        <f t="shared" si="323"/>
        <v>plays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 s="15">
        <f t="shared" si="320"/>
        <v>42126.875</v>
      </c>
      <c r="K3440">
        <v>1428358567</v>
      </c>
      <c r="L3440" s="15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 t="shared" si="318"/>
        <v>104.2</v>
      </c>
      <c r="R3440" s="11">
        <f t="shared" si="319"/>
        <v>186.07142857142858</v>
      </c>
      <c r="S3440" t="str">
        <f t="shared" si="322"/>
        <v>theater</v>
      </c>
      <c r="T3440" s="17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 s="15">
        <f t="shared" si="320"/>
        <v>42388.207638888889</v>
      </c>
      <c r="K3441">
        <v>1452030730</v>
      </c>
      <c r="L3441" s="15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 t="shared" si="318"/>
        <v>134.67833333333334</v>
      </c>
      <c r="R3441" s="11">
        <f t="shared" si="319"/>
        <v>89.785555555555561</v>
      </c>
      <c r="S3441" t="str">
        <f t="shared" si="322"/>
        <v>theater</v>
      </c>
      <c r="T3441" s="17" t="str">
        <f t="shared" si="323"/>
        <v>plays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 s="15">
        <f t="shared" si="320"/>
        <v>41831.677083333336</v>
      </c>
      <c r="K3442">
        <v>1403146628</v>
      </c>
      <c r="L3442" s="15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 t="shared" si="318"/>
        <v>105.2184</v>
      </c>
      <c r="R3442" s="11">
        <f t="shared" si="319"/>
        <v>64.157560975609755</v>
      </c>
      <c r="S3442" t="str">
        <f t="shared" si="322"/>
        <v>theater</v>
      </c>
      <c r="T3442" s="17" t="str">
        <f t="shared" si="323"/>
        <v>plays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 s="15">
        <f t="shared" si="320"/>
        <v>42321.845138888893</v>
      </c>
      <c r="K3443">
        <v>1445077121</v>
      </c>
      <c r="L3443" s="15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 t="shared" si="318"/>
        <v>102.60000000000001</v>
      </c>
      <c r="R3443" s="11">
        <f t="shared" si="319"/>
        <v>59.651162790697676</v>
      </c>
      <c r="S3443" t="str">
        <f t="shared" si="322"/>
        <v>theater</v>
      </c>
      <c r="T3443" s="17" t="str">
        <f t="shared" si="323"/>
        <v>plays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 s="15">
        <f t="shared" si="320"/>
        <v>42154.841111111105</v>
      </c>
      <c r="K3444">
        <v>1430424672</v>
      </c>
      <c r="L3444" s="15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 t="shared" si="318"/>
        <v>100</v>
      </c>
      <c r="R3444" s="11">
        <f t="shared" si="319"/>
        <v>31.25</v>
      </c>
      <c r="S3444" t="str">
        <f t="shared" si="322"/>
        <v>theater</v>
      </c>
      <c r="T3444" s="17" t="str">
        <f t="shared" si="323"/>
        <v>plays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 s="15">
        <f t="shared" si="320"/>
        <v>41891.524837962963</v>
      </c>
      <c r="K3445">
        <v>1407674146</v>
      </c>
      <c r="L3445" s="15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 t="shared" si="318"/>
        <v>185.5</v>
      </c>
      <c r="R3445" s="11">
        <f t="shared" si="319"/>
        <v>41.222222222222221</v>
      </c>
      <c r="S3445" t="str">
        <f t="shared" si="322"/>
        <v>theater</v>
      </c>
      <c r="T3445" s="17" t="str">
        <f t="shared" si="323"/>
        <v>plays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 s="15">
        <f t="shared" si="320"/>
        <v>42529.582638888889</v>
      </c>
      <c r="K3446">
        <v>1464677986</v>
      </c>
      <c r="L3446" s="15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 t="shared" si="318"/>
        <v>289</v>
      </c>
      <c r="R3446" s="11">
        <f t="shared" si="319"/>
        <v>43.35</v>
      </c>
      <c r="S3446" t="str">
        <f t="shared" si="322"/>
        <v>theater</v>
      </c>
      <c r="T3446" s="17" t="str">
        <f t="shared" si="323"/>
        <v>plays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 s="15">
        <f t="shared" si="320"/>
        <v>42300.530509259261</v>
      </c>
      <c r="K3447">
        <v>1443185036</v>
      </c>
      <c r="L3447" s="15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 t="shared" si="318"/>
        <v>100</v>
      </c>
      <c r="R3447" s="11">
        <f t="shared" si="319"/>
        <v>64.516129032258064</v>
      </c>
      <c r="S3447" t="str">
        <f t="shared" si="322"/>
        <v>theater</v>
      </c>
      <c r="T3447" s="17" t="str">
        <f t="shared" si="323"/>
        <v>plays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 s="15">
        <f t="shared" si="320"/>
        <v>42040.513888888891</v>
      </c>
      <c r="K3448">
        <v>1421092725</v>
      </c>
      <c r="L3448" s="15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 t="shared" si="318"/>
        <v>108.2</v>
      </c>
      <c r="R3448" s="11">
        <f t="shared" si="319"/>
        <v>43.28</v>
      </c>
      <c r="S3448" t="str">
        <f t="shared" si="322"/>
        <v>theater</v>
      </c>
      <c r="T3448" s="17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 s="15">
        <f t="shared" si="320"/>
        <v>42447.847361111111</v>
      </c>
      <c r="K3449">
        <v>1454448012</v>
      </c>
      <c r="L3449" s="15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 t="shared" si="318"/>
        <v>107.80000000000001</v>
      </c>
      <c r="R3449" s="11">
        <f t="shared" si="319"/>
        <v>77</v>
      </c>
      <c r="S3449" t="str">
        <f t="shared" si="322"/>
        <v>theater</v>
      </c>
      <c r="T3449" s="17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 s="15">
        <f t="shared" si="320"/>
        <v>41990.119085648148</v>
      </c>
      <c r="K3450">
        <v>1416192689</v>
      </c>
      <c r="L3450" s="15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 t="shared" si="318"/>
        <v>109.76190476190477</v>
      </c>
      <c r="R3450" s="11">
        <f t="shared" si="319"/>
        <v>51.222222222222221</v>
      </c>
      <c r="S3450" t="str">
        <f t="shared" si="322"/>
        <v>theater</v>
      </c>
      <c r="T3450" s="17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 s="15">
        <f t="shared" si="320"/>
        <v>42560.166666666672</v>
      </c>
      <c r="K3451">
        <v>1465607738</v>
      </c>
      <c r="L3451" s="15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 t="shared" si="318"/>
        <v>170.625</v>
      </c>
      <c r="R3451" s="11">
        <f t="shared" si="319"/>
        <v>68.25</v>
      </c>
      <c r="S3451" t="str">
        <f t="shared" si="322"/>
        <v>theater</v>
      </c>
      <c r="T3451" s="17" t="str">
        <f t="shared" si="323"/>
        <v>plays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 s="15">
        <f t="shared" si="320"/>
        <v>42096.662858796291</v>
      </c>
      <c r="K3452">
        <v>1422809671</v>
      </c>
      <c r="L3452" s="15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 t="shared" si="318"/>
        <v>152</v>
      </c>
      <c r="R3452" s="11">
        <f t="shared" si="319"/>
        <v>19.487179487179485</v>
      </c>
      <c r="S3452" t="str">
        <f t="shared" si="322"/>
        <v>theater</v>
      </c>
      <c r="T3452" s="17" t="str">
        <f t="shared" si="323"/>
        <v>plays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 s="15">
        <f t="shared" si="320"/>
        <v>42115.723692129628</v>
      </c>
      <c r="K3453">
        <v>1427304127</v>
      </c>
      <c r="L3453" s="15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 t="shared" si="318"/>
        <v>101.23076923076924</v>
      </c>
      <c r="R3453" s="11">
        <f t="shared" si="319"/>
        <v>41.125</v>
      </c>
      <c r="S3453" t="str">
        <f t="shared" si="322"/>
        <v>theater</v>
      </c>
      <c r="T3453" s="17" t="str">
        <f t="shared" si="323"/>
        <v>plays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 s="15">
        <f t="shared" si="320"/>
        <v>41843.165972222225</v>
      </c>
      <c r="K3454">
        <v>1404141626</v>
      </c>
      <c r="L3454" s="15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 t="shared" si="318"/>
        <v>153.19999999999999</v>
      </c>
      <c r="R3454" s="11">
        <f t="shared" si="319"/>
        <v>41.405405405405403</v>
      </c>
      <c r="S3454" t="str">
        <f t="shared" si="322"/>
        <v>theater</v>
      </c>
      <c r="T3454" s="17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 s="15">
        <f t="shared" si="320"/>
        <v>42595.97865740741</v>
      </c>
      <c r="K3455">
        <v>1465946956</v>
      </c>
      <c r="L3455" s="15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 t="shared" si="318"/>
        <v>128.33333333333334</v>
      </c>
      <c r="R3455" s="11">
        <f t="shared" si="319"/>
        <v>27.5</v>
      </c>
      <c r="S3455" t="str">
        <f t="shared" si="322"/>
        <v>theater</v>
      </c>
      <c r="T3455" s="17" t="str">
        <f t="shared" si="323"/>
        <v>plays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 s="15">
        <f t="shared" si="320"/>
        <v>41851.698599537034</v>
      </c>
      <c r="K3456">
        <v>1404233159</v>
      </c>
      <c r="L3456" s="15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 t="shared" si="318"/>
        <v>100.71428571428571</v>
      </c>
      <c r="R3456" s="11">
        <f t="shared" si="319"/>
        <v>33.571428571428569</v>
      </c>
      <c r="S3456" t="str">
        <f t="shared" si="322"/>
        <v>theater</v>
      </c>
      <c r="T3456" s="17" t="str">
        <f t="shared" si="323"/>
        <v>plays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 s="15">
        <f t="shared" si="320"/>
        <v>42656.7503125</v>
      </c>
      <c r="K3457">
        <v>1473789627</v>
      </c>
      <c r="L3457" s="15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 t="shared" si="318"/>
        <v>100.64999999999999</v>
      </c>
      <c r="R3457" s="11">
        <f t="shared" si="319"/>
        <v>145.86956521739131</v>
      </c>
      <c r="S3457" t="str">
        <f t="shared" si="322"/>
        <v>theater</v>
      </c>
      <c r="T3457" s="17" t="str">
        <f t="shared" si="323"/>
        <v>plays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 s="15">
        <f t="shared" si="320"/>
        <v>41852.290972222225</v>
      </c>
      <c r="K3458">
        <v>1404190567</v>
      </c>
      <c r="L3458" s="15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 t="shared" ref="Q3458:Q3521" si="324">E3458/D3458*100</f>
        <v>191.3</v>
      </c>
      <c r="R3458" s="11">
        <f t="shared" ref="R3458:R3521" si="325">E3458/N3458</f>
        <v>358.6875</v>
      </c>
      <c r="S3458" t="str">
        <f t="shared" si="322"/>
        <v>theater</v>
      </c>
      <c r="T3458" s="17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326">(((I3459/60)/60)/24)+DATE(1970,1,1)</f>
        <v>42047.249305555553</v>
      </c>
      <c r="K3459">
        <v>1421081857</v>
      </c>
      <c r="L3459" s="15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 t="shared" si="324"/>
        <v>140.19999999999999</v>
      </c>
      <c r="R3459" s="11">
        <f t="shared" si="325"/>
        <v>50.981818181818184</v>
      </c>
      <c r="S3459" t="str">
        <f t="shared" ref="S3459:S3522" si="328">LEFT(P3459,SEARCH("/",P3459,1)-1)</f>
        <v>theater</v>
      </c>
      <c r="T3459" s="17" t="str">
        <f t="shared" ref="T3459:T3522" si="329">RIGHT(P3459,LEN(P3459)-SEARCH("/",P3459))</f>
        <v>plays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 s="15">
        <f t="shared" si="326"/>
        <v>42038.185416666667</v>
      </c>
      <c r="K3460">
        <v>1420606303</v>
      </c>
      <c r="L3460" s="15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 t="shared" si="324"/>
        <v>124.33537832310839</v>
      </c>
      <c r="R3460" s="11">
        <f t="shared" si="325"/>
        <v>45.037037037037038</v>
      </c>
      <c r="S3460" t="str">
        <f t="shared" si="328"/>
        <v>theater</v>
      </c>
      <c r="T3460" s="17" t="str">
        <f t="shared" si="329"/>
        <v>plays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 s="15">
        <f t="shared" si="326"/>
        <v>42510.479861111111</v>
      </c>
      <c r="K3461">
        <v>1461151860</v>
      </c>
      <c r="L3461" s="15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 t="shared" si="324"/>
        <v>126.2</v>
      </c>
      <c r="R3461" s="11">
        <f t="shared" si="325"/>
        <v>17.527777777777779</v>
      </c>
      <c r="S3461" t="str">
        <f t="shared" si="328"/>
        <v>theater</v>
      </c>
      <c r="T3461" s="17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 s="15">
        <f t="shared" si="326"/>
        <v>41866.527222222219</v>
      </c>
      <c r="K3462">
        <v>1406896752</v>
      </c>
      <c r="L3462" s="15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 t="shared" si="324"/>
        <v>190</v>
      </c>
      <c r="R3462" s="11">
        <f t="shared" si="325"/>
        <v>50</v>
      </c>
      <c r="S3462" t="str">
        <f t="shared" si="328"/>
        <v>theater</v>
      </c>
      <c r="T3462" s="17" t="str">
        <f t="shared" si="329"/>
        <v>plays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 s="15">
        <f t="shared" si="326"/>
        <v>42672.125</v>
      </c>
      <c r="K3463">
        <v>1475248279</v>
      </c>
      <c r="L3463" s="15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 t="shared" si="324"/>
        <v>139</v>
      </c>
      <c r="R3463" s="11">
        <f t="shared" si="325"/>
        <v>57.916666666666664</v>
      </c>
      <c r="S3463" t="str">
        <f t="shared" si="328"/>
        <v>theater</v>
      </c>
      <c r="T3463" s="17" t="str">
        <f t="shared" si="329"/>
        <v>plays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 s="15">
        <f t="shared" si="326"/>
        <v>42195.75</v>
      </c>
      <c r="K3464">
        <v>1435181628</v>
      </c>
      <c r="L3464" s="15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 t="shared" si="324"/>
        <v>202</v>
      </c>
      <c r="R3464" s="11">
        <f t="shared" si="325"/>
        <v>29.705882352941178</v>
      </c>
      <c r="S3464" t="str">
        <f t="shared" si="328"/>
        <v>theater</v>
      </c>
      <c r="T3464" s="17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 s="15">
        <f t="shared" si="326"/>
        <v>42654.165972222225</v>
      </c>
      <c r="K3465">
        <v>1472594585</v>
      </c>
      <c r="L3465" s="15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 t="shared" si="324"/>
        <v>103.38000000000001</v>
      </c>
      <c r="R3465" s="11">
        <f t="shared" si="325"/>
        <v>90.684210526315795</v>
      </c>
      <c r="S3465" t="str">
        <f t="shared" si="328"/>
        <v>theater</v>
      </c>
      <c r="T3465" s="17" t="str">
        <f t="shared" si="329"/>
        <v>plays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 s="15">
        <f t="shared" si="326"/>
        <v>42605.130057870367</v>
      </c>
      <c r="K3466">
        <v>1469329637</v>
      </c>
      <c r="L3466" s="15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 t="shared" si="324"/>
        <v>102.3236</v>
      </c>
      <c r="R3466" s="11">
        <f t="shared" si="325"/>
        <v>55.012688172043013</v>
      </c>
      <c r="S3466" t="str">
        <f t="shared" si="328"/>
        <v>theater</v>
      </c>
      <c r="T3466" s="17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 s="15">
        <f t="shared" si="326"/>
        <v>42225.666666666672</v>
      </c>
      <c r="K3467">
        <v>1436972472</v>
      </c>
      <c r="L3467" s="15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 t="shared" si="324"/>
        <v>103</v>
      </c>
      <c r="R3467" s="11">
        <f t="shared" si="325"/>
        <v>57.222222222222221</v>
      </c>
      <c r="S3467" t="str">
        <f t="shared" si="328"/>
        <v>theater</v>
      </c>
      <c r="T3467" s="17" t="str">
        <f t="shared" si="329"/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 s="15">
        <f t="shared" si="326"/>
        <v>42479.977430555555</v>
      </c>
      <c r="K3468">
        <v>1455928050</v>
      </c>
      <c r="L3468" s="15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 t="shared" si="324"/>
        <v>127.14285714285714</v>
      </c>
      <c r="R3468" s="11">
        <f t="shared" si="325"/>
        <v>72.950819672131146</v>
      </c>
      <c r="S3468" t="str">
        <f t="shared" si="328"/>
        <v>theater</v>
      </c>
      <c r="T3468" s="17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 s="15">
        <f t="shared" si="326"/>
        <v>42083.630000000005</v>
      </c>
      <c r="K3469">
        <v>1424275632</v>
      </c>
      <c r="L3469" s="15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 t="shared" si="324"/>
        <v>101</v>
      </c>
      <c r="R3469" s="11">
        <f t="shared" si="325"/>
        <v>64.468085106382972</v>
      </c>
      <c r="S3469" t="str">
        <f t="shared" si="328"/>
        <v>theater</v>
      </c>
      <c r="T3469" s="17" t="str">
        <f t="shared" si="329"/>
        <v>plays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 s="15">
        <f t="shared" si="326"/>
        <v>42634.125</v>
      </c>
      <c r="K3470">
        <v>1471976529</v>
      </c>
      <c r="L3470" s="15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 t="shared" si="324"/>
        <v>121.78</v>
      </c>
      <c r="R3470" s="11">
        <f t="shared" si="325"/>
        <v>716.35294117647061</v>
      </c>
      <c r="S3470" t="str">
        <f t="shared" si="328"/>
        <v>theater</v>
      </c>
      <c r="T3470" s="17" t="str">
        <f t="shared" si="329"/>
        <v>plays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 s="15">
        <f t="shared" si="326"/>
        <v>42488.641724537039</v>
      </c>
      <c r="K3471">
        <v>1459265045</v>
      </c>
      <c r="L3471" s="15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 t="shared" si="324"/>
        <v>113.39285714285714</v>
      </c>
      <c r="R3471" s="11">
        <f t="shared" si="325"/>
        <v>50.396825396825399</v>
      </c>
      <c r="S3471" t="str">
        <f t="shared" si="328"/>
        <v>theater</v>
      </c>
      <c r="T3471" s="17" t="str">
        <f t="shared" si="329"/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 s="15">
        <f t="shared" si="326"/>
        <v>42566.901388888888</v>
      </c>
      <c r="K3472">
        <v>1465345902</v>
      </c>
      <c r="L3472" s="15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 t="shared" si="324"/>
        <v>150</v>
      </c>
      <c r="R3472" s="11">
        <f t="shared" si="325"/>
        <v>41.666666666666664</v>
      </c>
      <c r="S3472" t="str">
        <f t="shared" si="328"/>
        <v>theater</v>
      </c>
      <c r="T3472" s="17" t="str">
        <f t="shared" si="329"/>
        <v>plays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 s="15">
        <f t="shared" si="326"/>
        <v>41882.833333333336</v>
      </c>
      <c r="K3473">
        <v>1405971690</v>
      </c>
      <c r="L3473" s="15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 t="shared" si="324"/>
        <v>214.6</v>
      </c>
      <c r="R3473" s="11">
        <f t="shared" si="325"/>
        <v>35.766666666666666</v>
      </c>
      <c r="S3473" t="str">
        <f t="shared" si="328"/>
        <v>theater</v>
      </c>
      <c r="T3473" s="17" t="str">
        <f t="shared" si="329"/>
        <v>plays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 s="15">
        <f t="shared" si="326"/>
        <v>41949.249305555553</v>
      </c>
      <c r="K3474">
        <v>1413432331</v>
      </c>
      <c r="L3474" s="15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 t="shared" si="324"/>
        <v>102.05</v>
      </c>
      <c r="R3474" s="11">
        <f t="shared" si="325"/>
        <v>88.739130434782609</v>
      </c>
      <c r="S3474" t="str">
        <f t="shared" si="328"/>
        <v>theater</v>
      </c>
      <c r="T3474" s="17" t="str">
        <f t="shared" si="329"/>
        <v>plays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 s="15">
        <f t="shared" si="326"/>
        <v>42083.852083333331</v>
      </c>
      <c r="K3475">
        <v>1425067296</v>
      </c>
      <c r="L3475" s="15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 t="shared" si="324"/>
        <v>100</v>
      </c>
      <c r="R3475" s="11">
        <f t="shared" si="325"/>
        <v>148.4848484848485</v>
      </c>
      <c r="S3475" t="str">
        <f t="shared" si="328"/>
        <v>theater</v>
      </c>
      <c r="T3475" s="17" t="str">
        <f t="shared" si="329"/>
        <v>plays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 s="15">
        <f t="shared" si="326"/>
        <v>42571.501516203702</v>
      </c>
      <c r="K3476">
        <v>1466424131</v>
      </c>
      <c r="L3476" s="15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 t="shared" si="324"/>
        <v>101</v>
      </c>
      <c r="R3476" s="11">
        <f t="shared" si="325"/>
        <v>51.794871794871796</v>
      </c>
      <c r="S3476" t="str">
        <f t="shared" si="328"/>
        <v>theater</v>
      </c>
      <c r="T3476" s="17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 s="15">
        <f t="shared" si="326"/>
        <v>41946</v>
      </c>
      <c r="K3477">
        <v>1412629704</v>
      </c>
      <c r="L3477" s="15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 t="shared" si="324"/>
        <v>113.33333333333333</v>
      </c>
      <c r="R3477" s="11">
        <f t="shared" si="325"/>
        <v>20</v>
      </c>
      <c r="S3477" t="str">
        <f t="shared" si="328"/>
        <v>theater</v>
      </c>
      <c r="T3477" s="17" t="str">
        <f t="shared" si="329"/>
        <v>plays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 s="15">
        <f t="shared" si="326"/>
        <v>41939.125</v>
      </c>
      <c r="K3478">
        <v>1412836990</v>
      </c>
      <c r="L3478" s="15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 t="shared" si="324"/>
        <v>104</v>
      </c>
      <c r="R3478" s="11">
        <f t="shared" si="325"/>
        <v>52</v>
      </c>
      <c r="S3478" t="str">
        <f t="shared" si="328"/>
        <v>theater</v>
      </c>
      <c r="T3478" s="17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 s="15">
        <f t="shared" si="326"/>
        <v>42141.125</v>
      </c>
      <c r="K3479">
        <v>1430761243</v>
      </c>
      <c r="L3479" s="15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 t="shared" si="324"/>
        <v>115.33333333333333</v>
      </c>
      <c r="R3479" s="11">
        <f t="shared" si="325"/>
        <v>53.230769230769234</v>
      </c>
      <c r="S3479" t="str">
        <f t="shared" si="328"/>
        <v>theater</v>
      </c>
      <c r="T3479" s="17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 s="15">
        <f t="shared" si="326"/>
        <v>42079.875</v>
      </c>
      <c r="K3480">
        <v>1424296822</v>
      </c>
      <c r="L3480" s="15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 t="shared" si="324"/>
        <v>112.85000000000001</v>
      </c>
      <c r="R3480" s="11">
        <f t="shared" si="325"/>
        <v>39.596491228070178</v>
      </c>
      <c r="S3480" t="str">
        <f t="shared" si="328"/>
        <v>theater</v>
      </c>
      <c r="T3480" s="17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 s="15">
        <f t="shared" si="326"/>
        <v>41811.855092592588</v>
      </c>
      <c r="K3481">
        <v>1400790680</v>
      </c>
      <c r="L3481" s="15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 t="shared" si="324"/>
        <v>127.86666666666666</v>
      </c>
      <c r="R3481" s="11">
        <f t="shared" si="325"/>
        <v>34.25</v>
      </c>
      <c r="S3481" t="str">
        <f t="shared" si="328"/>
        <v>theater</v>
      </c>
      <c r="T3481" s="17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 s="15">
        <f t="shared" si="326"/>
        <v>42195.875</v>
      </c>
      <c r="K3482">
        <v>1434440227</v>
      </c>
      <c r="L3482" s="15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 t="shared" si="324"/>
        <v>142.66666666666669</v>
      </c>
      <c r="R3482" s="11">
        <f t="shared" si="325"/>
        <v>164.61538461538461</v>
      </c>
      <c r="S3482" t="str">
        <f t="shared" si="328"/>
        <v>theater</v>
      </c>
      <c r="T3482" s="17" t="str">
        <f t="shared" si="329"/>
        <v>plays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 s="15">
        <f t="shared" si="326"/>
        <v>42006.24754629629</v>
      </c>
      <c r="K3483">
        <v>1418709388</v>
      </c>
      <c r="L3483" s="15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 t="shared" si="324"/>
        <v>118.8</v>
      </c>
      <c r="R3483" s="11">
        <f t="shared" si="325"/>
        <v>125.05263157894737</v>
      </c>
      <c r="S3483" t="str">
        <f t="shared" si="328"/>
        <v>theater</v>
      </c>
      <c r="T3483" s="17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 s="15">
        <f t="shared" si="326"/>
        <v>41826.771597222221</v>
      </c>
      <c r="K3484">
        <v>1402079466</v>
      </c>
      <c r="L3484" s="15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 t="shared" si="324"/>
        <v>138.33333333333334</v>
      </c>
      <c r="R3484" s="11">
        <f t="shared" si="325"/>
        <v>51.875</v>
      </c>
      <c r="S3484" t="str">
        <f t="shared" si="328"/>
        <v>theater</v>
      </c>
      <c r="T3484" s="17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 s="15">
        <f t="shared" si="326"/>
        <v>41823.668761574074</v>
      </c>
      <c r="K3485">
        <v>1401811381</v>
      </c>
      <c r="L3485" s="15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 t="shared" si="324"/>
        <v>159.9402985074627</v>
      </c>
      <c r="R3485" s="11">
        <f t="shared" si="325"/>
        <v>40.285714285714285</v>
      </c>
      <c r="S3485" t="str">
        <f t="shared" si="328"/>
        <v>theater</v>
      </c>
      <c r="T3485" s="17" t="str">
        <f t="shared" si="329"/>
        <v>plays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 s="15">
        <f t="shared" si="326"/>
        <v>42536.760405092587</v>
      </c>
      <c r="K3486">
        <v>1463422499</v>
      </c>
      <c r="L3486" s="15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 t="shared" si="324"/>
        <v>114.24000000000001</v>
      </c>
      <c r="R3486" s="11">
        <f t="shared" si="325"/>
        <v>64.909090909090907</v>
      </c>
      <c r="S3486" t="str">
        <f t="shared" si="328"/>
        <v>theater</v>
      </c>
      <c r="T3486" s="17" t="str">
        <f t="shared" si="329"/>
        <v>plays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 s="15">
        <f t="shared" si="326"/>
        <v>42402.693055555559</v>
      </c>
      <c r="K3487">
        <v>1451839080</v>
      </c>
      <c r="L3487" s="15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 t="shared" si="324"/>
        <v>100.60606060606061</v>
      </c>
      <c r="R3487" s="11">
        <f t="shared" si="325"/>
        <v>55.333333333333336</v>
      </c>
      <c r="S3487" t="str">
        <f t="shared" si="328"/>
        <v>theater</v>
      </c>
      <c r="T3487" s="1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 s="15">
        <f t="shared" si="326"/>
        <v>42158.290972222225</v>
      </c>
      <c r="K3488">
        <v>1430600401</v>
      </c>
      <c r="L3488" s="15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 t="shared" si="324"/>
        <v>155.20000000000002</v>
      </c>
      <c r="R3488" s="11">
        <f t="shared" si="325"/>
        <v>83.142857142857139</v>
      </c>
      <c r="S3488" t="str">
        <f t="shared" si="328"/>
        <v>theater</v>
      </c>
      <c r="T3488" s="17" t="str">
        <f t="shared" si="329"/>
        <v>plays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 s="15">
        <f t="shared" si="326"/>
        <v>42179.940416666665</v>
      </c>
      <c r="K3489">
        <v>1432593252</v>
      </c>
      <c r="L3489" s="15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 t="shared" si="324"/>
        <v>127.75000000000001</v>
      </c>
      <c r="R3489" s="11">
        <f t="shared" si="325"/>
        <v>38.712121212121211</v>
      </c>
      <c r="S3489" t="str">
        <f t="shared" si="328"/>
        <v>theater</v>
      </c>
      <c r="T3489" s="17" t="str">
        <f t="shared" si="329"/>
        <v>plays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 s="15">
        <f t="shared" si="326"/>
        <v>42111.666666666672</v>
      </c>
      <c r="K3490">
        <v>1427221560</v>
      </c>
      <c r="L3490" s="15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 t="shared" si="324"/>
        <v>121.2</v>
      </c>
      <c r="R3490" s="11">
        <f t="shared" si="325"/>
        <v>125.37931034482759</v>
      </c>
      <c r="S3490" t="str">
        <f t="shared" si="328"/>
        <v>theater</v>
      </c>
      <c r="T3490" s="17" t="str">
        <f t="shared" si="329"/>
        <v>plays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 s="15">
        <f t="shared" si="326"/>
        <v>41783.875</v>
      </c>
      <c r="K3491">
        <v>1398352531</v>
      </c>
      <c r="L3491" s="15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 t="shared" si="324"/>
        <v>112.7</v>
      </c>
      <c r="R3491" s="11">
        <f t="shared" si="325"/>
        <v>78.263888888888886</v>
      </c>
      <c r="S3491" t="str">
        <f t="shared" si="328"/>
        <v>theater</v>
      </c>
      <c r="T3491" s="17" t="str">
        <f t="shared" si="329"/>
        <v>plays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 s="15">
        <f t="shared" si="326"/>
        <v>42473.802361111113</v>
      </c>
      <c r="K3492">
        <v>1457982924</v>
      </c>
      <c r="L3492" s="15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 t="shared" si="324"/>
        <v>127.49999999999999</v>
      </c>
      <c r="R3492" s="11">
        <f t="shared" si="325"/>
        <v>47.222222222222221</v>
      </c>
      <c r="S3492" t="str">
        <f t="shared" si="328"/>
        <v>theater</v>
      </c>
      <c r="T3492" s="17" t="str">
        <f t="shared" si="329"/>
        <v>plays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 s="15">
        <f t="shared" si="326"/>
        <v>42142.249814814815</v>
      </c>
      <c r="K3493">
        <v>1430114384</v>
      </c>
      <c r="L3493" s="15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 t="shared" si="324"/>
        <v>158.20000000000002</v>
      </c>
      <c r="R3493" s="11">
        <f t="shared" si="325"/>
        <v>79.099999999999994</v>
      </c>
      <c r="S3493" t="str">
        <f t="shared" si="328"/>
        <v>theater</v>
      </c>
      <c r="T3493" s="17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 s="15">
        <f t="shared" si="326"/>
        <v>42303.009224537032</v>
      </c>
      <c r="K3494">
        <v>1442794397</v>
      </c>
      <c r="L3494" s="15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 t="shared" si="324"/>
        <v>105.26894736842105</v>
      </c>
      <c r="R3494" s="11">
        <f t="shared" si="325"/>
        <v>114.29199999999999</v>
      </c>
      <c r="S3494" t="str">
        <f t="shared" si="328"/>
        <v>theater</v>
      </c>
      <c r="T3494" s="17" t="str">
        <f t="shared" si="329"/>
        <v>plays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 s="15">
        <f t="shared" si="326"/>
        <v>41868.21597222222</v>
      </c>
      <c r="K3495">
        <v>1406580436</v>
      </c>
      <c r="L3495" s="15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 t="shared" si="324"/>
        <v>100</v>
      </c>
      <c r="R3495" s="11">
        <f t="shared" si="325"/>
        <v>51.724137931034484</v>
      </c>
      <c r="S3495" t="str">
        <f t="shared" si="328"/>
        <v>theater</v>
      </c>
      <c r="T3495" s="17" t="str">
        <f t="shared" si="329"/>
        <v>plays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 s="15">
        <f t="shared" si="326"/>
        <v>42700.25</v>
      </c>
      <c r="K3496">
        <v>1479186575</v>
      </c>
      <c r="L3496" s="15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 t="shared" si="324"/>
        <v>100</v>
      </c>
      <c r="R3496" s="11">
        <f t="shared" si="325"/>
        <v>30.76923076923077</v>
      </c>
      <c r="S3496" t="str">
        <f t="shared" si="328"/>
        <v>theater</v>
      </c>
      <c r="T3496" s="17" t="str">
        <f t="shared" si="329"/>
        <v>plays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 s="15">
        <f t="shared" si="326"/>
        <v>41944.720833333333</v>
      </c>
      <c r="K3497">
        <v>1412360309</v>
      </c>
      <c r="L3497" s="15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 t="shared" si="324"/>
        <v>106.86</v>
      </c>
      <c r="R3497" s="11">
        <f t="shared" si="325"/>
        <v>74.208333333333329</v>
      </c>
      <c r="S3497" t="str">
        <f t="shared" si="328"/>
        <v>theater</v>
      </c>
      <c r="T3497" s="17" t="str">
        <f t="shared" si="329"/>
        <v>plays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 s="15">
        <f t="shared" si="326"/>
        <v>42624.846828703703</v>
      </c>
      <c r="K3498">
        <v>1470169166</v>
      </c>
      <c r="L3498" s="15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 t="shared" si="324"/>
        <v>124.4</v>
      </c>
      <c r="R3498" s="11">
        <f t="shared" si="325"/>
        <v>47.846153846153847</v>
      </c>
      <c r="S3498" t="str">
        <f t="shared" si="328"/>
        <v>theater</v>
      </c>
      <c r="T3498" s="17" t="str">
        <f t="shared" si="329"/>
        <v>plays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 s="15">
        <f t="shared" si="326"/>
        <v>42523.916666666672</v>
      </c>
      <c r="K3499">
        <v>1463852904</v>
      </c>
      <c r="L3499" s="15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 t="shared" si="324"/>
        <v>108.70406189555126</v>
      </c>
      <c r="R3499" s="11">
        <f t="shared" si="325"/>
        <v>34.408163265306122</v>
      </c>
      <c r="S3499" t="str">
        <f t="shared" si="328"/>
        <v>theater</v>
      </c>
      <c r="T3499" s="17" t="str">
        <f t="shared" si="329"/>
        <v>plays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 s="15">
        <f t="shared" si="326"/>
        <v>42518.905555555553</v>
      </c>
      <c r="K3500">
        <v>1459309704</v>
      </c>
      <c r="L3500" s="15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 t="shared" si="324"/>
        <v>102.42424242424242</v>
      </c>
      <c r="R3500" s="11">
        <f t="shared" si="325"/>
        <v>40.238095238095241</v>
      </c>
      <c r="S3500" t="str">
        <f t="shared" si="328"/>
        <v>theater</v>
      </c>
      <c r="T3500" s="17" t="str">
        <f t="shared" si="329"/>
        <v>plays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 s="15">
        <f t="shared" si="326"/>
        <v>42186.290972222225</v>
      </c>
      <c r="K3501">
        <v>1431046325</v>
      </c>
      <c r="L3501" s="15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 t="shared" si="324"/>
        <v>105.5</v>
      </c>
      <c r="R3501" s="11">
        <f t="shared" si="325"/>
        <v>60.285714285714285</v>
      </c>
      <c r="S3501" t="str">
        <f t="shared" si="328"/>
        <v>theater</v>
      </c>
      <c r="T3501" s="17" t="str">
        <f t="shared" si="329"/>
        <v>plays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 s="15">
        <f t="shared" si="326"/>
        <v>42436.207638888889</v>
      </c>
      <c r="K3502">
        <v>1455919438</v>
      </c>
      <c r="L3502" s="15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 t="shared" si="324"/>
        <v>106.3</v>
      </c>
      <c r="R3502" s="11">
        <f t="shared" si="325"/>
        <v>25.30952380952381</v>
      </c>
      <c r="S3502" t="str">
        <f t="shared" si="328"/>
        <v>theater</v>
      </c>
      <c r="T3502" s="17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 s="15">
        <f t="shared" si="326"/>
        <v>42258.763831018514</v>
      </c>
      <c r="K3503">
        <v>1439835595</v>
      </c>
      <c r="L3503" s="15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 t="shared" si="324"/>
        <v>100.66666666666666</v>
      </c>
      <c r="R3503" s="11">
        <f t="shared" si="325"/>
        <v>35.952380952380949</v>
      </c>
      <c r="S3503" t="str">
        <f t="shared" si="328"/>
        <v>theater</v>
      </c>
      <c r="T3503" s="17" t="str">
        <f t="shared" si="329"/>
        <v>plays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 s="15">
        <f t="shared" si="326"/>
        <v>42445.165972222225</v>
      </c>
      <c r="K3504">
        <v>1456862924</v>
      </c>
      <c r="L3504" s="15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 t="shared" si="324"/>
        <v>105.4</v>
      </c>
      <c r="R3504" s="11">
        <f t="shared" si="325"/>
        <v>136</v>
      </c>
      <c r="S3504" t="str">
        <f t="shared" si="328"/>
        <v>theater</v>
      </c>
      <c r="T3504" s="17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 s="15">
        <f t="shared" si="326"/>
        <v>42575.478333333333</v>
      </c>
      <c r="K3505">
        <v>1466767728</v>
      </c>
      <c r="L3505" s="15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 t="shared" si="324"/>
        <v>107.55999999999999</v>
      </c>
      <c r="R3505" s="11">
        <f t="shared" si="325"/>
        <v>70.763157894736835</v>
      </c>
      <c r="S3505" t="str">
        <f t="shared" si="328"/>
        <v>theater</v>
      </c>
      <c r="T3505" s="17" t="str">
        <f t="shared" si="329"/>
        <v>plays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 s="15">
        <f t="shared" si="326"/>
        <v>42327.790405092594</v>
      </c>
      <c r="K3506">
        <v>1445363891</v>
      </c>
      <c r="L3506" s="15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 t="shared" si="324"/>
        <v>100</v>
      </c>
      <c r="R3506" s="11">
        <f t="shared" si="325"/>
        <v>125</v>
      </c>
      <c r="S3506" t="str">
        <f t="shared" si="328"/>
        <v>theater</v>
      </c>
      <c r="T3506" s="17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 s="15">
        <f t="shared" si="326"/>
        <v>41772.166666666664</v>
      </c>
      <c r="K3507">
        <v>1398983245</v>
      </c>
      <c r="L3507" s="15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 t="shared" si="324"/>
        <v>103.76</v>
      </c>
      <c r="R3507" s="11">
        <f t="shared" si="325"/>
        <v>66.512820512820511</v>
      </c>
      <c r="S3507" t="str">
        <f t="shared" si="328"/>
        <v>theater</v>
      </c>
      <c r="T3507" s="17" t="str">
        <f t="shared" si="329"/>
        <v>plays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 s="15">
        <f t="shared" si="326"/>
        <v>41874.734259259261</v>
      </c>
      <c r="K3508">
        <v>1404927440</v>
      </c>
      <c r="L3508" s="15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 t="shared" si="324"/>
        <v>101.49999999999999</v>
      </c>
      <c r="R3508" s="11">
        <f t="shared" si="325"/>
        <v>105</v>
      </c>
      <c r="S3508" t="str">
        <f t="shared" si="328"/>
        <v>theater</v>
      </c>
      <c r="T3508" s="17" t="str">
        <f t="shared" si="329"/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 s="15">
        <f t="shared" si="326"/>
        <v>42521.92288194444</v>
      </c>
      <c r="K3509">
        <v>1462140537</v>
      </c>
      <c r="L3509" s="15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 t="shared" si="324"/>
        <v>104.4</v>
      </c>
      <c r="R3509" s="11">
        <f t="shared" si="325"/>
        <v>145</v>
      </c>
      <c r="S3509" t="str">
        <f t="shared" si="328"/>
        <v>theater</v>
      </c>
      <c r="T3509" s="17" t="str">
        <f t="shared" si="329"/>
        <v>plays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 s="15">
        <f t="shared" si="326"/>
        <v>42500.875</v>
      </c>
      <c r="K3510">
        <v>1460914253</v>
      </c>
      <c r="L3510" s="15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 t="shared" si="324"/>
        <v>180</v>
      </c>
      <c r="R3510" s="11">
        <f t="shared" si="325"/>
        <v>12</v>
      </c>
      <c r="S3510" t="str">
        <f t="shared" si="328"/>
        <v>theater</v>
      </c>
      <c r="T3510" s="17" t="str">
        <f t="shared" si="329"/>
        <v>plays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 s="15">
        <f t="shared" si="326"/>
        <v>41964.204861111109</v>
      </c>
      <c r="K3511">
        <v>1415392666</v>
      </c>
      <c r="L3511" s="15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 t="shared" si="324"/>
        <v>106.33333333333333</v>
      </c>
      <c r="R3511" s="11">
        <f t="shared" si="325"/>
        <v>96.666666666666671</v>
      </c>
      <c r="S3511" t="str">
        <f t="shared" si="328"/>
        <v>theater</v>
      </c>
      <c r="T3511" s="17" t="str">
        <f t="shared" si="329"/>
        <v>plays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 s="15">
        <f t="shared" si="326"/>
        <v>41822.62090277778</v>
      </c>
      <c r="K3512">
        <v>1402584846</v>
      </c>
      <c r="L3512" s="15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 t="shared" si="324"/>
        <v>100.55555555555556</v>
      </c>
      <c r="R3512" s="11">
        <f t="shared" si="325"/>
        <v>60.333333333333336</v>
      </c>
      <c r="S3512" t="str">
        <f t="shared" si="328"/>
        <v>theater</v>
      </c>
      <c r="T3512" s="17" t="str">
        <f t="shared" si="329"/>
        <v>plays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 s="15">
        <f t="shared" si="326"/>
        <v>41950.770833333336</v>
      </c>
      <c r="K3513">
        <v>1413406695</v>
      </c>
      <c r="L3513" s="15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 t="shared" si="324"/>
        <v>101.2</v>
      </c>
      <c r="R3513" s="11">
        <f t="shared" si="325"/>
        <v>79.89473684210526</v>
      </c>
      <c r="S3513" t="str">
        <f t="shared" si="328"/>
        <v>theater</v>
      </c>
      <c r="T3513" s="17" t="str">
        <f t="shared" si="329"/>
        <v>plays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 s="15">
        <f t="shared" si="326"/>
        <v>42117.49527777778</v>
      </c>
      <c r="K3514">
        <v>1424609592</v>
      </c>
      <c r="L3514" s="15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 t="shared" si="324"/>
        <v>100</v>
      </c>
      <c r="R3514" s="11">
        <f t="shared" si="325"/>
        <v>58.823529411764703</v>
      </c>
      <c r="S3514" t="str">
        <f t="shared" si="328"/>
        <v>theater</v>
      </c>
      <c r="T3514" s="17" t="str">
        <f t="shared" si="329"/>
        <v>plays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 s="15">
        <f t="shared" si="326"/>
        <v>41794.207638888889</v>
      </c>
      <c r="K3515">
        <v>1400725112</v>
      </c>
      <c r="L3515" s="15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 t="shared" si="324"/>
        <v>118.39285714285714</v>
      </c>
      <c r="R3515" s="11">
        <f t="shared" si="325"/>
        <v>75.340909090909093</v>
      </c>
      <c r="S3515" t="str">
        <f t="shared" si="328"/>
        <v>theater</v>
      </c>
      <c r="T3515" s="17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 s="15">
        <f t="shared" si="326"/>
        <v>42037.207638888889</v>
      </c>
      <c r="K3516">
        <v>1421439552</v>
      </c>
      <c r="L3516" s="15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 t="shared" si="324"/>
        <v>110.00000000000001</v>
      </c>
      <c r="R3516" s="11">
        <f t="shared" si="325"/>
        <v>55</v>
      </c>
      <c r="S3516" t="str">
        <f t="shared" si="328"/>
        <v>theater</v>
      </c>
      <c r="T3516" s="17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 s="15">
        <f t="shared" si="326"/>
        <v>42155.772812499999</v>
      </c>
      <c r="K3517">
        <v>1430505171</v>
      </c>
      <c r="L3517" s="15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 t="shared" si="324"/>
        <v>102.66666666666666</v>
      </c>
      <c r="R3517" s="11">
        <f t="shared" si="325"/>
        <v>66.956521739130437</v>
      </c>
      <c r="S3517" t="str">
        <f t="shared" si="328"/>
        <v>theater</v>
      </c>
      <c r="T3517" s="17" t="str">
        <f t="shared" si="329"/>
        <v>plays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 s="15">
        <f t="shared" si="326"/>
        <v>41890.125</v>
      </c>
      <c r="K3518">
        <v>1407197670</v>
      </c>
      <c r="L3518" s="15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 t="shared" si="324"/>
        <v>100</v>
      </c>
      <c r="R3518" s="11">
        <f t="shared" si="325"/>
        <v>227.27272727272728</v>
      </c>
      <c r="S3518" t="str">
        <f t="shared" si="328"/>
        <v>theater</v>
      </c>
      <c r="T3518" s="17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 s="15">
        <f t="shared" si="326"/>
        <v>41824.458333333336</v>
      </c>
      <c r="K3519">
        <v>1401910634</v>
      </c>
      <c r="L3519" s="15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 t="shared" si="324"/>
        <v>100</v>
      </c>
      <c r="R3519" s="11">
        <f t="shared" si="325"/>
        <v>307.69230769230768</v>
      </c>
      <c r="S3519" t="str">
        <f t="shared" si="328"/>
        <v>theater</v>
      </c>
      <c r="T3519" s="17" t="str">
        <f t="shared" si="329"/>
        <v>plays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 s="15">
        <f t="shared" si="326"/>
        <v>41914.597916666666</v>
      </c>
      <c r="K3520">
        <v>1410461299</v>
      </c>
      <c r="L3520" s="15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 t="shared" si="324"/>
        <v>110.04599999999999</v>
      </c>
      <c r="R3520" s="11">
        <f t="shared" si="325"/>
        <v>50.020909090909093</v>
      </c>
      <c r="S3520" t="str">
        <f t="shared" si="328"/>
        <v>theater</v>
      </c>
      <c r="T3520" s="17" t="str">
        <f t="shared" si="329"/>
        <v>plays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 s="15">
        <f t="shared" si="326"/>
        <v>42067.598958333328</v>
      </c>
      <c r="K3521">
        <v>1422886950</v>
      </c>
      <c r="L3521" s="15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 t="shared" si="324"/>
        <v>101.35000000000001</v>
      </c>
      <c r="R3521" s="11">
        <f t="shared" si="325"/>
        <v>72.392857142857139</v>
      </c>
      <c r="S3521" t="str">
        <f t="shared" si="328"/>
        <v>theater</v>
      </c>
      <c r="T3521" s="17" t="str">
        <f t="shared" si="329"/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 s="15">
        <f t="shared" si="326"/>
        <v>42253.57430555555</v>
      </c>
      <c r="K3522">
        <v>1439322412</v>
      </c>
      <c r="L3522" s="15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 t="shared" ref="Q3522:Q3585" si="330">E3522/D3522*100</f>
        <v>100.75</v>
      </c>
      <c r="R3522" s="11">
        <f t="shared" ref="R3522:R3585" si="331">E3522/N3522</f>
        <v>95.952380952380949</v>
      </c>
      <c r="S3522" t="str">
        <f t="shared" si="328"/>
        <v>theater</v>
      </c>
      <c r="T3522" s="17" t="str">
        <f t="shared" si="329"/>
        <v>plays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332">(((I3523/60)/60)/24)+DATE(1970,1,1)</f>
        <v>41911.361342592594</v>
      </c>
      <c r="K3523">
        <v>1409388020</v>
      </c>
      <c r="L3523" s="15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 t="shared" si="330"/>
        <v>169.42857142857144</v>
      </c>
      <c r="R3523" s="11">
        <f t="shared" si="331"/>
        <v>45.615384615384613</v>
      </c>
      <c r="S3523" t="str">
        <f t="shared" ref="S3523:S3586" si="334">LEFT(P3523,SEARCH("/",P3523,1)-1)</f>
        <v>theater</v>
      </c>
      <c r="T3523" s="17" t="str">
        <f t="shared" ref="T3523:T3586" si="335">RIGHT(P3523,LEN(P3523)-SEARCH("/",P3523))</f>
        <v>plays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 s="15">
        <f t="shared" si="332"/>
        <v>42262.420833333337</v>
      </c>
      <c r="K3524">
        <v>1439924246</v>
      </c>
      <c r="L3524" s="15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 t="shared" si="330"/>
        <v>100</v>
      </c>
      <c r="R3524" s="11">
        <f t="shared" si="331"/>
        <v>41.029411764705884</v>
      </c>
      <c r="S3524" t="str">
        <f t="shared" si="334"/>
        <v>theater</v>
      </c>
      <c r="T3524" s="17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 s="15">
        <f t="shared" si="332"/>
        <v>42638.958333333328</v>
      </c>
      <c r="K3525">
        <v>1469871148</v>
      </c>
      <c r="L3525" s="15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 t="shared" si="330"/>
        <v>113.65</v>
      </c>
      <c r="R3525" s="11">
        <f t="shared" si="331"/>
        <v>56.825000000000003</v>
      </c>
      <c r="S3525" t="str">
        <f t="shared" si="334"/>
        <v>theater</v>
      </c>
      <c r="T3525" s="17" t="str">
        <f t="shared" si="335"/>
        <v>plays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 s="15">
        <f t="shared" si="332"/>
        <v>41895.166666666664</v>
      </c>
      <c r="K3526">
        <v>1409336373</v>
      </c>
      <c r="L3526" s="15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 t="shared" si="330"/>
        <v>101.56</v>
      </c>
      <c r="R3526" s="11">
        <f t="shared" si="331"/>
        <v>137.24324324324326</v>
      </c>
      <c r="S3526" t="str">
        <f t="shared" si="334"/>
        <v>theater</v>
      </c>
      <c r="T3526" s="17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 s="15">
        <f t="shared" si="332"/>
        <v>42225.666666666672</v>
      </c>
      <c r="K3527">
        <v>1438188106</v>
      </c>
      <c r="L3527" s="15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 t="shared" si="330"/>
        <v>106</v>
      </c>
      <c r="R3527" s="11">
        <f t="shared" si="331"/>
        <v>75.714285714285708</v>
      </c>
      <c r="S3527" t="str">
        <f t="shared" si="334"/>
        <v>theater</v>
      </c>
      <c r="T3527" s="17" t="str">
        <f t="shared" si="335"/>
        <v>plays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 s="15">
        <f t="shared" si="332"/>
        <v>42488.249305555553</v>
      </c>
      <c r="K3528">
        <v>1459411371</v>
      </c>
      <c r="L3528" s="15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 t="shared" si="330"/>
        <v>102</v>
      </c>
      <c r="R3528" s="11">
        <f t="shared" si="331"/>
        <v>99</v>
      </c>
      <c r="S3528" t="str">
        <f t="shared" si="334"/>
        <v>theater</v>
      </c>
      <c r="T3528" s="17" t="str">
        <f t="shared" si="335"/>
        <v>plays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 s="15">
        <f t="shared" si="332"/>
        <v>42196.165972222225</v>
      </c>
      <c r="K3529">
        <v>1434069205</v>
      </c>
      <c r="L3529" s="15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 t="shared" si="330"/>
        <v>116.91666666666667</v>
      </c>
      <c r="R3529" s="11">
        <f t="shared" si="331"/>
        <v>81.569767441860463</v>
      </c>
      <c r="S3529" t="str">
        <f t="shared" si="334"/>
        <v>theater</v>
      </c>
      <c r="T3529" s="17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 s="15">
        <f t="shared" si="332"/>
        <v>42753.50136574074</v>
      </c>
      <c r="K3530">
        <v>1483012918</v>
      </c>
      <c r="L3530" s="15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 t="shared" si="330"/>
        <v>101.15151515151514</v>
      </c>
      <c r="R3530" s="11">
        <f t="shared" si="331"/>
        <v>45.108108108108105</v>
      </c>
      <c r="S3530" t="str">
        <f t="shared" si="334"/>
        <v>theater</v>
      </c>
      <c r="T3530" s="17" t="str">
        <f t="shared" si="335"/>
        <v>plays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 s="15">
        <f t="shared" si="332"/>
        <v>42198.041666666672</v>
      </c>
      <c r="K3531">
        <v>1434997018</v>
      </c>
      <c r="L3531" s="15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 t="shared" si="330"/>
        <v>132</v>
      </c>
      <c r="R3531" s="11">
        <f t="shared" si="331"/>
        <v>36.666666666666664</v>
      </c>
      <c r="S3531" t="str">
        <f t="shared" si="334"/>
        <v>theater</v>
      </c>
      <c r="T3531" s="17" t="str">
        <f t="shared" si="335"/>
        <v>plays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 s="15">
        <f t="shared" si="332"/>
        <v>42470.833333333328</v>
      </c>
      <c r="K3532">
        <v>1457881057</v>
      </c>
      <c r="L3532" s="15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 t="shared" si="330"/>
        <v>100</v>
      </c>
      <c r="R3532" s="11">
        <f t="shared" si="331"/>
        <v>125</v>
      </c>
      <c r="S3532" t="str">
        <f t="shared" si="334"/>
        <v>theater</v>
      </c>
      <c r="T3532" s="17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 s="15">
        <f t="shared" si="332"/>
        <v>42551.654328703706</v>
      </c>
      <c r="K3533">
        <v>1464709334</v>
      </c>
      <c r="L3533" s="15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 t="shared" si="330"/>
        <v>128</v>
      </c>
      <c r="R3533" s="11">
        <f t="shared" si="331"/>
        <v>49.230769230769234</v>
      </c>
      <c r="S3533" t="str">
        <f t="shared" si="334"/>
        <v>theater</v>
      </c>
      <c r="T3533" s="17" t="str">
        <f t="shared" si="335"/>
        <v>plays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 s="15">
        <f t="shared" si="332"/>
        <v>41900.165972222225</v>
      </c>
      <c r="K3534">
        <v>1409667827</v>
      </c>
      <c r="L3534" s="15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 t="shared" si="330"/>
        <v>118.95833333333334</v>
      </c>
      <c r="R3534" s="11">
        <f t="shared" si="331"/>
        <v>42.296296296296298</v>
      </c>
      <c r="S3534" t="str">
        <f t="shared" si="334"/>
        <v>theater</v>
      </c>
      <c r="T3534" s="17" t="str">
        <f t="shared" si="335"/>
        <v>plays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 s="15">
        <f t="shared" si="332"/>
        <v>42319.802858796291</v>
      </c>
      <c r="K3535">
        <v>1444673767</v>
      </c>
      <c r="L3535" s="15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 t="shared" si="330"/>
        <v>126.2</v>
      </c>
      <c r="R3535" s="11">
        <f t="shared" si="331"/>
        <v>78.875</v>
      </c>
      <c r="S3535" t="str">
        <f t="shared" si="334"/>
        <v>theater</v>
      </c>
      <c r="T3535" s="17" t="str">
        <f t="shared" si="335"/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 s="15">
        <f t="shared" si="332"/>
        <v>42278.6252662037</v>
      </c>
      <c r="K3536">
        <v>1440687623</v>
      </c>
      <c r="L3536" s="15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 t="shared" si="330"/>
        <v>156.20000000000002</v>
      </c>
      <c r="R3536" s="11">
        <f t="shared" si="331"/>
        <v>38.284313725490193</v>
      </c>
      <c r="S3536" t="str">
        <f t="shared" si="334"/>
        <v>theater</v>
      </c>
      <c r="T3536" s="17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 s="15">
        <f t="shared" si="332"/>
        <v>42279.75</v>
      </c>
      <c r="K3537">
        <v>1441120910</v>
      </c>
      <c r="L3537" s="15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 t="shared" si="330"/>
        <v>103.15</v>
      </c>
      <c r="R3537" s="11">
        <f t="shared" si="331"/>
        <v>44.847826086956523</v>
      </c>
      <c r="S3537" t="str">
        <f t="shared" si="334"/>
        <v>theater</v>
      </c>
      <c r="T3537" s="17" t="str">
        <f t="shared" si="335"/>
        <v>plays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 s="15">
        <f t="shared" si="332"/>
        <v>42358.499305555553</v>
      </c>
      <c r="K3538">
        <v>1448040425</v>
      </c>
      <c r="L3538" s="15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 t="shared" si="330"/>
        <v>153.33333333333334</v>
      </c>
      <c r="R3538" s="11">
        <f t="shared" si="331"/>
        <v>13.529411764705882</v>
      </c>
      <c r="S3538" t="str">
        <f t="shared" si="334"/>
        <v>theater</v>
      </c>
      <c r="T3538" s="17" t="str">
        <f t="shared" si="335"/>
        <v>plays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 s="15">
        <f t="shared" si="332"/>
        <v>41960.332638888889</v>
      </c>
      <c r="K3539">
        <v>1413016216</v>
      </c>
      <c r="L3539" s="15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 t="shared" si="330"/>
        <v>180.44444444444446</v>
      </c>
      <c r="R3539" s="11">
        <f t="shared" si="331"/>
        <v>43.5</v>
      </c>
      <c r="S3539" t="str">
        <f t="shared" si="334"/>
        <v>theater</v>
      </c>
      <c r="T3539" s="17" t="str">
        <f t="shared" si="335"/>
        <v>plays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 s="15">
        <f t="shared" si="332"/>
        <v>42599.420601851853</v>
      </c>
      <c r="K3540">
        <v>1469009140</v>
      </c>
      <c r="L3540" s="15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 t="shared" si="330"/>
        <v>128.44999999999999</v>
      </c>
      <c r="R3540" s="11">
        <f t="shared" si="331"/>
        <v>30.951807228915662</v>
      </c>
      <c r="S3540" t="str">
        <f t="shared" si="334"/>
        <v>theater</v>
      </c>
      <c r="T3540" s="17" t="str">
        <f t="shared" si="335"/>
        <v>plays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 s="15">
        <f t="shared" si="332"/>
        <v>42621.756041666667</v>
      </c>
      <c r="K3541">
        <v>1471543722</v>
      </c>
      <c r="L3541" s="15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 t="shared" si="330"/>
        <v>119.66666666666667</v>
      </c>
      <c r="R3541" s="11">
        <f t="shared" si="331"/>
        <v>55.230769230769234</v>
      </c>
      <c r="S3541" t="str">
        <f t="shared" si="334"/>
        <v>theater</v>
      </c>
      <c r="T3541" s="17" t="str">
        <f t="shared" si="335"/>
        <v>plays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 s="15">
        <f t="shared" si="332"/>
        <v>42547.003368055557</v>
      </c>
      <c r="K3542">
        <v>1464307491</v>
      </c>
      <c r="L3542" s="15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 t="shared" si="330"/>
        <v>123</v>
      </c>
      <c r="R3542" s="11">
        <f t="shared" si="331"/>
        <v>46.125</v>
      </c>
      <c r="S3542" t="str">
        <f t="shared" si="334"/>
        <v>theater</v>
      </c>
      <c r="T3542" s="17" t="str">
        <f t="shared" si="335"/>
        <v>plays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 s="15">
        <f t="shared" si="332"/>
        <v>42247.730034722219</v>
      </c>
      <c r="K3543">
        <v>1438882275</v>
      </c>
      <c r="L3543" s="15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 t="shared" si="330"/>
        <v>105</v>
      </c>
      <c r="R3543" s="11">
        <f t="shared" si="331"/>
        <v>39.375</v>
      </c>
      <c r="S3543" t="str">
        <f t="shared" si="334"/>
        <v>theater</v>
      </c>
      <c r="T3543" s="17" t="str">
        <f t="shared" si="335"/>
        <v>plays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 s="15">
        <f t="shared" si="332"/>
        <v>41889.599791666667</v>
      </c>
      <c r="K3544">
        <v>1404915822</v>
      </c>
      <c r="L3544" s="15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 t="shared" si="330"/>
        <v>102.23636363636363</v>
      </c>
      <c r="R3544" s="11">
        <f t="shared" si="331"/>
        <v>66.152941176470591</v>
      </c>
      <c r="S3544" t="str">
        <f t="shared" si="334"/>
        <v>theater</v>
      </c>
      <c r="T3544" s="17" t="str">
        <f t="shared" si="335"/>
        <v>plays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 s="15">
        <f t="shared" si="332"/>
        <v>42180.755312499998</v>
      </c>
      <c r="K3545">
        <v>1432663659</v>
      </c>
      <c r="L3545" s="15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 t="shared" si="330"/>
        <v>104.66666666666666</v>
      </c>
      <c r="R3545" s="11">
        <f t="shared" si="331"/>
        <v>54.137931034482762</v>
      </c>
      <c r="S3545" t="str">
        <f t="shared" si="334"/>
        <v>theater</v>
      </c>
      <c r="T3545" s="17" t="str">
        <f t="shared" si="335"/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 s="15">
        <f t="shared" si="332"/>
        <v>42070.831678240742</v>
      </c>
      <c r="K3546">
        <v>1423166257</v>
      </c>
      <c r="L3546" s="15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 t="shared" si="330"/>
        <v>100</v>
      </c>
      <c r="R3546" s="11">
        <f t="shared" si="331"/>
        <v>104.16666666666667</v>
      </c>
      <c r="S3546" t="str">
        <f t="shared" si="334"/>
        <v>theater</v>
      </c>
      <c r="T3546" s="17" t="str">
        <f t="shared" si="335"/>
        <v>plays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 s="15">
        <f t="shared" si="332"/>
        <v>42105.807395833333</v>
      </c>
      <c r="K3547">
        <v>1426188159</v>
      </c>
      <c r="L3547" s="15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 t="shared" si="330"/>
        <v>100.4</v>
      </c>
      <c r="R3547" s="11">
        <f t="shared" si="331"/>
        <v>31.375</v>
      </c>
      <c r="S3547" t="str">
        <f t="shared" si="334"/>
        <v>theater</v>
      </c>
      <c r="T3547" s="17" t="str">
        <f t="shared" si="335"/>
        <v>plays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 s="15">
        <f t="shared" si="332"/>
        <v>42095.165972222225</v>
      </c>
      <c r="K3548">
        <v>1426002684</v>
      </c>
      <c r="L3548" s="15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 t="shared" si="330"/>
        <v>102.27272727272727</v>
      </c>
      <c r="R3548" s="11">
        <f t="shared" si="331"/>
        <v>59.210526315789473</v>
      </c>
      <c r="S3548" t="str">
        <f t="shared" si="334"/>
        <v>theater</v>
      </c>
      <c r="T3548" s="17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 s="15">
        <f t="shared" si="332"/>
        <v>42504.165972222225</v>
      </c>
      <c r="K3549">
        <v>1461117201</v>
      </c>
      <c r="L3549" s="15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 t="shared" si="330"/>
        <v>114.40928571428573</v>
      </c>
      <c r="R3549" s="11">
        <f t="shared" si="331"/>
        <v>119.17633928571429</v>
      </c>
      <c r="S3549" t="str">
        <f t="shared" si="334"/>
        <v>theater</v>
      </c>
      <c r="T3549" s="17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 s="15">
        <f t="shared" si="332"/>
        <v>42434.041666666672</v>
      </c>
      <c r="K3550">
        <v>1455230214</v>
      </c>
      <c r="L3550" s="15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 t="shared" si="330"/>
        <v>101.9047619047619</v>
      </c>
      <c r="R3550" s="11">
        <f t="shared" si="331"/>
        <v>164.61538461538461</v>
      </c>
      <c r="S3550" t="str">
        <f t="shared" si="334"/>
        <v>theater</v>
      </c>
      <c r="T3550" s="17" t="str">
        <f t="shared" si="335"/>
        <v>plays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 s="15">
        <f t="shared" si="332"/>
        <v>42251.394363425927</v>
      </c>
      <c r="K3551">
        <v>1438939673</v>
      </c>
      <c r="L3551" s="15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 t="shared" si="330"/>
        <v>102</v>
      </c>
      <c r="R3551" s="11">
        <f t="shared" si="331"/>
        <v>24.285714285714285</v>
      </c>
      <c r="S3551" t="str">
        <f t="shared" si="334"/>
        <v>theater</v>
      </c>
      <c r="T3551" s="17" t="str">
        <f t="shared" si="335"/>
        <v>plays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 s="15">
        <f t="shared" si="332"/>
        <v>42492.893495370372</v>
      </c>
      <c r="K3552">
        <v>1459632398</v>
      </c>
      <c r="L3552" s="15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 t="shared" si="330"/>
        <v>104.80000000000001</v>
      </c>
      <c r="R3552" s="11">
        <f t="shared" si="331"/>
        <v>40.9375</v>
      </c>
      <c r="S3552" t="str">
        <f t="shared" si="334"/>
        <v>theater</v>
      </c>
      <c r="T3552" s="17" t="str">
        <f t="shared" si="335"/>
        <v>plays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 s="15">
        <f t="shared" si="332"/>
        <v>41781.921527777777</v>
      </c>
      <c r="K3553">
        <v>1398342170</v>
      </c>
      <c r="L3553" s="15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 t="shared" si="330"/>
        <v>101.83333333333333</v>
      </c>
      <c r="R3553" s="11">
        <f t="shared" si="331"/>
        <v>61.1</v>
      </c>
      <c r="S3553" t="str">
        <f t="shared" si="334"/>
        <v>theater</v>
      </c>
      <c r="T3553" s="17" t="str">
        <f t="shared" si="335"/>
        <v>plays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 s="15">
        <f t="shared" si="332"/>
        <v>41818.587083333332</v>
      </c>
      <c r="K3554">
        <v>1401372324</v>
      </c>
      <c r="L3554" s="15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 t="shared" si="330"/>
        <v>100</v>
      </c>
      <c r="R3554" s="11">
        <f t="shared" si="331"/>
        <v>38.65</v>
      </c>
      <c r="S3554" t="str">
        <f t="shared" si="334"/>
        <v>theater</v>
      </c>
      <c r="T3554" s="17" t="str">
        <f t="shared" si="335"/>
        <v>plays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 s="15">
        <f t="shared" si="332"/>
        <v>42228</v>
      </c>
      <c r="K3555">
        <v>1436575280</v>
      </c>
      <c r="L3555" s="15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 t="shared" si="330"/>
        <v>106.27272727272728</v>
      </c>
      <c r="R3555" s="11">
        <f t="shared" si="331"/>
        <v>56.20192307692308</v>
      </c>
      <c r="S3555" t="str">
        <f t="shared" si="334"/>
        <v>theater</v>
      </c>
      <c r="T3555" s="17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 s="15">
        <f t="shared" si="332"/>
        <v>42046.708333333328</v>
      </c>
      <c r="K3556">
        <v>1421025159</v>
      </c>
      <c r="L3556" s="15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 t="shared" si="330"/>
        <v>113.42219999999999</v>
      </c>
      <c r="R3556" s="11">
        <f t="shared" si="331"/>
        <v>107.00207547169811</v>
      </c>
      <c r="S3556" t="str">
        <f t="shared" si="334"/>
        <v>theater</v>
      </c>
      <c r="T3556" s="17" t="str">
        <f t="shared" si="335"/>
        <v>plays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 s="15">
        <f t="shared" si="332"/>
        <v>42691.483726851846</v>
      </c>
      <c r="K3557">
        <v>1476786994</v>
      </c>
      <c r="L3557" s="15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 t="shared" si="330"/>
        <v>100</v>
      </c>
      <c r="R3557" s="11">
        <f t="shared" si="331"/>
        <v>171.42857142857142</v>
      </c>
      <c r="S3557" t="str">
        <f t="shared" si="334"/>
        <v>theater</v>
      </c>
      <c r="T3557" s="17" t="str">
        <f t="shared" si="335"/>
        <v>plays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 s="15">
        <f t="shared" si="332"/>
        <v>41868.649583333332</v>
      </c>
      <c r="K3558">
        <v>1403105724</v>
      </c>
      <c r="L3558" s="15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 t="shared" si="330"/>
        <v>100.45454545454547</v>
      </c>
      <c r="R3558" s="11">
        <f t="shared" si="331"/>
        <v>110.5</v>
      </c>
      <c r="S3558" t="str">
        <f t="shared" si="334"/>
        <v>theater</v>
      </c>
      <c r="T3558" s="17" t="str">
        <f t="shared" si="335"/>
        <v>plays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 s="15">
        <f t="shared" si="332"/>
        <v>41764.276747685188</v>
      </c>
      <c r="K3559">
        <v>1396334311</v>
      </c>
      <c r="L3559" s="15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 t="shared" si="330"/>
        <v>100.03599999999999</v>
      </c>
      <c r="R3559" s="11">
        <f t="shared" si="331"/>
        <v>179.27598566308242</v>
      </c>
      <c r="S3559" t="str">
        <f t="shared" si="334"/>
        <v>theater</v>
      </c>
      <c r="T3559" s="17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 s="15">
        <f t="shared" si="332"/>
        <v>42181.875</v>
      </c>
      <c r="K3560">
        <v>1431718575</v>
      </c>
      <c r="L3560" s="15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 t="shared" si="330"/>
        <v>144</v>
      </c>
      <c r="R3560" s="11">
        <f t="shared" si="331"/>
        <v>22.90909090909091</v>
      </c>
      <c r="S3560" t="str">
        <f t="shared" si="334"/>
        <v>theater</v>
      </c>
      <c r="T3560" s="17" t="str">
        <f t="shared" si="335"/>
        <v>plays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 s="15">
        <f t="shared" si="332"/>
        <v>42216.373611111107</v>
      </c>
      <c r="K3561">
        <v>1436408308</v>
      </c>
      <c r="L3561" s="15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 t="shared" si="330"/>
        <v>103.49999999999999</v>
      </c>
      <c r="R3561" s="11">
        <f t="shared" si="331"/>
        <v>43.125</v>
      </c>
      <c r="S3561" t="str">
        <f t="shared" si="334"/>
        <v>theater</v>
      </c>
      <c r="T3561" s="17" t="str">
        <f t="shared" si="335"/>
        <v>plays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 s="15">
        <f t="shared" si="332"/>
        <v>42151.114583333328</v>
      </c>
      <c r="K3562">
        <v>1429651266</v>
      </c>
      <c r="L3562" s="15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 t="shared" si="330"/>
        <v>108.43750000000001</v>
      </c>
      <c r="R3562" s="11">
        <f t="shared" si="331"/>
        <v>46.891891891891895</v>
      </c>
      <c r="S3562" t="str">
        <f t="shared" si="334"/>
        <v>theater</v>
      </c>
      <c r="T3562" s="17" t="str">
        <f t="shared" si="335"/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 s="15">
        <f t="shared" si="332"/>
        <v>42221.774999999994</v>
      </c>
      <c r="K3563">
        <v>1437236378</v>
      </c>
      <c r="L3563" s="15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 t="shared" si="330"/>
        <v>102.4</v>
      </c>
      <c r="R3563" s="11">
        <f t="shared" si="331"/>
        <v>47.407407407407405</v>
      </c>
      <c r="S3563" t="str">
        <f t="shared" si="334"/>
        <v>theater</v>
      </c>
      <c r="T3563" s="17" t="str">
        <f t="shared" si="335"/>
        <v>plays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 s="15">
        <f t="shared" si="332"/>
        <v>42442.916666666672</v>
      </c>
      <c r="K3564">
        <v>1457115427</v>
      </c>
      <c r="L3564" s="15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 t="shared" si="330"/>
        <v>148.88888888888889</v>
      </c>
      <c r="R3564" s="11">
        <f t="shared" si="331"/>
        <v>15.129032258064516</v>
      </c>
      <c r="S3564" t="str">
        <f t="shared" si="334"/>
        <v>theater</v>
      </c>
      <c r="T3564" s="17" t="str">
        <f t="shared" si="335"/>
        <v>plays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 s="15">
        <f t="shared" si="332"/>
        <v>42583.791666666672</v>
      </c>
      <c r="K3565">
        <v>1467648456</v>
      </c>
      <c r="L3565" s="15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 t="shared" si="330"/>
        <v>105.49000000000002</v>
      </c>
      <c r="R3565" s="11">
        <f t="shared" si="331"/>
        <v>21.098000000000003</v>
      </c>
      <c r="S3565" t="str">
        <f t="shared" si="334"/>
        <v>theater</v>
      </c>
      <c r="T3565" s="17" t="str">
        <f t="shared" si="335"/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 s="15">
        <f t="shared" si="332"/>
        <v>42282.666666666672</v>
      </c>
      <c r="K3566">
        <v>1440082649</v>
      </c>
      <c r="L3566" s="15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 t="shared" si="330"/>
        <v>100.49999999999999</v>
      </c>
      <c r="R3566" s="11">
        <f t="shared" si="331"/>
        <v>59.117647058823529</v>
      </c>
      <c r="S3566" t="str">
        <f t="shared" si="334"/>
        <v>theater</v>
      </c>
      <c r="T3566" s="17" t="str">
        <f t="shared" si="335"/>
        <v>plays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 s="15">
        <f t="shared" si="332"/>
        <v>42004.743148148147</v>
      </c>
      <c r="K3567">
        <v>1417456208</v>
      </c>
      <c r="L3567" s="15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 t="shared" si="330"/>
        <v>130.55555555555557</v>
      </c>
      <c r="R3567" s="11">
        <f t="shared" si="331"/>
        <v>97.916666666666671</v>
      </c>
      <c r="S3567" t="str">
        <f t="shared" si="334"/>
        <v>theater</v>
      </c>
      <c r="T3567" s="17" t="str">
        <f t="shared" si="335"/>
        <v>plays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 s="15">
        <f t="shared" si="332"/>
        <v>42027.507905092592</v>
      </c>
      <c r="K3568">
        <v>1419423083</v>
      </c>
      <c r="L3568" s="15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 t="shared" si="330"/>
        <v>104.75000000000001</v>
      </c>
      <c r="R3568" s="11">
        <f t="shared" si="331"/>
        <v>55.131578947368418</v>
      </c>
      <c r="S3568" t="str">
        <f t="shared" si="334"/>
        <v>theater</v>
      </c>
      <c r="T3568" s="17" t="str">
        <f t="shared" si="335"/>
        <v>plays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 s="15">
        <f t="shared" si="332"/>
        <v>42165.810694444444</v>
      </c>
      <c r="K3569">
        <v>1431372444</v>
      </c>
      <c r="L3569" s="15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 t="shared" si="330"/>
        <v>108.80000000000001</v>
      </c>
      <c r="R3569" s="11">
        <f t="shared" si="331"/>
        <v>26.536585365853657</v>
      </c>
      <c r="S3569" t="str">
        <f t="shared" si="334"/>
        <v>theater</v>
      </c>
      <c r="T3569" s="17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 s="15">
        <f t="shared" si="332"/>
        <v>41899.740671296298</v>
      </c>
      <c r="K3570">
        <v>1408383994</v>
      </c>
      <c r="L3570" s="15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 t="shared" si="330"/>
        <v>111.00000000000001</v>
      </c>
      <c r="R3570" s="11">
        <f t="shared" si="331"/>
        <v>58.421052631578945</v>
      </c>
      <c r="S3570" t="str">
        <f t="shared" si="334"/>
        <v>theater</v>
      </c>
      <c r="T3570" s="17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 s="15">
        <f t="shared" si="332"/>
        <v>42012.688611111109</v>
      </c>
      <c r="K3571">
        <v>1418142696</v>
      </c>
      <c r="L3571" s="15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 t="shared" si="330"/>
        <v>100.47999999999999</v>
      </c>
      <c r="R3571" s="11">
        <f t="shared" si="331"/>
        <v>122.53658536585365</v>
      </c>
      <c r="S3571" t="str">
        <f t="shared" si="334"/>
        <v>theater</v>
      </c>
      <c r="T3571" s="17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 s="15">
        <f t="shared" si="332"/>
        <v>42004.291666666672</v>
      </c>
      <c r="K3572">
        <v>1417593483</v>
      </c>
      <c r="L3572" s="15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 t="shared" si="330"/>
        <v>114.35</v>
      </c>
      <c r="R3572" s="11">
        <f t="shared" si="331"/>
        <v>87.961538461538467</v>
      </c>
      <c r="S3572" t="str">
        <f t="shared" si="334"/>
        <v>theater</v>
      </c>
      <c r="T3572" s="17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 s="15">
        <f t="shared" si="332"/>
        <v>41942.858946759261</v>
      </c>
      <c r="K3573">
        <v>1412109413</v>
      </c>
      <c r="L3573" s="15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 t="shared" si="330"/>
        <v>122.06666666666666</v>
      </c>
      <c r="R3573" s="11">
        <f t="shared" si="331"/>
        <v>73.239999999999995</v>
      </c>
      <c r="S3573" t="str">
        <f t="shared" si="334"/>
        <v>theater</v>
      </c>
      <c r="T3573" s="17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 s="15">
        <f t="shared" si="332"/>
        <v>42176.570393518516</v>
      </c>
      <c r="K3574">
        <v>1432302082</v>
      </c>
      <c r="L3574" s="15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 t="shared" si="330"/>
        <v>100</v>
      </c>
      <c r="R3574" s="11">
        <f t="shared" si="331"/>
        <v>55.555555555555557</v>
      </c>
      <c r="S3574" t="str">
        <f t="shared" si="334"/>
        <v>theater</v>
      </c>
      <c r="T3574" s="17" t="str">
        <f t="shared" si="335"/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 s="15">
        <f t="shared" si="332"/>
        <v>41951.417199074072</v>
      </c>
      <c r="K3575">
        <v>1412845246</v>
      </c>
      <c r="L3575" s="15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 t="shared" si="330"/>
        <v>102.8</v>
      </c>
      <c r="R3575" s="11">
        <f t="shared" si="331"/>
        <v>39.53846153846154</v>
      </c>
      <c r="S3575" t="str">
        <f t="shared" si="334"/>
        <v>theater</v>
      </c>
      <c r="T3575" s="17" t="str">
        <f t="shared" si="335"/>
        <v>plays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 s="15">
        <f t="shared" si="332"/>
        <v>41956.984351851846</v>
      </c>
      <c r="K3576">
        <v>1413326248</v>
      </c>
      <c r="L3576" s="15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 t="shared" si="330"/>
        <v>106.12068965517241</v>
      </c>
      <c r="R3576" s="11">
        <f t="shared" si="331"/>
        <v>136.77777777777777</v>
      </c>
      <c r="S3576" t="str">
        <f t="shared" si="334"/>
        <v>theater</v>
      </c>
      <c r="T3576" s="17" t="str">
        <f t="shared" si="335"/>
        <v>plays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 s="15">
        <f t="shared" si="332"/>
        <v>42593.165972222225</v>
      </c>
      <c r="K3577">
        <v>1468176527</v>
      </c>
      <c r="L3577" s="15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 t="shared" si="330"/>
        <v>101.33000000000001</v>
      </c>
      <c r="R3577" s="11">
        <f t="shared" si="331"/>
        <v>99.343137254901961</v>
      </c>
      <c r="S3577" t="str">
        <f t="shared" si="334"/>
        <v>theater</v>
      </c>
      <c r="T3577" s="1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 s="15">
        <f t="shared" si="332"/>
        <v>42709.590902777782</v>
      </c>
      <c r="K3578">
        <v>1475759454</v>
      </c>
      <c r="L3578" s="15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 t="shared" si="330"/>
        <v>100</v>
      </c>
      <c r="R3578" s="11">
        <f t="shared" si="331"/>
        <v>20</v>
      </c>
      <c r="S3578" t="str">
        <f t="shared" si="334"/>
        <v>theater</v>
      </c>
      <c r="T3578" s="17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 s="15">
        <f t="shared" si="332"/>
        <v>42120.26944444445</v>
      </c>
      <c r="K3579">
        <v>1427741583</v>
      </c>
      <c r="L3579" s="15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 t="shared" si="330"/>
        <v>130</v>
      </c>
      <c r="R3579" s="11">
        <f t="shared" si="331"/>
        <v>28.888888888888889</v>
      </c>
      <c r="S3579" t="str">
        <f t="shared" si="334"/>
        <v>theater</v>
      </c>
      <c r="T3579" s="17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 s="15">
        <f t="shared" si="332"/>
        <v>42490.733530092592</v>
      </c>
      <c r="K3580">
        <v>1459445777</v>
      </c>
      <c r="L3580" s="15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 t="shared" si="330"/>
        <v>100.01333333333334</v>
      </c>
      <c r="R3580" s="11">
        <f t="shared" si="331"/>
        <v>40.545945945945945</v>
      </c>
      <c r="S3580" t="str">
        <f t="shared" si="334"/>
        <v>theater</v>
      </c>
      <c r="T3580" s="17" t="str">
        <f t="shared" si="335"/>
        <v>plays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 s="15">
        <f t="shared" si="332"/>
        <v>42460.720555555556</v>
      </c>
      <c r="K3581">
        <v>1456856256</v>
      </c>
      <c r="L3581" s="15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 t="shared" si="330"/>
        <v>100</v>
      </c>
      <c r="R3581" s="11">
        <f t="shared" si="331"/>
        <v>35.714285714285715</v>
      </c>
      <c r="S3581" t="str">
        <f t="shared" si="334"/>
        <v>theater</v>
      </c>
      <c r="T3581" s="17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 s="15">
        <f t="shared" si="332"/>
        <v>42064.207638888889</v>
      </c>
      <c r="K3582">
        <v>1421900022</v>
      </c>
      <c r="L3582" s="15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 t="shared" si="330"/>
        <v>113.88888888888889</v>
      </c>
      <c r="R3582" s="11">
        <f t="shared" si="331"/>
        <v>37.962962962962962</v>
      </c>
      <c r="S3582" t="str">
        <f t="shared" si="334"/>
        <v>theater</v>
      </c>
      <c r="T3582" s="17" t="str">
        <f t="shared" si="335"/>
        <v>plays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 s="15">
        <f t="shared" si="332"/>
        <v>41850.471180555556</v>
      </c>
      <c r="K3583">
        <v>1405509510</v>
      </c>
      <c r="L3583" s="15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 t="shared" si="330"/>
        <v>100</v>
      </c>
      <c r="R3583" s="11">
        <f t="shared" si="331"/>
        <v>33.333333333333336</v>
      </c>
      <c r="S3583" t="str">
        <f t="shared" si="334"/>
        <v>theater</v>
      </c>
      <c r="T3583" s="17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 s="15">
        <f t="shared" si="332"/>
        <v>42465.095856481479</v>
      </c>
      <c r="K3584">
        <v>1458613082</v>
      </c>
      <c r="L3584" s="15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 t="shared" si="330"/>
        <v>287</v>
      </c>
      <c r="R3584" s="11">
        <f t="shared" si="331"/>
        <v>58.571428571428569</v>
      </c>
      <c r="S3584" t="str">
        <f t="shared" si="334"/>
        <v>theater</v>
      </c>
      <c r="T3584" s="17" t="str">
        <f t="shared" si="335"/>
        <v>plays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 s="15">
        <f t="shared" si="332"/>
        <v>42478.384317129632</v>
      </c>
      <c r="K3585">
        <v>1455790405</v>
      </c>
      <c r="L3585" s="15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 t="shared" si="330"/>
        <v>108.5</v>
      </c>
      <c r="R3585" s="11">
        <f t="shared" si="331"/>
        <v>135.625</v>
      </c>
      <c r="S3585" t="str">
        <f t="shared" si="334"/>
        <v>theater</v>
      </c>
      <c r="T3585" s="17" t="str">
        <f t="shared" si="335"/>
        <v>plays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 s="15">
        <f t="shared" si="332"/>
        <v>42198.316481481481</v>
      </c>
      <c r="K3586">
        <v>1434180944</v>
      </c>
      <c r="L3586" s="15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 t="shared" ref="Q3586:Q3649" si="336">E3586/D3586*100</f>
        <v>115.5</v>
      </c>
      <c r="R3586" s="11">
        <f t="shared" ref="R3586:R3649" si="337">E3586/N3586</f>
        <v>30.9375</v>
      </c>
      <c r="S3586" t="str">
        <f t="shared" si="334"/>
        <v>theater</v>
      </c>
      <c r="T3586" s="17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338">(((I3587/60)/60)/24)+DATE(1970,1,1)</f>
        <v>41994.716319444444</v>
      </c>
      <c r="K3587">
        <v>1416589890</v>
      </c>
      <c r="L3587" s="15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 t="shared" si="336"/>
        <v>119.11764705882352</v>
      </c>
      <c r="R3587" s="11">
        <f t="shared" si="337"/>
        <v>176.08695652173913</v>
      </c>
      <c r="S3587" t="str">
        <f t="shared" ref="S3587:S3650" si="340">LEFT(P3587,SEARCH("/",P3587,1)-1)</f>
        <v>theater</v>
      </c>
      <c r="T3587" s="17" t="str">
        <f t="shared" ref="T3587:T3650" si="341">RIGHT(P3587,LEN(P3587)-SEARCH("/",P3587))</f>
        <v>plays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 s="15">
        <f t="shared" si="338"/>
        <v>42636.697569444441</v>
      </c>
      <c r="K3588">
        <v>1469465070</v>
      </c>
      <c r="L3588" s="15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 t="shared" si="336"/>
        <v>109.42666666666668</v>
      </c>
      <c r="R3588" s="11">
        <f t="shared" si="337"/>
        <v>151.9814814814815</v>
      </c>
      <c r="S3588" t="str">
        <f t="shared" si="340"/>
        <v>theater</v>
      </c>
      <c r="T3588" s="17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 s="15">
        <f t="shared" si="338"/>
        <v>42548.791666666672</v>
      </c>
      <c r="K3589">
        <v>1463144254</v>
      </c>
      <c r="L3589" s="15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 t="shared" si="336"/>
        <v>126.6</v>
      </c>
      <c r="R3589" s="11">
        <f t="shared" si="337"/>
        <v>22.607142857142858</v>
      </c>
      <c r="S3589" t="str">
        <f t="shared" si="340"/>
        <v>theater</v>
      </c>
      <c r="T3589" s="17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 s="15">
        <f t="shared" si="338"/>
        <v>42123.958333333328</v>
      </c>
      <c r="K3590">
        <v>1428436410</v>
      </c>
      <c r="L3590" s="15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 t="shared" si="336"/>
        <v>100.49999999999999</v>
      </c>
      <c r="R3590" s="11">
        <f t="shared" si="337"/>
        <v>18.272727272727273</v>
      </c>
      <c r="S3590" t="str">
        <f t="shared" si="340"/>
        <v>theater</v>
      </c>
      <c r="T3590" s="17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 s="15">
        <f t="shared" si="338"/>
        <v>42150.647534722222</v>
      </c>
      <c r="K3591">
        <v>1430494347</v>
      </c>
      <c r="L3591" s="15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 t="shared" si="336"/>
        <v>127.49999999999999</v>
      </c>
      <c r="R3591" s="11">
        <f t="shared" si="337"/>
        <v>82.258064516129039</v>
      </c>
      <c r="S3591" t="str">
        <f t="shared" si="340"/>
        <v>theater</v>
      </c>
      <c r="T3591" s="17" t="str">
        <f t="shared" si="341"/>
        <v>plays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 s="15">
        <f t="shared" si="338"/>
        <v>41932.333726851852</v>
      </c>
      <c r="K3592">
        <v>1411200034</v>
      </c>
      <c r="L3592" s="15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 t="shared" si="336"/>
        <v>100.05999999999999</v>
      </c>
      <c r="R3592" s="11">
        <f t="shared" si="337"/>
        <v>68.534246575342465</v>
      </c>
      <c r="S3592" t="str">
        <f t="shared" si="340"/>
        <v>theater</v>
      </c>
      <c r="T3592" s="17" t="str">
        <f t="shared" si="341"/>
        <v>plays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 s="15">
        <f t="shared" si="338"/>
        <v>42028.207638888889</v>
      </c>
      <c r="K3593">
        <v>1419979544</v>
      </c>
      <c r="L3593" s="15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 t="shared" si="336"/>
        <v>175</v>
      </c>
      <c r="R3593" s="11">
        <f t="shared" si="337"/>
        <v>68.055555555555557</v>
      </c>
      <c r="S3593" t="str">
        <f t="shared" si="340"/>
        <v>theater</v>
      </c>
      <c r="T3593" s="17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 s="15">
        <f t="shared" si="338"/>
        <v>42046.207638888889</v>
      </c>
      <c r="K3594">
        <v>1418673307</v>
      </c>
      <c r="L3594" s="15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 t="shared" si="336"/>
        <v>127.25</v>
      </c>
      <c r="R3594" s="11">
        <f t="shared" si="337"/>
        <v>72.714285714285708</v>
      </c>
      <c r="S3594" t="str">
        <f t="shared" si="340"/>
        <v>theater</v>
      </c>
      <c r="T3594" s="17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 s="15">
        <f t="shared" si="338"/>
        <v>42009.851388888885</v>
      </c>
      <c r="K3595">
        <v>1417469639</v>
      </c>
      <c r="L3595" s="15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 t="shared" si="336"/>
        <v>110.63333333333334</v>
      </c>
      <c r="R3595" s="11">
        <f t="shared" si="337"/>
        <v>77.186046511627907</v>
      </c>
      <c r="S3595" t="str">
        <f t="shared" si="340"/>
        <v>theater</v>
      </c>
      <c r="T3595" s="17" t="str">
        <f t="shared" si="341"/>
        <v>plays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 s="15">
        <f t="shared" si="338"/>
        <v>42617.066921296297</v>
      </c>
      <c r="K3596">
        <v>1470792982</v>
      </c>
      <c r="L3596" s="15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 t="shared" si="336"/>
        <v>125.93749999999999</v>
      </c>
      <c r="R3596" s="11">
        <f t="shared" si="337"/>
        <v>55.972222222222221</v>
      </c>
      <c r="S3596" t="str">
        <f t="shared" si="340"/>
        <v>theater</v>
      </c>
      <c r="T3596" s="17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 s="15">
        <f t="shared" si="338"/>
        <v>42076.290972222225</v>
      </c>
      <c r="K3597">
        <v>1423959123</v>
      </c>
      <c r="L3597" s="15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 t="shared" si="336"/>
        <v>118.5</v>
      </c>
      <c r="R3597" s="11">
        <f t="shared" si="337"/>
        <v>49.693548387096776</v>
      </c>
      <c r="S3597" t="str">
        <f t="shared" si="340"/>
        <v>theater</v>
      </c>
      <c r="T3597" s="1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 s="15">
        <f t="shared" si="338"/>
        <v>41877.715069444443</v>
      </c>
      <c r="K3598">
        <v>1407258582</v>
      </c>
      <c r="L3598" s="15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 t="shared" si="336"/>
        <v>107.72727272727273</v>
      </c>
      <c r="R3598" s="11">
        <f t="shared" si="337"/>
        <v>79</v>
      </c>
      <c r="S3598" t="str">
        <f t="shared" si="340"/>
        <v>theater</v>
      </c>
      <c r="T3598" s="17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 s="15">
        <f t="shared" si="338"/>
        <v>42432.249305555553</v>
      </c>
      <c r="K3599">
        <v>1455717790</v>
      </c>
      <c r="L3599" s="15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 t="shared" si="336"/>
        <v>102.60000000000001</v>
      </c>
      <c r="R3599" s="11">
        <f t="shared" si="337"/>
        <v>77.727272727272734</v>
      </c>
      <c r="S3599" t="str">
        <f t="shared" si="340"/>
        <v>theater</v>
      </c>
      <c r="T3599" s="17" t="str">
        <f t="shared" si="341"/>
        <v>plays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 s="15">
        <f t="shared" si="338"/>
        <v>41885.207638888889</v>
      </c>
      <c r="K3600">
        <v>1408129822</v>
      </c>
      <c r="L3600" s="15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 t="shared" si="336"/>
        <v>110.1</v>
      </c>
      <c r="R3600" s="11">
        <f t="shared" si="337"/>
        <v>40.777777777777779</v>
      </c>
      <c r="S3600" t="str">
        <f t="shared" si="340"/>
        <v>theater</v>
      </c>
      <c r="T3600" s="17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 s="15">
        <f t="shared" si="338"/>
        <v>42246</v>
      </c>
      <c r="K3601">
        <v>1438715077</v>
      </c>
      <c r="L3601" s="15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 t="shared" si="336"/>
        <v>202</v>
      </c>
      <c r="R3601" s="11">
        <f t="shared" si="337"/>
        <v>59.411764705882355</v>
      </c>
      <c r="S3601" t="str">
        <f t="shared" si="340"/>
        <v>theater</v>
      </c>
      <c r="T3601" s="17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 s="15">
        <f t="shared" si="338"/>
        <v>42656.849120370374</v>
      </c>
      <c r="K3602">
        <v>1473970964</v>
      </c>
      <c r="L3602" s="15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 t="shared" si="336"/>
        <v>130</v>
      </c>
      <c r="R3602" s="11">
        <f t="shared" si="337"/>
        <v>3.25</v>
      </c>
      <c r="S3602" t="str">
        <f t="shared" si="340"/>
        <v>theater</v>
      </c>
      <c r="T3602" s="17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 s="15">
        <f t="shared" si="338"/>
        <v>42020.99863425926</v>
      </c>
      <c r="K3603">
        <v>1418860682</v>
      </c>
      <c r="L3603" s="15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 t="shared" si="336"/>
        <v>104.35000000000001</v>
      </c>
      <c r="R3603" s="11">
        <f t="shared" si="337"/>
        <v>39.377358490566039</v>
      </c>
      <c r="S3603" t="str">
        <f t="shared" si="340"/>
        <v>theater</v>
      </c>
      <c r="T3603" s="17" t="str">
        <f t="shared" si="341"/>
        <v>plays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 s="15">
        <f t="shared" si="338"/>
        <v>42507.894432870366</v>
      </c>
      <c r="K3604">
        <v>1458336479</v>
      </c>
      <c r="L3604" s="15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 t="shared" si="336"/>
        <v>100.05</v>
      </c>
      <c r="R3604" s="11">
        <f t="shared" si="337"/>
        <v>81.673469387755105</v>
      </c>
      <c r="S3604" t="str">
        <f t="shared" si="340"/>
        <v>theater</v>
      </c>
      <c r="T3604" s="17" t="str">
        <f t="shared" si="341"/>
        <v>plays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 s="15">
        <f t="shared" si="338"/>
        <v>42313.906018518523</v>
      </c>
      <c r="K3605">
        <v>1444164280</v>
      </c>
      <c r="L3605" s="15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 t="shared" si="336"/>
        <v>170.66666666666669</v>
      </c>
      <c r="R3605" s="11">
        <f t="shared" si="337"/>
        <v>44.912280701754383</v>
      </c>
      <c r="S3605" t="str">
        <f t="shared" si="340"/>
        <v>theater</v>
      </c>
      <c r="T3605" s="17" t="str">
        <f t="shared" si="341"/>
        <v>plays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 s="15">
        <f t="shared" si="338"/>
        <v>42489.290972222225</v>
      </c>
      <c r="K3606">
        <v>1461370956</v>
      </c>
      <c r="L3606" s="15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 t="shared" si="336"/>
        <v>112.83333333333334</v>
      </c>
      <c r="R3606" s="11">
        <f t="shared" si="337"/>
        <v>49.05797101449275</v>
      </c>
      <c r="S3606" t="str">
        <f t="shared" si="340"/>
        <v>theater</v>
      </c>
      <c r="T3606" s="17" t="str">
        <f t="shared" si="341"/>
        <v>plays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 s="15">
        <f t="shared" si="338"/>
        <v>42413.793124999997</v>
      </c>
      <c r="K3607">
        <v>1452798126</v>
      </c>
      <c r="L3607" s="15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 t="shared" si="336"/>
        <v>184</v>
      </c>
      <c r="R3607" s="11">
        <f t="shared" si="337"/>
        <v>30.666666666666668</v>
      </c>
      <c r="S3607" t="str">
        <f t="shared" si="340"/>
        <v>theater</v>
      </c>
      <c r="T3607" s="17" t="str">
        <f t="shared" si="341"/>
        <v>plays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 s="15">
        <f t="shared" si="338"/>
        <v>42596.604826388888</v>
      </c>
      <c r="K3608">
        <v>1468593057</v>
      </c>
      <c r="L3608" s="15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 t="shared" si="336"/>
        <v>130.26666666666665</v>
      </c>
      <c r="R3608" s="11">
        <f t="shared" si="337"/>
        <v>61.0625</v>
      </c>
      <c r="S3608" t="str">
        <f t="shared" si="340"/>
        <v>theater</v>
      </c>
      <c r="T3608" s="17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 s="15">
        <f t="shared" si="338"/>
        <v>42353</v>
      </c>
      <c r="K3609">
        <v>1448924882</v>
      </c>
      <c r="L3609" s="15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 t="shared" si="336"/>
        <v>105.45454545454544</v>
      </c>
      <c r="R3609" s="11">
        <f t="shared" si="337"/>
        <v>29</v>
      </c>
      <c r="S3609" t="str">
        <f t="shared" si="340"/>
        <v>theater</v>
      </c>
      <c r="T3609" s="17" t="str">
        <f t="shared" si="341"/>
        <v>plays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 s="15">
        <f t="shared" si="338"/>
        <v>42538.583333333328</v>
      </c>
      <c r="K3610">
        <v>1463418090</v>
      </c>
      <c r="L3610" s="15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 t="shared" si="336"/>
        <v>100</v>
      </c>
      <c r="R3610" s="11">
        <f t="shared" si="337"/>
        <v>29.62962962962963</v>
      </c>
      <c r="S3610" t="str">
        <f t="shared" si="340"/>
        <v>theater</v>
      </c>
      <c r="T3610" s="17" t="str">
        <f t="shared" si="341"/>
        <v>plays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 s="15">
        <f t="shared" si="338"/>
        <v>42459.950057870374</v>
      </c>
      <c r="K3611">
        <v>1456789685</v>
      </c>
      <c r="L3611" s="15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 t="shared" si="336"/>
        <v>153.31632653061226</v>
      </c>
      <c r="R3611" s="11">
        <f t="shared" si="337"/>
        <v>143.0952380952381</v>
      </c>
      <c r="S3611" t="str">
        <f t="shared" si="340"/>
        <v>theater</v>
      </c>
      <c r="T3611" s="17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 s="15">
        <f t="shared" si="338"/>
        <v>42233.432129629626</v>
      </c>
      <c r="K3612">
        <v>1437214936</v>
      </c>
      <c r="L3612" s="15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 t="shared" si="336"/>
        <v>162.30000000000001</v>
      </c>
      <c r="R3612" s="11">
        <f t="shared" si="337"/>
        <v>52.354838709677416</v>
      </c>
      <c r="S3612" t="str">
        <f t="shared" si="340"/>
        <v>theater</v>
      </c>
      <c r="T3612" s="17" t="str">
        <f t="shared" si="341"/>
        <v>plays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 s="15">
        <f t="shared" si="338"/>
        <v>42102.370381944449</v>
      </c>
      <c r="K3613">
        <v>1425891201</v>
      </c>
      <c r="L3613" s="15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 t="shared" si="336"/>
        <v>136</v>
      </c>
      <c r="R3613" s="11">
        <f t="shared" si="337"/>
        <v>66.666666666666671</v>
      </c>
      <c r="S3613" t="str">
        <f t="shared" si="340"/>
        <v>theater</v>
      </c>
      <c r="T3613" s="17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 s="15">
        <f t="shared" si="338"/>
        <v>41799.726979166669</v>
      </c>
      <c r="K3614">
        <v>1401470811</v>
      </c>
      <c r="L3614" s="15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 t="shared" si="336"/>
        <v>144.4</v>
      </c>
      <c r="R3614" s="11">
        <f t="shared" si="337"/>
        <v>126.66666666666667</v>
      </c>
      <c r="S3614" t="str">
        <f t="shared" si="340"/>
        <v>theater</v>
      </c>
      <c r="T3614" s="17" t="str">
        <f t="shared" si="341"/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 s="15">
        <f t="shared" si="338"/>
        <v>41818.58997685185</v>
      </c>
      <c r="K3615">
        <v>1401372574</v>
      </c>
      <c r="L3615" s="15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 t="shared" si="336"/>
        <v>100</v>
      </c>
      <c r="R3615" s="11">
        <f t="shared" si="337"/>
        <v>62.5</v>
      </c>
      <c r="S3615" t="str">
        <f t="shared" si="340"/>
        <v>theater</v>
      </c>
      <c r="T3615" s="17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 s="15">
        <f t="shared" si="338"/>
        <v>42174.041851851856</v>
      </c>
      <c r="K3616">
        <v>1432083616</v>
      </c>
      <c r="L3616" s="15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 t="shared" si="336"/>
        <v>100.8</v>
      </c>
      <c r="R3616" s="11">
        <f t="shared" si="337"/>
        <v>35.492957746478872</v>
      </c>
      <c r="S3616" t="str">
        <f t="shared" si="340"/>
        <v>theater</v>
      </c>
      <c r="T3616" s="17" t="str">
        <f t="shared" si="341"/>
        <v>plays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 s="15">
        <f t="shared" si="338"/>
        <v>42348.593703703707</v>
      </c>
      <c r="K3617">
        <v>1447164896</v>
      </c>
      <c r="L3617" s="15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 t="shared" si="336"/>
        <v>106.80000000000001</v>
      </c>
      <c r="R3617" s="11">
        <f t="shared" si="337"/>
        <v>37.083333333333336</v>
      </c>
      <c r="S3617" t="str">
        <f t="shared" si="340"/>
        <v>theater</v>
      </c>
      <c r="T3617" s="17" t="str">
        <f t="shared" si="341"/>
        <v>plays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 s="15">
        <f t="shared" si="338"/>
        <v>42082.908148148148</v>
      </c>
      <c r="K3618">
        <v>1424213264</v>
      </c>
      <c r="L3618" s="15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 t="shared" si="336"/>
        <v>124.8</v>
      </c>
      <c r="R3618" s="11">
        <f t="shared" si="337"/>
        <v>69.333333333333329</v>
      </c>
      <c r="S3618" t="str">
        <f t="shared" si="340"/>
        <v>theater</v>
      </c>
      <c r="T3618" s="17" t="str">
        <f t="shared" si="341"/>
        <v>plays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 s="15">
        <f t="shared" si="338"/>
        <v>42794</v>
      </c>
      <c r="K3619">
        <v>1486996729</v>
      </c>
      <c r="L3619" s="15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 t="shared" si="336"/>
        <v>118.91891891891892</v>
      </c>
      <c r="R3619" s="11">
        <f t="shared" si="337"/>
        <v>17.254901960784313</v>
      </c>
      <c r="S3619" t="str">
        <f t="shared" si="340"/>
        <v>theater</v>
      </c>
      <c r="T3619" s="17" t="str">
        <f t="shared" si="341"/>
        <v>plays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 s="15">
        <f t="shared" si="338"/>
        <v>42158.627893518518</v>
      </c>
      <c r="K3620">
        <v>1430751850</v>
      </c>
      <c r="L3620" s="15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 t="shared" si="336"/>
        <v>101</v>
      </c>
      <c r="R3620" s="11">
        <f t="shared" si="337"/>
        <v>36.071428571428569</v>
      </c>
      <c r="S3620" t="str">
        <f t="shared" si="340"/>
        <v>theater</v>
      </c>
      <c r="T3620" s="17" t="str">
        <f t="shared" si="341"/>
        <v>plays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 s="15">
        <f t="shared" si="338"/>
        <v>42693.916666666672</v>
      </c>
      <c r="K3621">
        <v>1476760226</v>
      </c>
      <c r="L3621" s="15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 t="shared" si="336"/>
        <v>112.99999999999999</v>
      </c>
      <c r="R3621" s="11">
        <f t="shared" si="337"/>
        <v>66.470588235294116</v>
      </c>
      <c r="S3621" t="str">
        <f t="shared" si="340"/>
        <v>theater</v>
      </c>
      <c r="T3621" s="17" t="str">
        <f t="shared" si="341"/>
        <v>plays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 s="15">
        <f t="shared" si="338"/>
        <v>42068.166666666672</v>
      </c>
      <c r="K3622">
        <v>1422916261</v>
      </c>
      <c r="L3622" s="15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 t="shared" si="336"/>
        <v>105.19047619047619</v>
      </c>
      <c r="R3622" s="11">
        <f t="shared" si="337"/>
        <v>56.065989847715734</v>
      </c>
      <c r="S3622" t="str">
        <f t="shared" si="340"/>
        <v>theater</v>
      </c>
      <c r="T3622" s="17" t="str">
        <f t="shared" si="341"/>
        <v>plays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 s="15">
        <f t="shared" si="338"/>
        <v>42643.875</v>
      </c>
      <c r="K3623">
        <v>1473200844</v>
      </c>
      <c r="L3623" s="15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 t="shared" si="336"/>
        <v>109.73333333333332</v>
      </c>
      <c r="R3623" s="11">
        <f t="shared" si="337"/>
        <v>47.028571428571432</v>
      </c>
      <c r="S3623" t="str">
        <f t="shared" si="340"/>
        <v>theater</v>
      </c>
      <c r="T3623" s="17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 s="15">
        <f t="shared" si="338"/>
        <v>41910.140972222223</v>
      </c>
      <c r="K3624">
        <v>1409030371</v>
      </c>
      <c r="L3624" s="15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 t="shared" si="336"/>
        <v>100.099</v>
      </c>
      <c r="R3624" s="11">
        <f t="shared" si="337"/>
        <v>47.666190476190479</v>
      </c>
      <c r="S3624" t="str">
        <f t="shared" si="340"/>
        <v>theater</v>
      </c>
      <c r="T3624" s="17" t="str">
        <f t="shared" si="341"/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 s="15">
        <f t="shared" si="338"/>
        <v>41846.291666666664</v>
      </c>
      <c r="K3625">
        <v>1404841270</v>
      </c>
      <c r="L3625" s="15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 t="shared" si="336"/>
        <v>120</v>
      </c>
      <c r="R3625" s="11">
        <f t="shared" si="337"/>
        <v>88.235294117647058</v>
      </c>
      <c r="S3625" t="str">
        <f t="shared" si="340"/>
        <v>theater</v>
      </c>
      <c r="T3625" s="17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 s="15">
        <f t="shared" si="338"/>
        <v>42605.774189814809</v>
      </c>
      <c r="K3626">
        <v>1466793290</v>
      </c>
      <c r="L3626" s="15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 t="shared" si="336"/>
        <v>104.93333333333332</v>
      </c>
      <c r="R3626" s="11">
        <f t="shared" si="337"/>
        <v>80.717948717948715</v>
      </c>
      <c r="S3626" t="str">
        <f t="shared" si="340"/>
        <v>theater</v>
      </c>
      <c r="T3626" s="17" t="str">
        <f t="shared" si="341"/>
        <v>plays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 s="15">
        <f t="shared" si="338"/>
        <v>42187.652511574073</v>
      </c>
      <c r="K3627">
        <v>1433259577</v>
      </c>
      <c r="L3627" s="15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 t="shared" si="336"/>
        <v>102.66666666666666</v>
      </c>
      <c r="R3627" s="11">
        <f t="shared" si="337"/>
        <v>39.487179487179489</v>
      </c>
      <c r="S3627" t="str">
        <f t="shared" si="340"/>
        <v>theater</v>
      </c>
      <c r="T3627" s="17" t="str">
        <f t="shared" si="341"/>
        <v>plays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 s="15">
        <f t="shared" si="338"/>
        <v>41867.667326388888</v>
      </c>
      <c r="K3628">
        <v>1406390457</v>
      </c>
      <c r="L3628" s="15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 t="shared" si="336"/>
        <v>101.82500000000002</v>
      </c>
      <c r="R3628" s="11">
        <f t="shared" si="337"/>
        <v>84.854166666666671</v>
      </c>
      <c r="S3628" t="str">
        <f t="shared" si="340"/>
        <v>theater</v>
      </c>
      <c r="T3628" s="17" t="str">
        <f t="shared" si="341"/>
        <v>plays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 s="15">
        <f t="shared" si="338"/>
        <v>42511.165972222225</v>
      </c>
      <c r="K3629">
        <v>1459446487</v>
      </c>
      <c r="L3629" s="15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 t="shared" si="336"/>
        <v>100</v>
      </c>
      <c r="R3629" s="11">
        <f t="shared" si="337"/>
        <v>68.965517241379317</v>
      </c>
      <c r="S3629" t="str">
        <f t="shared" si="340"/>
        <v>theater</v>
      </c>
      <c r="T3629" s="17" t="str">
        <f t="shared" si="341"/>
        <v>plays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 s="15">
        <f t="shared" si="338"/>
        <v>42351.874953703707</v>
      </c>
      <c r="K3630">
        <v>1444852796</v>
      </c>
      <c r="L3630" s="15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336"/>
        <v>0</v>
      </c>
      <c r="R3630" s="11" t="e">
        <f t="shared" si="337"/>
        <v>#DIV/0!</v>
      </c>
      <c r="S3630" t="str">
        <f t="shared" si="340"/>
        <v>theater</v>
      </c>
      <c r="T3630" s="17" t="str">
        <f t="shared" si="341"/>
        <v>musical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 s="15">
        <f t="shared" si="338"/>
        <v>42495.708333333328</v>
      </c>
      <c r="K3631">
        <v>1457403364</v>
      </c>
      <c r="L3631" s="15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336"/>
        <v>1.9999999999999998E-4</v>
      </c>
      <c r="R3631" s="11">
        <f t="shared" si="337"/>
        <v>1</v>
      </c>
      <c r="S3631" t="str">
        <f t="shared" si="340"/>
        <v>theater</v>
      </c>
      <c r="T3631" s="17" t="str">
        <f t="shared" si="341"/>
        <v>musical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 s="15">
        <f t="shared" si="338"/>
        <v>41972.888773148152</v>
      </c>
      <c r="K3632">
        <v>1414700390</v>
      </c>
      <c r="L3632" s="15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336"/>
        <v>3.3333333333333333E-2</v>
      </c>
      <c r="R3632" s="11">
        <f t="shared" si="337"/>
        <v>1</v>
      </c>
      <c r="S3632" t="str">
        <f t="shared" si="340"/>
        <v>theater</v>
      </c>
      <c r="T3632" s="17" t="str">
        <f t="shared" si="341"/>
        <v>musical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 s="15">
        <f t="shared" si="338"/>
        <v>41905.165972222225</v>
      </c>
      <c r="K3633">
        <v>1409335497</v>
      </c>
      <c r="L3633" s="15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336"/>
        <v>51.023391812865491</v>
      </c>
      <c r="R3633" s="11">
        <f t="shared" si="337"/>
        <v>147.88135593220338</v>
      </c>
      <c r="S3633" t="str">
        <f t="shared" si="340"/>
        <v>theater</v>
      </c>
      <c r="T3633" s="17" t="str">
        <f t="shared" si="341"/>
        <v>musical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 s="15">
        <f t="shared" si="338"/>
        <v>41966.936909722222</v>
      </c>
      <c r="K3634">
        <v>1415053749</v>
      </c>
      <c r="L3634" s="15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336"/>
        <v>20</v>
      </c>
      <c r="R3634" s="11">
        <f t="shared" si="337"/>
        <v>100</v>
      </c>
      <c r="S3634" t="str">
        <f t="shared" si="340"/>
        <v>theater</v>
      </c>
      <c r="T3634" s="17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 s="15">
        <f t="shared" si="338"/>
        <v>42693.041666666672</v>
      </c>
      <c r="K3635">
        <v>1475765867</v>
      </c>
      <c r="L3635" s="15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336"/>
        <v>35.24</v>
      </c>
      <c r="R3635" s="11">
        <f t="shared" si="337"/>
        <v>56.838709677419352</v>
      </c>
      <c r="S3635" t="str">
        <f t="shared" si="340"/>
        <v>theater</v>
      </c>
      <c r="T3635" s="17" t="str">
        <f t="shared" si="341"/>
        <v>musical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 s="15">
        <f t="shared" si="338"/>
        <v>42749.165972222225</v>
      </c>
      <c r="K3636">
        <v>1480219174</v>
      </c>
      <c r="L3636" s="15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336"/>
        <v>4.246666666666667</v>
      </c>
      <c r="R3636" s="11">
        <f t="shared" si="337"/>
        <v>176.94444444444446</v>
      </c>
      <c r="S3636" t="str">
        <f t="shared" si="340"/>
        <v>theater</v>
      </c>
      <c r="T3636" s="17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 s="15">
        <f t="shared" si="338"/>
        <v>42480.88282407407</v>
      </c>
      <c r="K3637">
        <v>1458594676</v>
      </c>
      <c r="L3637" s="15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336"/>
        <v>36.457142857142856</v>
      </c>
      <c r="R3637" s="11">
        <f t="shared" si="337"/>
        <v>127.6</v>
      </c>
      <c r="S3637" t="str">
        <f t="shared" si="340"/>
        <v>theater</v>
      </c>
      <c r="T3637" s="1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 s="15">
        <f t="shared" si="338"/>
        <v>42261.694780092599</v>
      </c>
      <c r="K3638">
        <v>1439224829</v>
      </c>
      <c r="L3638" s="15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336"/>
        <v>0</v>
      </c>
      <c r="R3638" s="11" t="e">
        <f t="shared" si="337"/>
        <v>#DIV/0!</v>
      </c>
      <c r="S3638" t="str">
        <f t="shared" si="340"/>
        <v>theater</v>
      </c>
      <c r="T3638" s="17" t="str">
        <f t="shared" si="341"/>
        <v>musical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 s="15">
        <f t="shared" si="338"/>
        <v>42005.700636574074</v>
      </c>
      <c r="K3639">
        <v>1417538935</v>
      </c>
      <c r="L3639" s="15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336"/>
        <v>30.866666666666664</v>
      </c>
      <c r="R3639" s="11">
        <f t="shared" si="337"/>
        <v>66.142857142857139</v>
      </c>
      <c r="S3639" t="str">
        <f t="shared" si="340"/>
        <v>theater</v>
      </c>
      <c r="T3639" s="17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 s="15">
        <f t="shared" si="338"/>
        <v>42113.631157407406</v>
      </c>
      <c r="K3640">
        <v>1424275732</v>
      </c>
      <c r="L3640" s="15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336"/>
        <v>6.5454545454545459</v>
      </c>
      <c r="R3640" s="11">
        <f t="shared" si="337"/>
        <v>108</v>
      </c>
      <c r="S3640" t="str">
        <f t="shared" si="340"/>
        <v>theater</v>
      </c>
      <c r="T3640" s="17" t="str">
        <f t="shared" si="341"/>
        <v>musical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 s="15">
        <f t="shared" si="338"/>
        <v>42650.632638888885</v>
      </c>
      <c r="K3641">
        <v>1470672906</v>
      </c>
      <c r="L3641" s="15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336"/>
        <v>4.0000000000000001E-3</v>
      </c>
      <c r="R3641" s="11">
        <f t="shared" si="337"/>
        <v>1</v>
      </c>
      <c r="S3641" t="str">
        <f t="shared" si="340"/>
        <v>theater</v>
      </c>
      <c r="T3641" s="17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 s="15">
        <f t="shared" si="338"/>
        <v>42134.781597222223</v>
      </c>
      <c r="K3642">
        <v>1428691530</v>
      </c>
      <c r="L3642" s="15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336"/>
        <v>5.5</v>
      </c>
      <c r="R3642" s="11">
        <f t="shared" si="337"/>
        <v>18.333333333333332</v>
      </c>
      <c r="S3642" t="str">
        <f t="shared" si="340"/>
        <v>theater</v>
      </c>
      <c r="T3642" s="17" t="str">
        <f t="shared" si="341"/>
        <v>musical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 s="15">
        <f t="shared" si="338"/>
        <v>41917.208333333336</v>
      </c>
      <c r="K3643">
        <v>1410966179</v>
      </c>
      <c r="L3643" s="15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336"/>
        <v>0</v>
      </c>
      <c r="R3643" s="11" t="e">
        <f t="shared" si="337"/>
        <v>#DIV/0!</v>
      </c>
      <c r="S3643" t="str">
        <f t="shared" si="340"/>
        <v>theater</v>
      </c>
      <c r="T3643" s="17" t="str">
        <f t="shared" si="341"/>
        <v>musical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 s="15">
        <f t="shared" si="338"/>
        <v>42338.708333333328</v>
      </c>
      <c r="K3644">
        <v>1445369727</v>
      </c>
      <c r="L3644" s="15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336"/>
        <v>2.1428571428571428</v>
      </c>
      <c r="R3644" s="11">
        <f t="shared" si="337"/>
        <v>7.5</v>
      </c>
      <c r="S3644" t="str">
        <f t="shared" si="340"/>
        <v>theater</v>
      </c>
      <c r="T3644" s="17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 s="15">
        <f t="shared" si="338"/>
        <v>42325.185636574075</v>
      </c>
      <c r="K3645">
        <v>1444274839</v>
      </c>
      <c r="L3645" s="15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336"/>
        <v>0</v>
      </c>
      <c r="R3645" s="11" t="e">
        <f t="shared" si="337"/>
        <v>#DIV/0!</v>
      </c>
      <c r="S3645" t="str">
        <f t="shared" si="340"/>
        <v>theater</v>
      </c>
      <c r="T3645" s="17" t="str">
        <f t="shared" si="341"/>
        <v>musical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 s="15">
        <f t="shared" si="338"/>
        <v>42437.207638888889</v>
      </c>
      <c r="K3646">
        <v>1454996887</v>
      </c>
      <c r="L3646" s="15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336"/>
        <v>16.420000000000002</v>
      </c>
      <c r="R3646" s="11">
        <f t="shared" si="337"/>
        <v>68.416666666666671</v>
      </c>
      <c r="S3646" t="str">
        <f t="shared" si="340"/>
        <v>theater</v>
      </c>
      <c r="T3646" s="17" t="str">
        <f t="shared" si="341"/>
        <v>musical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 s="15">
        <f t="shared" si="338"/>
        <v>42696.012013888889</v>
      </c>
      <c r="K3647">
        <v>1477178238</v>
      </c>
      <c r="L3647" s="15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336"/>
        <v>0.1</v>
      </c>
      <c r="R3647" s="11">
        <f t="shared" si="337"/>
        <v>1</v>
      </c>
      <c r="S3647" t="str">
        <f t="shared" si="340"/>
        <v>theater</v>
      </c>
      <c r="T3647" s="1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 s="15">
        <f t="shared" si="338"/>
        <v>42171.979166666672</v>
      </c>
      <c r="K3648">
        <v>1431770802</v>
      </c>
      <c r="L3648" s="15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336"/>
        <v>4.8099999999999996</v>
      </c>
      <c r="R3648" s="11">
        <f t="shared" si="337"/>
        <v>60.125</v>
      </c>
      <c r="S3648" t="str">
        <f t="shared" si="340"/>
        <v>theater</v>
      </c>
      <c r="T3648" s="17" t="str">
        <f t="shared" si="341"/>
        <v>musical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 s="15">
        <f t="shared" si="338"/>
        <v>42643.749155092592</v>
      </c>
      <c r="K3649">
        <v>1471370327</v>
      </c>
      <c r="L3649" s="15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336"/>
        <v>6</v>
      </c>
      <c r="R3649" s="11">
        <f t="shared" si="337"/>
        <v>15</v>
      </c>
      <c r="S3649" t="str">
        <f t="shared" si="340"/>
        <v>theater</v>
      </c>
      <c r="T3649" s="17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 s="15">
        <f t="shared" si="338"/>
        <v>41917.292187500003</v>
      </c>
      <c r="K3650">
        <v>1409900445</v>
      </c>
      <c r="L3650" s="15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 t="shared" ref="Q3650:Q3713" si="342">E3650/D3650*100</f>
        <v>100.38249999999999</v>
      </c>
      <c r="R3650" s="11">
        <f t="shared" ref="R3650:R3713" si="343">E3650/N3650</f>
        <v>550.04109589041093</v>
      </c>
      <c r="S3650" t="str">
        <f t="shared" si="340"/>
        <v>theater</v>
      </c>
      <c r="T3650" s="17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344">(((I3651/60)/60)/24)+DATE(1970,1,1)</f>
        <v>41806.712893518517</v>
      </c>
      <c r="K3651">
        <v>1400691994</v>
      </c>
      <c r="L3651" s="15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 t="shared" si="342"/>
        <v>104</v>
      </c>
      <c r="R3651" s="11">
        <f t="shared" si="343"/>
        <v>97.5</v>
      </c>
      <c r="S3651" t="str">
        <f t="shared" ref="S3651:S3714" si="346">LEFT(P3651,SEARCH("/",P3651,1)-1)</f>
        <v>theater</v>
      </c>
      <c r="T3651" s="17" t="str">
        <f t="shared" ref="T3651:T3714" si="347">RIGHT(P3651,LEN(P3651)-SEARCH("/",P3651))</f>
        <v>plays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 s="15">
        <f t="shared" si="344"/>
        <v>42402.478981481487</v>
      </c>
      <c r="K3652">
        <v>1452598184</v>
      </c>
      <c r="L3652" s="15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 t="shared" si="342"/>
        <v>100</v>
      </c>
      <c r="R3652" s="11">
        <f t="shared" si="343"/>
        <v>29.411764705882351</v>
      </c>
      <c r="S3652" t="str">
        <f t="shared" si="346"/>
        <v>theater</v>
      </c>
      <c r="T3652" s="17" t="str">
        <f t="shared" si="347"/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 s="15">
        <f t="shared" si="344"/>
        <v>41861.665972222225</v>
      </c>
      <c r="K3653">
        <v>1404833442</v>
      </c>
      <c r="L3653" s="15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 t="shared" si="342"/>
        <v>104</v>
      </c>
      <c r="R3653" s="11">
        <f t="shared" si="343"/>
        <v>57.777777777777779</v>
      </c>
      <c r="S3653" t="str">
        <f t="shared" si="346"/>
        <v>theater</v>
      </c>
      <c r="T3653" s="17" t="str">
        <f t="shared" si="347"/>
        <v>plays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 s="15">
        <f t="shared" si="344"/>
        <v>42607.165972222225</v>
      </c>
      <c r="K3654">
        <v>1471188502</v>
      </c>
      <c r="L3654" s="15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 t="shared" si="342"/>
        <v>250.66666666666669</v>
      </c>
      <c r="R3654" s="11">
        <f t="shared" si="343"/>
        <v>44.235294117647058</v>
      </c>
      <c r="S3654" t="str">
        <f t="shared" si="346"/>
        <v>theater</v>
      </c>
      <c r="T3654" s="17" t="str">
        <f t="shared" si="347"/>
        <v>plays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 s="15">
        <f t="shared" si="344"/>
        <v>42221.363506944443</v>
      </c>
      <c r="K3655">
        <v>1436172207</v>
      </c>
      <c r="L3655" s="15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 t="shared" si="342"/>
        <v>100.49999999999999</v>
      </c>
      <c r="R3655" s="11">
        <f t="shared" si="343"/>
        <v>60.909090909090907</v>
      </c>
      <c r="S3655" t="str">
        <f t="shared" si="346"/>
        <v>theater</v>
      </c>
      <c r="T3655" s="17" t="str">
        <f t="shared" si="347"/>
        <v>plays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 s="15">
        <f t="shared" si="344"/>
        <v>42463.708333333328</v>
      </c>
      <c r="K3656">
        <v>1457690386</v>
      </c>
      <c r="L3656" s="15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 t="shared" si="342"/>
        <v>174.4</v>
      </c>
      <c r="R3656" s="11">
        <f t="shared" si="343"/>
        <v>68.84210526315789</v>
      </c>
      <c r="S3656" t="str">
        <f t="shared" si="346"/>
        <v>theater</v>
      </c>
      <c r="T3656" s="17" t="str">
        <f t="shared" si="347"/>
        <v>plays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 s="15">
        <f t="shared" si="344"/>
        <v>42203.290972222225</v>
      </c>
      <c r="K3657">
        <v>1434654998</v>
      </c>
      <c r="L3657" s="15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 t="shared" si="342"/>
        <v>116.26</v>
      </c>
      <c r="R3657" s="11">
        <f t="shared" si="343"/>
        <v>73.582278481012665</v>
      </c>
      <c r="S3657" t="str">
        <f t="shared" si="346"/>
        <v>theater</v>
      </c>
      <c r="T3657" s="17" t="str">
        <f t="shared" si="347"/>
        <v>plays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 s="15">
        <f t="shared" si="344"/>
        <v>42767.957638888889</v>
      </c>
      <c r="K3658">
        <v>1483393836</v>
      </c>
      <c r="L3658" s="15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 t="shared" si="342"/>
        <v>105.82000000000001</v>
      </c>
      <c r="R3658" s="11">
        <f t="shared" si="343"/>
        <v>115.02173913043478</v>
      </c>
      <c r="S3658" t="str">
        <f t="shared" si="346"/>
        <v>theater</v>
      </c>
      <c r="T3658" s="17" t="str">
        <f t="shared" si="347"/>
        <v>plays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 s="15">
        <f t="shared" si="344"/>
        <v>42522.904166666667</v>
      </c>
      <c r="K3659">
        <v>1462806419</v>
      </c>
      <c r="L3659" s="15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 t="shared" si="342"/>
        <v>110.75</v>
      </c>
      <c r="R3659" s="11">
        <f t="shared" si="343"/>
        <v>110.75</v>
      </c>
      <c r="S3659" t="str">
        <f t="shared" si="346"/>
        <v>theater</v>
      </c>
      <c r="T3659" s="17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 s="15">
        <f t="shared" si="344"/>
        <v>41822.165972222225</v>
      </c>
      <c r="K3660">
        <v>1400272580</v>
      </c>
      <c r="L3660" s="15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 t="shared" si="342"/>
        <v>100.66666666666666</v>
      </c>
      <c r="R3660" s="11">
        <f t="shared" si="343"/>
        <v>75.5</v>
      </c>
      <c r="S3660" t="str">
        <f t="shared" si="346"/>
        <v>theater</v>
      </c>
      <c r="T3660" s="17" t="str">
        <f t="shared" si="347"/>
        <v>plays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 s="15">
        <f t="shared" si="344"/>
        <v>42082.610416666663</v>
      </c>
      <c r="K3661">
        <v>1424414350</v>
      </c>
      <c r="L3661" s="15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 t="shared" si="342"/>
        <v>102.03333333333333</v>
      </c>
      <c r="R3661" s="11">
        <f t="shared" si="343"/>
        <v>235.46153846153845</v>
      </c>
      <c r="S3661" t="str">
        <f t="shared" si="346"/>
        <v>theater</v>
      </c>
      <c r="T3661" s="17" t="str">
        <f t="shared" si="347"/>
        <v>plays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 s="15">
        <f t="shared" si="344"/>
        <v>41996.881076388891</v>
      </c>
      <c r="K3662">
        <v>1417208925</v>
      </c>
      <c r="L3662" s="15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 t="shared" si="342"/>
        <v>100</v>
      </c>
      <c r="R3662" s="11">
        <f t="shared" si="343"/>
        <v>11.363636363636363</v>
      </c>
      <c r="S3662" t="str">
        <f t="shared" si="346"/>
        <v>theater</v>
      </c>
      <c r="T3662" s="17" t="str">
        <f t="shared" si="347"/>
        <v>plays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 s="15">
        <f t="shared" si="344"/>
        <v>42470.166666666672</v>
      </c>
      <c r="K3663">
        <v>1458336672</v>
      </c>
      <c r="L3663" s="15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 t="shared" si="342"/>
        <v>111.00000000000001</v>
      </c>
      <c r="R3663" s="11">
        <f t="shared" si="343"/>
        <v>92.5</v>
      </c>
      <c r="S3663" t="str">
        <f t="shared" si="346"/>
        <v>theater</v>
      </c>
      <c r="T3663" s="17" t="str">
        <f t="shared" si="347"/>
        <v>plays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 s="15">
        <f t="shared" si="344"/>
        <v>42094.178402777776</v>
      </c>
      <c r="K3664">
        <v>1425187014</v>
      </c>
      <c r="L3664" s="15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 t="shared" si="342"/>
        <v>101.42500000000001</v>
      </c>
      <c r="R3664" s="11">
        <f t="shared" si="343"/>
        <v>202.85</v>
      </c>
      <c r="S3664" t="str">
        <f t="shared" si="346"/>
        <v>theater</v>
      </c>
      <c r="T3664" s="17" t="str">
        <f t="shared" si="347"/>
        <v>plays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 s="15">
        <f t="shared" si="344"/>
        <v>42725.493402777778</v>
      </c>
      <c r="K3665">
        <v>1477133430</v>
      </c>
      <c r="L3665" s="15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 t="shared" si="342"/>
        <v>104</v>
      </c>
      <c r="R3665" s="11">
        <f t="shared" si="343"/>
        <v>26</v>
      </c>
      <c r="S3665" t="str">
        <f t="shared" si="346"/>
        <v>theater</v>
      </c>
      <c r="T3665" s="17" t="str">
        <f t="shared" si="347"/>
        <v>plays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 s="15">
        <f t="shared" si="344"/>
        <v>42537.248715277776</v>
      </c>
      <c r="K3666">
        <v>1464847089</v>
      </c>
      <c r="L3666" s="15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 t="shared" si="342"/>
        <v>109.375</v>
      </c>
      <c r="R3666" s="11">
        <f t="shared" si="343"/>
        <v>46.05263157894737</v>
      </c>
      <c r="S3666" t="str">
        <f t="shared" si="346"/>
        <v>theater</v>
      </c>
      <c r="T3666" s="17" t="str">
        <f t="shared" si="347"/>
        <v>plays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 s="15">
        <f t="shared" si="344"/>
        <v>42305.829166666663</v>
      </c>
      <c r="K3667">
        <v>1445109822</v>
      </c>
      <c r="L3667" s="15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 t="shared" si="342"/>
        <v>115.16129032258064</v>
      </c>
      <c r="R3667" s="11">
        <f t="shared" si="343"/>
        <v>51</v>
      </c>
      <c r="S3667" t="str">
        <f t="shared" si="346"/>
        <v>theater</v>
      </c>
      <c r="T3667" s="17" t="str">
        <f t="shared" si="347"/>
        <v>plays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 s="15">
        <f t="shared" si="344"/>
        <v>41844.291666666664</v>
      </c>
      <c r="K3668">
        <v>1404337382</v>
      </c>
      <c r="L3668" s="15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 t="shared" si="342"/>
        <v>100</v>
      </c>
      <c r="R3668" s="11">
        <f t="shared" si="343"/>
        <v>31.578947368421051</v>
      </c>
      <c r="S3668" t="str">
        <f t="shared" si="346"/>
        <v>theater</v>
      </c>
      <c r="T3668" s="17" t="str">
        <f t="shared" si="347"/>
        <v>plays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 s="15">
        <f t="shared" si="344"/>
        <v>42203.970127314817</v>
      </c>
      <c r="K3669">
        <v>1434669419</v>
      </c>
      <c r="L3669" s="15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 t="shared" si="342"/>
        <v>103.17033333333335</v>
      </c>
      <c r="R3669" s="11">
        <f t="shared" si="343"/>
        <v>53.363965517241382</v>
      </c>
      <c r="S3669" t="str">
        <f t="shared" si="346"/>
        <v>theater</v>
      </c>
      <c r="T3669" s="17" t="str">
        <f t="shared" si="347"/>
        <v>plays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 s="15">
        <f t="shared" si="344"/>
        <v>42208.772916666669</v>
      </c>
      <c r="K3670">
        <v>1435670452</v>
      </c>
      <c r="L3670" s="15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 t="shared" si="342"/>
        <v>103.49999999999999</v>
      </c>
      <c r="R3670" s="11">
        <f t="shared" si="343"/>
        <v>36.964285714285715</v>
      </c>
      <c r="S3670" t="str">
        <f t="shared" si="346"/>
        <v>theater</v>
      </c>
      <c r="T3670" s="17" t="str">
        <f t="shared" si="347"/>
        <v>plays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 s="15">
        <f t="shared" si="344"/>
        <v>42166.675196759257</v>
      </c>
      <c r="K3671">
        <v>1431447137</v>
      </c>
      <c r="L3671" s="15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 t="shared" si="342"/>
        <v>138.19999999999999</v>
      </c>
      <c r="R3671" s="11">
        <f t="shared" si="343"/>
        <v>81.294117647058826</v>
      </c>
      <c r="S3671" t="str">
        <f t="shared" si="346"/>
        <v>theater</v>
      </c>
      <c r="T3671" s="17" t="str">
        <f t="shared" si="347"/>
        <v>plays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 s="15">
        <f t="shared" si="344"/>
        <v>42155.958333333328</v>
      </c>
      <c r="K3672">
        <v>1431951611</v>
      </c>
      <c r="L3672" s="15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 t="shared" si="342"/>
        <v>109.54545454545455</v>
      </c>
      <c r="R3672" s="11">
        <f t="shared" si="343"/>
        <v>20.083333333333332</v>
      </c>
      <c r="S3672" t="str">
        <f t="shared" si="346"/>
        <v>theater</v>
      </c>
      <c r="T3672" s="17" t="str">
        <f t="shared" si="347"/>
        <v>plays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 s="15">
        <f t="shared" si="344"/>
        <v>41841.165972222225</v>
      </c>
      <c r="K3673">
        <v>1404140667</v>
      </c>
      <c r="L3673" s="15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 t="shared" si="342"/>
        <v>100.85714285714286</v>
      </c>
      <c r="R3673" s="11">
        <f t="shared" si="343"/>
        <v>88.25</v>
      </c>
      <c r="S3673" t="str">
        <f t="shared" si="346"/>
        <v>theater</v>
      </c>
      <c r="T3673" s="17" t="str">
        <f t="shared" si="347"/>
        <v>plays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 s="15">
        <f t="shared" si="344"/>
        <v>41908.946574074071</v>
      </c>
      <c r="K3674">
        <v>1409179384</v>
      </c>
      <c r="L3674" s="15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 t="shared" si="342"/>
        <v>101.53333333333335</v>
      </c>
      <c r="R3674" s="11">
        <f t="shared" si="343"/>
        <v>53.438596491228068</v>
      </c>
      <c r="S3674" t="str">
        <f t="shared" si="346"/>
        <v>theater</v>
      </c>
      <c r="T3674" s="17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 s="15">
        <f t="shared" si="344"/>
        <v>41948.536111111112</v>
      </c>
      <c r="K3675">
        <v>1412233497</v>
      </c>
      <c r="L3675" s="15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 t="shared" si="342"/>
        <v>113.625</v>
      </c>
      <c r="R3675" s="11">
        <f t="shared" si="343"/>
        <v>39.868421052631582</v>
      </c>
      <c r="S3675" t="str">
        <f t="shared" si="346"/>
        <v>theater</v>
      </c>
      <c r="T3675" s="17" t="str">
        <f t="shared" si="347"/>
        <v>plays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 s="15">
        <f t="shared" si="344"/>
        <v>42616.873020833329</v>
      </c>
      <c r="K3676">
        <v>1467752229</v>
      </c>
      <c r="L3676" s="15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 t="shared" si="342"/>
        <v>100</v>
      </c>
      <c r="R3676" s="11">
        <f t="shared" si="343"/>
        <v>145.16129032258064</v>
      </c>
      <c r="S3676" t="str">
        <f t="shared" si="346"/>
        <v>theater</v>
      </c>
      <c r="T3676" s="17" t="str">
        <f t="shared" si="347"/>
        <v>plays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 s="15">
        <f t="shared" si="344"/>
        <v>42505.958333333328</v>
      </c>
      <c r="K3677">
        <v>1462285182</v>
      </c>
      <c r="L3677" s="15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 t="shared" si="342"/>
        <v>140</v>
      </c>
      <c r="R3677" s="11">
        <f t="shared" si="343"/>
        <v>23.333333333333332</v>
      </c>
      <c r="S3677" t="str">
        <f t="shared" si="346"/>
        <v>theater</v>
      </c>
      <c r="T3677" s="17" t="str">
        <f t="shared" si="347"/>
        <v>plays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 s="15">
        <f t="shared" si="344"/>
        <v>41894.815787037034</v>
      </c>
      <c r="K3678">
        <v>1408995284</v>
      </c>
      <c r="L3678" s="15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 t="shared" si="342"/>
        <v>128.75</v>
      </c>
      <c r="R3678" s="11">
        <f t="shared" si="343"/>
        <v>64.375</v>
      </c>
      <c r="S3678" t="str">
        <f t="shared" si="346"/>
        <v>theater</v>
      </c>
      <c r="T3678" s="17" t="str">
        <f t="shared" si="347"/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 s="15">
        <f t="shared" si="344"/>
        <v>41823.165972222225</v>
      </c>
      <c r="K3679">
        <v>1402580818</v>
      </c>
      <c r="L3679" s="15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 t="shared" si="342"/>
        <v>102.90416666666667</v>
      </c>
      <c r="R3679" s="11">
        <f t="shared" si="343"/>
        <v>62.052763819095475</v>
      </c>
      <c r="S3679" t="str">
        <f t="shared" si="346"/>
        <v>theater</v>
      </c>
      <c r="T3679" s="17" t="str">
        <f t="shared" si="347"/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 s="15">
        <f t="shared" si="344"/>
        <v>42155.531226851846</v>
      </c>
      <c r="K3680">
        <v>1430052298</v>
      </c>
      <c r="L3680" s="15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 t="shared" si="342"/>
        <v>102.49999999999999</v>
      </c>
      <c r="R3680" s="11">
        <f t="shared" si="343"/>
        <v>66.129032258064512</v>
      </c>
      <c r="S3680" t="str">
        <f t="shared" si="346"/>
        <v>theater</v>
      </c>
      <c r="T3680" s="17" t="str">
        <f t="shared" si="347"/>
        <v>plays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 s="15">
        <f t="shared" si="344"/>
        <v>41821.207638888889</v>
      </c>
      <c r="K3681">
        <v>1401214581</v>
      </c>
      <c r="L3681" s="15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 t="shared" si="342"/>
        <v>110.1</v>
      </c>
      <c r="R3681" s="11">
        <f t="shared" si="343"/>
        <v>73.400000000000006</v>
      </c>
      <c r="S3681" t="str">
        <f t="shared" si="346"/>
        <v>theater</v>
      </c>
      <c r="T3681" s="17" t="str">
        <f t="shared" si="347"/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 s="15">
        <f t="shared" si="344"/>
        <v>42648.454097222217</v>
      </c>
      <c r="K3682">
        <v>1473850434</v>
      </c>
      <c r="L3682" s="15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 t="shared" si="342"/>
        <v>112.76666666666667</v>
      </c>
      <c r="R3682" s="11">
        <f t="shared" si="343"/>
        <v>99.5</v>
      </c>
      <c r="S3682" t="str">
        <f t="shared" si="346"/>
        <v>theater</v>
      </c>
      <c r="T3682" s="17" t="str">
        <f t="shared" si="347"/>
        <v>plays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 s="15">
        <f t="shared" si="344"/>
        <v>42384.651504629626</v>
      </c>
      <c r="K3683">
        <v>1452008290</v>
      </c>
      <c r="L3683" s="15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 t="shared" si="342"/>
        <v>111.9</v>
      </c>
      <c r="R3683" s="11">
        <f t="shared" si="343"/>
        <v>62.166666666666664</v>
      </c>
      <c r="S3683" t="str">
        <f t="shared" si="346"/>
        <v>theater</v>
      </c>
      <c r="T3683" s="17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 s="15">
        <f t="shared" si="344"/>
        <v>41806.290972222225</v>
      </c>
      <c r="K3684">
        <v>1399998418</v>
      </c>
      <c r="L3684" s="15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 t="shared" si="342"/>
        <v>139.19999999999999</v>
      </c>
      <c r="R3684" s="11">
        <f t="shared" si="343"/>
        <v>62.328358208955223</v>
      </c>
      <c r="S3684" t="str">
        <f t="shared" si="346"/>
        <v>theater</v>
      </c>
      <c r="T3684" s="17" t="str">
        <f t="shared" si="347"/>
        <v>plays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 s="15">
        <f t="shared" si="344"/>
        <v>42663.116851851853</v>
      </c>
      <c r="K3685">
        <v>1474339696</v>
      </c>
      <c r="L3685" s="15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 t="shared" si="342"/>
        <v>110.85714285714286</v>
      </c>
      <c r="R3685" s="11">
        <f t="shared" si="343"/>
        <v>58.787878787878789</v>
      </c>
      <c r="S3685" t="str">
        <f t="shared" si="346"/>
        <v>theater</v>
      </c>
      <c r="T3685" s="17" t="str">
        <f t="shared" si="347"/>
        <v>plays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 s="15">
        <f t="shared" si="344"/>
        <v>42249.180393518516</v>
      </c>
      <c r="K3686">
        <v>1438575586</v>
      </c>
      <c r="L3686" s="15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 t="shared" si="342"/>
        <v>139.06666666666666</v>
      </c>
      <c r="R3686" s="11">
        <f t="shared" si="343"/>
        <v>45.347826086956523</v>
      </c>
      <c r="S3686" t="str">
        <f t="shared" si="346"/>
        <v>theater</v>
      </c>
      <c r="T3686" s="17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 s="15">
        <f t="shared" si="344"/>
        <v>41778.875</v>
      </c>
      <c r="K3687">
        <v>1398348859</v>
      </c>
      <c r="L3687" s="15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 t="shared" si="342"/>
        <v>105.69999999999999</v>
      </c>
      <c r="R3687" s="11">
        <f t="shared" si="343"/>
        <v>41.944444444444443</v>
      </c>
      <c r="S3687" t="str">
        <f t="shared" si="346"/>
        <v>theater</v>
      </c>
      <c r="T3687" s="17" t="str">
        <f t="shared" si="347"/>
        <v>plays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 s="15">
        <f t="shared" si="344"/>
        <v>42245.165972222225</v>
      </c>
      <c r="K3688">
        <v>1439567660</v>
      </c>
      <c r="L3688" s="15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 t="shared" si="342"/>
        <v>101.42857142857142</v>
      </c>
      <c r="R3688" s="11">
        <f t="shared" si="343"/>
        <v>59.166666666666664</v>
      </c>
      <c r="S3688" t="str">
        <f t="shared" si="346"/>
        <v>theater</v>
      </c>
      <c r="T3688" s="17" t="str">
        <f t="shared" si="347"/>
        <v>plays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 s="15">
        <f t="shared" si="344"/>
        <v>41817.218229166669</v>
      </c>
      <c r="K3689">
        <v>1401254055</v>
      </c>
      <c r="L3689" s="15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 t="shared" si="342"/>
        <v>100.245</v>
      </c>
      <c r="R3689" s="11">
        <f t="shared" si="343"/>
        <v>200.49</v>
      </c>
      <c r="S3689" t="str">
        <f t="shared" si="346"/>
        <v>theater</v>
      </c>
      <c r="T3689" s="17" t="str">
        <f t="shared" si="347"/>
        <v>plays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 s="15">
        <f t="shared" si="344"/>
        <v>41859.787083333329</v>
      </c>
      <c r="K3690">
        <v>1404932004</v>
      </c>
      <c r="L3690" s="15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 t="shared" si="342"/>
        <v>109.16666666666666</v>
      </c>
      <c r="R3690" s="11">
        <f t="shared" si="343"/>
        <v>83.974358974358978</v>
      </c>
      <c r="S3690" t="str">
        <f t="shared" si="346"/>
        <v>theater</v>
      </c>
      <c r="T3690" s="17" t="str">
        <f t="shared" si="347"/>
        <v>plays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 s="15">
        <f t="shared" si="344"/>
        <v>42176.934027777781</v>
      </c>
      <c r="K3691">
        <v>1432410639</v>
      </c>
      <c r="L3691" s="15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 t="shared" si="342"/>
        <v>118.33333333333333</v>
      </c>
      <c r="R3691" s="11">
        <f t="shared" si="343"/>
        <v>57.258064516129032</v>
      </c>
      <c r="S3691" t="str">
        <f t="shared" si="346"/>
        <v>theater</v>
      </c>
      <c r="T3691" s="17" t="str">
        <f t="shared" si="347"/>
        <v>plays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 s="15">
        <f t="shared" si="344"/>
        <v>41970.639849537038</v>
      </c>
      <c r="K3692">
        <v>1414506083</v>
      </c>
      <c r="L3692" s="15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 t="shared" si="342"/>
        <v>120</v>
      </c>
      <c r="R3692" s="11">
        <f t="shared" si="343"/>
        <v>58.064516129032256</v>
      </c>
      <c r="S3692" t="str">
        <f t="shared" si="346"/>
        <v>theater</v>
      </c>
      <c r="T3692" s="17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 s="15">
        <f t="shared" si="344"/>
        <v>42065.207638888889</v>
      </c>
      <c r="K3693">
        <v>1421426929</v>
      </c>
      <c r="L3693" s="15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 t="shared" si="342"/>
        <v>127.96000000000001</v>
      </c>
      <c r="R3693" s="11">
        <f t="shared" si="343"/>
        <v>186.80291970802921</v>
      </c>
      <c r="S3693" t="str">
        <f t="shared" si="346"/>
        <v>theater</v>
      </c>
      <c r="T3693" s="17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 s="15">
        <f t="shared" si="344"/>
        <v>41901</v>
      </c>
      <c r="K3694">
        <v>1410304179</v>
      </c>
      <c r="L3694" s="15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 t="shared" si="342"/>
        <v>126</v>
      </c>
      <c r="R3694" s="11">
        <f t="shared" si="343"/>
        <v>74.117647058823536</v>
      </c>
      <c r="S3694" t="str">
        <f t="shared" si="346"/>
        <v>theater</v>
      </c>
      <c r="T3694" s="17" t="str">
        <f t="shared" si="347"/>
        <v>plays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 s="15">
        <f t="shared" si="344"/>
        <v>42338.9375</v>
      </c>
      <c r="K3695">
        <v>1446352529</v>
      </c>
      <c r="L3695" s="15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 t="shared" si="342"/>
        <v>129.12912912912913</v>
      </c>
      <c r="R3695" s="11">
        <f t="shared" si="343"/>
        <v>30.714285714285715</v>
      </c>
      <c r="S3695" t="str">
        <f t="shared" si="346"/>
        <v>theater</v>
      </c>
      <c r="T3695" s="17" t="str">
        <f t="shared" si="347"/>
        <v>plays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 s="15">
        <f t="shared" si="344"/>
        <v>42527.083333333328</v>
      </c>
      <c r="K3696">
        <v>1461985967</v>
      </c>
      <c r="L3696" s="15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 t="shared" si="342"/>
        <v>107.42857142857143</v>
      </c>
      <c r="R3696" s="11">
        <f t="shared" si="343"/>
        <v>62.666666666666664</v>
      </c>
      <c r="S3696" t="str">
        <f t="shared" si="346"/>
        <v>theater</v>
      </c>
      <c r="T3696" s="17" t="str">
        <f t="shared" si="347"/>
        <v>plays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 s="15">
        <f t="shared" si="344"/>
        <v>42015.870486111111</v>
      </c>
      <c r="K3697">
        <v>1419281610</v>
      </c>
      <c r="L3697" s="15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 t="shared" si="342"/>
        <v>100.125</v>
      </c>
      <c r="R3697" s="11">
        <f t="shared" si="343"/>
        <v>121.36363636363636</v>
      </c>
      <c r="S3697" t="str">
        <f t="shared" si="346"/>
        <v>theater</v>
      </c>
      <c r="T3697" s="17" t="str">
        <f t="shared" si="347"/>
        <v>plays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 s="15">
        <f t="shared" si="344"/>
        <v>42048.617083333331</v>
      </c>
      <c r="K3698">
        <v>1418654916</v>
      </c>
      <c r="L3698" s="15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 t="shared" si="342"/>
        <v>155</v>
      </c>
      <c r="R3698" s="11">
        <f t="shared" si="343"/>
        <v>39.743589743589745</v>
      </c>
      <c r="S3698" t="str">
        <f t="shared" si="346"/>
        <v>theater</v>
      </c>
      <c r="T3698" s="17" t="str">
        <f t="shared" si="347"/>
        <v>plays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 s="15">
        <f t="shared" si="344"/>
        <v>42500.465833333335</v>
      </c>
      <c r="K3699">
        <v>1461064248</v>
      </c>
      <c r="L3699" s="15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 t="shared" si="342"/>
        <v>108</v>
      </c>
      <c r="R3699" s="11">
        <f t="shared" si="343"/>
        <v>72</v>
      </c>
      <c r="S3699" t="str">
        <f t="shared" si="346"/>
        <v>theater</v>
      </c>
      <c r="T3699" s="17" t="str">
        <f t="shared" si="347"/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 s="15">
        <f t="shared" si="344"/>
        <v>42431.806562500002</v>
      </c>
      <c r="K3700">
        <v>1454354487</v>
      </c>
      <c r="L3700" s="15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 t="shared" si="342"/>
        <v>110.52</v>
      </c>
      <c r="R3700" s="11">
        <f t="shared" si="343"/>
        <v>40.632352941176471</v>
      </c>
      <c r="S3700" t="str">
        <f t="shared" si="346"/>
        <v>theater</v>
      </c>
      <c r="T3700" s="17" t="str">
        <f t="shared" si="347"/>
        <v>plays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 s="15">
        <f t="shared" si="344"/>
        <v>41927.602037037039</v>
      </c>
      <c r="K3701">
        <v>1410791216</v>
      </c>
      <c r="L3701" s="15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 t="shared" si="342"/>
        <v>100.8</v>
      </c>
      <c r="R3701" s="11">
        <f t="shared" si="343"/>
        <v>63</v>
      </c>
      <c r="S3701" t="str">
        <f t="shared" si="346"/>
        <v>theater</v>
      </c>
      <c r="T3701" s="17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 s="15">
        <f t="shared" si="344"/>
        <v>41912.666666666664</v>
      </c>
      <c r="K3702">
        <v>1409493800</v>
      </c>
      <c r="L3702" s="15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 t="shared" si="342"/>
        <v>121.2</v>
      </c>
      <c r="R3702" s="11">
        <f t="shared" si="343"/>
        <v>33.666666666666664</v>
      </c>
      <c r="S3702" t="str">
        <f t="shared" si="346"/>
        <v>theater</v>
      </c>
      <c r="T3702" s="17" t="str">
        <f t="shared" si="347"/>
        <v>plays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 s="15">
        <f t="shared" si="344"/>
        <v>42159.541585648149</v>
      </c>
      <c r="K3703">
        <v>1430830793</v>
      </c>
      <c r="L3703" s="15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 t="shared" si="342"/>
        <v>100.33333333333334</v>
      </c>
      <c r="R3703" s="11">
        <f t="shared" si="343"/>
        <v>38.589743589743591</v>
      </c>
      <c r="S3703" t="str">
        <f t="shared" si="346"/>
        <v>theater</v>
      </c>
      <c r="T3703" s="17" t="str">
        <f t="shared" si="347"/>
        <v>plays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 s="15">
        <f t="shared" si="344"/>
        <v>42561.957638888889</v>
      </c>
      <c r="K3704">
        <v>1464958484</v>
      </c>
      <c r="L3704" s="15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 t="shared" si="342"/>
        <v>109.16666666666666</v>
      </c>
      <c r="R3704" s="11">
        <f t="shared" si="343"/>
        <v>155.95238095238096</v>
      </c>
      <c r="S3704" t="str">
        <f t="shared" si="346"/>
        <v>theater</v>
      </c>
      <c r="T3704" s="17" t="str">
        <f t="shared" si="347"/>
        <v>plays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 s="15">
        <f t="shared" si="344"/>
        <v>42595.290972222225</v>
      </c>
      <c r="K3705">
        <v>1467720388</v>
      </c>
      <c r="L3705" s="15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 t="shared" si="342"/>
        <v>123.42857142857142</v>
      </c>
      <c r="R3705" s="11">
        <f t="shared" si="343"/>
        <v>43.2</v>
      </c>
      <c r="S3705" t="str">
        <f t="shared" si="346"/>
        <v>theater</v>
      </c>
      <c r="T3705" s="17" t="str">
        <f t="shared" si="347"/>
        <v>plays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 s="15">
        <f t="shared" si="344"/>
        <v>42521.689745370371</v>
      </c>
      <c r="K3706">
        <v>1459528394</v>
      </c>
      <c r="L3706" s="15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 t="shared" si="342"/>
        <v>136.33666666666667</v>
      </c>
      <c r="R3706" s="11">
        <f t="shared" si="343"/>
        <v>15.148518518518518</v>
      </c>
      <c r="S3706" t="str">
        <f t="shared" si="346"/>
        <v>theater</v>
      </c>
      <c r="T3706" s="17" t="str">
        <f t="shared" si="347"/>
        <v>plays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 s="15">
        <f t="shared" si="344"/>
        <v>41813.75</v>
      </c>
      <c r="K3707">
        <v>1401714114</v>
      </c>
      <c r="L3707" s="15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 t="shared" si="342"/>
        <v>103.46657233816768</v>
      </c>
      <c r="R3707" s="11">
        <f t="shared" si="343"/>
        <v>83.571428571428569</v>
      </c>
      <c r="S3707" t="str">
        <f t="shared" si="346"/>
        <v>theater</v>
      </c>
      <c r="T3707" s="17" t="str">
        <f t="shared" si="347"/>
        <v>plays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 s="15">
        <f t="shared" si="344"/>
        <v>41894.913761574076</v>
      </c>
      <c r="K3708">
        <v>1409262949</v>
      </c>
      <c r="L3708" s="15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 t="shared" si="342"/>
        <v>121.33333333333334</v>
      </c>
      <c r="R3708" s="11">
        <f t="shared" si="343"/>
        <v>140</v>
      </c>
      <c r="S3708" t="str">
        <f t="shared" si="346"/>
        <v>theater</v>
      </c>
      <c r="T3708" s="17" t="str">
        <f t="shared" si="347"/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 s="15">
        <f t="shared" si="344"/>
        <v>42573.226388888885</v>
      </c>
      <c r="K3709">
        <v>1467335378</v>
      </c>
      <c r="L3709" s="15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 t="shared" si="342"/>
        <v>186</v>
      </c>
      <c r="R3709" s="11">
        <f t="shared" si="343"/>
        <v>80.869565217391298</v>
      </c>
      <c r="S3709" t="str">
        <f t="shared" si="346"/>
        <v>theater</v>
      </c>
      <c r="T3709" s="17" t="str">
        <f t="shared" si="347"/>
        <v>plays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 s="15">
        <f t="shared" si="344"/>
        <v>41824.142199074071</v>
      </c>
      <c r="K3710">
        <v>1403234686</v>
      </c>
      <c r="L3710" s="15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 t="shared" si="342"/>
        <v>300</v>
      </c>
      <c r="R3710" s="11">
        <f t="shared" si="343"/>
        <v>53.846153846153847</v>
      </c>
      <c r="S3710" t="str">
        <f t="shared" si="346"/>
        <v>theater</v>
      </c>
      <c r="T3710" s="17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 s="15">
        <f t="shared" si="344"/>
        <v>41815.707708333335</v>
      </c>
      <c r="K3711">
        <v>1401123546</v>
      </c>
      <c r="L3711" s="15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 t="shared" si="342"/>
        <v>108.25</v>
      </c>
      <c r="R3711" s="11">
        <f t="shared" si="343"/>
        <v>30.928571428571427</v>
      </c>
      <c r="S3711" t="str">
        <f t="shared" si="346"/>
        <v>theater</v>
      </c>
      <c r="T3711" s="17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 s="15">
        <f t="shared" si="344"/>
        <v>42097.576249999998</v>
      </c>
      <c r="K3712">
        <v>1425908988</v>
      </c>
      <c r="L3712" s="15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 t="shared" si="342"/>
        <v>141.15384615384616</v>
      </c>
      <c r="R3712" s="11">
        <f t="shared" si="343"/>
        <v>67.962962962962962</v>
      </c>
      <c r="S3712" t="str">
        <f t="shared" si="346"/>
        <v>theater</v>
      </c>
      <c r="T3712" s="17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 s="15">
        <f t="shared" si="344"/>
        <v>41805.666666666664</v>
      </c>
      <c r="K3713">
        <v>1400606573</v>
      </c>
      <c r="L3713" s="15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 t="shared" si="342"/>
        <v>113.99999999999999</v>
      </c>
      <c r="R3713" s="11">
        <f t="shared" si="343"/>
        <v>27.142857142857142</v>
      </c>
      <c r="S3713" t="str">
        <f t="shared" si="346"/>
        <v>theater</v>
      </c>
      <c r="T3713" s="17" t="str">
        <f t="shared" si="347"/>
        <v>plays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 s="15">
        <f t="shared" si="344"/>
        <v>42155.290972222225</v>
      </c>
      <c r="K3714">
        <v>1431230867</v>
      </c>
      <c r="L3714" s="15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 t="shared" ref="Q3714:Q3777" si="348">E3714/D3714*100</f>
        <v>153.73333333333335</v>
      </c>
      <c r="R3714" s="11">
        <f t="shared" ref="R3714:R3777" si="349">E3714/N3714</f>
        <v>110.86538461538461</v>
      </c>
      <c r="S3714" t="str">
        <f t="shared" si="346"/>
        <v>theater</v>
      </c>
      <c r="T3714" s="17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350">(((I3715/60)/60)/24)+DATE(1970,1,1)</f>
        <v>42525.738032407404</v>
      </c>
      <c r="K3715">
        <v>1463334166</v>
      </c>
      <c r="L3715" s="15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 t="shared" si="348"/>
        <v>101.49999999999999</v>
      </c>
      <c r="R3715" s="11">
        <f t="shared" si="349"/>
        <v>106.84210526315789</v>
      </c>
      <c r="S3715" t="str">
        <f t="shared" ref="S3715:S3778" si="352">LEFT(P3715,SEARCH("/",P3715,1)-1)</f>
        <v>theater</v>
      </c>
      <c r="T3715" s="17" t="str">
        <f t="shared" ref="T3715:T3778" si="353">RIGHT(P3715,LEN(P3715)-SEARCH("/",P3715))</f>
        <v>plays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 s="15">
        <f t="shared" si="350"/>
        <v>42150.165972222225</v>
      </c>
      <c r="K3716">
        <v>1429881667</v>
      </c>
      <c r="L3716" s="15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 t="shared" si="348"/>
        <v>102.35000000000001</v>
      </c>
      <c r="R3716" s="11">
        <f t="shared" si="349"/>
        <v>105.51546391752578</v>
      </c>
      <c r="S3716" t="str">
        <f t="shared" si="352"/>
        <v>theater</v>
      </c>
      <c r="T3716" s="17" t="str">
        <f t="shared" si="353"/>
        <v>plays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 s="15">
        <f t="shared" si="350"/>
        <v>42094.536111111112</v>
      </c>
      <c r="K3717">
        <v>1422834819</v>
      </c>
      <c r="L3717" s="15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 t="shared" si="348"/>
        <v>102.57142857142858</v>
      </c>
      <c r="R3717" s="11">
        <f t="shared" si="349"/>
        <v>132.96296296296296</v>
      </c>
      <c r="S3717" t="str">
        <f t="shared" si="352"/>
        <v>theater</v>
      </c>
      <c r="T3717" s="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 s="15">
        <f t="shared" si="350"/>
        <v>42390.887835648144</v>
      </c>
      <c r="K3718">
        <v>1450819109</v>
      </c>
      <c r="L3718" s="15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 t="shared" si="348"/>
        <v>155.75</v>
      </c>
      <c r="R3718" s="11">
        <f t="shared" si="349"/>
        <v>51.916666666666664</v>
      </c>
      <c r="S3718" t="str">
        <f t="shared" si="352"/>
        <v>theater</v>
      </c>
      <c r="T3718" s="17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 s="15">
        <f t="shared" si="350"/>
        <v>42133.866307870368</v>
      </c>
      <c r="K3719">
        <v>1428526049</v>
      </c>
      <c r="L3719" s="15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 t="shared" si="348"/>
        <v>100.75</v>
      </c>
      <c r="R3719" s="11">
        <f t="shared" si="349"/>
        <v>310</v>
      </c>
      <c r="S3719" t="str">
        <f t="shared" si="352"/>
        <v>theater</v>
      </c>
      <c r="T3719" s="17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 s="15">
        <f t="shared" si="350"/>
        <v>42062.716145833328</v>
      </c>
      <c r="K3720">
        <v>1422465075</v>
      </c>
      <c r="L3720" s="15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 t="shared" si="348"/>
        <v>239.4</v>
      </c>
      <c r="R3720" s="11">
        <f t="shared" si="349"/>
        <v>26.021739130434781</v>
      </c>
      <c r="S3720" t="str">
        <f t="shared" si="352"/>
        <v>theater</v>
      </c>
      <c r="T3720" s="17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 s="15">
        <f t="shared" si="350"/>
        <v>42177.729930555557</v>
      </c>
      <c r="K3721">
        <v>1432402266</v>
      </c>
      <c r="L3721" s="15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 t="shared" si="348"/>
        <v>210</v>
      </c>
      <c r="R3721" s="11">
        <f t="shared" si="349"/>
        <v>105</v>
      </c>
      <c r="S3721" t="str">
        <f t="shared" si="352"/>
        <v>theater</v>
      </c>
      <c r="T3721" s="17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 s="15">
        <f t="shared" si="350"/>
        <v>42187.993125000001</v>
      </c>
      <c r="K3722">
        <v>1433980206</v>
      </c>
      <c r="L3722" s="15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 t="shared" si="348"/>
        <v>104.51515151515152</v>
      </c>
      <c r="R3722" s="11">
        <f t="shared" si="349"/>
        <v>86.224999999999994</v>
      </c>
      <c r="S3722" t="str">
        <f t="shared" si="352"/>
        <v>theater</v>
      </c>
      <c r="T3722" s="17" t="str">
        <f t="shared" si="353"/>
        <v>plays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 s="15">
        <f t="shared" si="350"/>
        <v>41948.977824074071</v>
      </c>
      <c r="K3723">
        <v>1413412084</v>
      </c>
      <c r="L3723" s="15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 t="shared" si="348"/>
        <v>100.8</v>
      </c>
      <c r="R3723" s="11">
        <f t="shared" si="349"/>
        <v>114.54545454545455</v>
      </c>
      <c r="S3723" t="str">
        <f t="shared" si="352"/>
        <v>theater</v>
      </c>
      <c r="T3723" s="17" t="str">
        <f t="shared" si="353"/>
        <v>plays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 s="15">
        <f t="shared" si="350"/>
        <v>42411.957638888889</v>
      </c>
      <c r="K3724">
        <v>1452614847</v>
      </c>
      <c r="L3724" s="15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 t="shared" si="348"/>
        <v>111.20000000000002</v>
      </c>
      <c r="R3724" s="11">
        <f t="shared" si="349"/>
        <v>47.657142857142858</v>
      </c>
      <c r="S3724" t="str">
        <f t="shared" si="352"/>
        <v>theater</v>
      </c>
      <c r="T3724" s="17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 s="15">
        <f t="shared" si="350"/>
        <v>41973.794699074075</v>
      </c>
      <c r="K3725">
        <v>1414778662</v>
      </c>
      <c r="L3725" s="15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 t="shared" si="348"/>
        <v>102.04444444444445</v>
      </c>
      <c r="R3725" s="11">
        <f t="shared" si="349"/>
        <v>72.888888888888886</v>
      </c>
      <c r="S3725" t="str">
        <f t="shared" si="352"/>
        <v>theater</v>
      </c>
      <c r="T3725" s="17" t="str">
        <f t="shared" si="353"/>
        <v>plays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 s="15">
        <f t="shared" si="350"/>
        <v>42494.958333333328</v>
      </c>
      <c r="K3726">
        <v>1459856860</v>
      </c>
      <c r="L3726" s="15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 t="shared" si="348"/>
        <v>102.54767441860466</v>
      </c>
      <c r="R3726" s="11">
        <f t="shared" si="349"/>
        <v>49.545505617977533</v>
      </c>
      <c r="S3726" t="str">
        <f t="shared" si="352"/>
        <v>theater</v>
      </c>
      <c r="T3726" s="17" t="str">
        <f t="shared" si="353"/>
        <v>plays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 s="15">
        <f t="shared" si="350"/>
        <v>42418.895833333328</v>
      </c>
      <c r="K3727">
        <v>1454366467</v>
      </c>
      <c r="L3727" s="15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 t="shared" si="348"/>
        <v>127</v>
      </c>
      <c r="R3727" s="11">
        <f t="shared" si="349"/>
        <v>25.4</v>
      </c>
      <c r="S3727" t="str">
        <f t="shared" si="352"/>
        <v>theater</v>
      </c>
      <c r="T3727" s="1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 s="15">
        <f t="shared" si="350"/>
        <v>42489.875</v>
      </c>
      <c r="K3728">
        <v>1459567371</v>
      </c>
      <c r="L3728" s="15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 t="shared" si="348"/>
        <v>338.70588235294122</v>
      </c>
      <c r="R3728" s="11">
        <f t="shared" si="349"/>
        <v>62.586956521739133</v>
      </c>
      <c r="S3728" t="str">
        <f t="shared" si="352"/>
        <v>theater</v>
      </c>
      <c r="T3728" s="17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 s="15">
        <f t="shared" si="350"/>
        <v>42663.204861111109</v>
      </c>
      <c r="K3729">
        <v>1474273294</v>
      </c>
      <c r="L3729" s="15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 t="shared" si="348"/>
        <v>100.75</v>
      </c>
      <c r="R3729" s="11">
        <f t="shared" si="349"/>
        <v>61.060606060606062</v>
      </c>
      <c r="S3729" t="str">
        <f t="shared" si="352"/>
        <v>theater</v>
      </c>
      <c r="T3729" s="17" t="str">
        <f t="shared" si="353"/>
        <v>plays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 s="15">
        <f t="shared" si="350"/>
        <v>42235.171018518522</v>
      </c>
      <c r="K3730">
        <v>1437365176</v>
      </c>
      <c r="L3730" s="15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348"/>
        <v>9.31</v>
      </c>
      <c r="R3730" s="11">
        <f t="shared" si="349"/>
        <v>60.064516129032256</v>
      </c>
      <c r="S3730" t="str">
        <f t="shared" si="352"/>
        <v>theater</v>
      </c>
      <c r="T3730" s="17" t="str">
        <f t="shared" si="353"/>
        <v>plays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 s="15">
        <f t="shared" si="350"/>
        <v>42086.16333333333</v>
      </c>
      <c r="K3731">
        <v>1423198512</v>
      </c>
      <c r="L3731" s="15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348"/>
        <v>7.24</v>
      </c>
      <c r="R3731" s="11">
        <f t="shared" si="349"/>
        <v>72.400000000000006</v>
      </c>
      <c r="S3731" t="str">
        <f t="shared" si="352"/>
        <v>theater</v>
      </c>
      <c r="T3731" s="17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 s="15">
        <f t="shared" si="350"/>
        <v>42233.677766203706</v>
      </c>
      <c r="K3732">
        <v>1437236159</v>
      </c>
      <c r="L3732" s="15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348"/>
        <v>10</v>
      </c>
      <c r="R3732" s="11">
        <f t="shared" si="349"/>
        <v>100</v>
      </c>
      <c r="S3732" t="str">
        <f t="shared" si="352"/>
        <v>theater</v>
      </c>
      <c r="T3732" s="17" t="str">
        <f t="shared" si="353"/>
        <v>plays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 s="15">
        <f t="shared" si="350"/>
        <v>42014.140972222223</v>
      </c>
      <c r="K3733">
        <v>1418234646</v>
      </c>
      <c r="L3733" s="15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348"/>
        <v>11.272727272727273</v>
      </c>
      <c r="R3733" s="11">
        <f t="shared" si="349"/>
        <v>51.666666666666664</v>
      </c>
      <c r="S3733" t="str">
        <f t="shared" si="352"/>
        <v>theater</v>
      </c>
      <c r="T3733" s="17" t="str">
        <f t="shared" si="353"/>
        <v>plays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 s="15">
        <f t="shared" si="350"/>
        <v>42028.5</v>
      </c>
      <c r="K3734">
        <v>1416932133</v>
      </c>
      <c r="L3734" s="15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348"/>
        <v>15.411764705882353</v>
      </c>
      <c r="R3734" s="11">
        <f t="shared" si="349"/>
        <v>32.75</v>
      </c>
      <c r="S3734" t="str">
        <f t="shared" si="352"/>
        <v>theater</v>
      </c>
      <c r="T3734" s="17" t="str">
        <f t="shared" si="353"/>
        <v>plays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 s="15">
        <f t="shared" si="350"/>
        <v>42112.9375</v>
      </c>
      <c r="K3735">
        <v>1428539708</v>
      </c>
      <c r="L3735" s="15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348"/>
        <v>0</v>
      </c>
      <c r="R3735" s="11" t="e">
        <f t="shared" si="349"/>
        <v>#DIV/0!</v>
      </c>
      <c r="S3735" t="str">
        <f t="shared" si="352"/>
        <v>theater</v>
      </c>
      <c r="T3735" s="17" t="str">
        <f t="shared" si="353"/>
        <v>plays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 s="15">
        <f t="shared" si="350"/>
        <v>42149.901574074072</v>
      </c>
      <c r="K3736">
        <v>1427405896</v>
      </c>
      <c r="L3736" s="15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348"/>
        <v>28.466666666666669</v>
      </c>
      <c r="R3736" s="11">
        <f t="shared" si="349"/>
        <v>61</v>
      </c>
      <c r="S3736" t="str">
        <f t="shared" si="352"/>
        <v>theater</v>
      </c>
      <c r="T3736" s="17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 s="15">
        <f t="shared" si="350"/>
        <v>42152.693159722221</v>
      </c>
      <c r="K3737">
        <v>1430239089</v>
      </c>
      <c r="L3737" s="15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348"/>
        <v>13.333333333333334</v>
      </c>
      <c r="R3737" s="11">
        <f t="shared" si="349"/>
        <v>10</v>
      </c>
      <c r="S3737" t="str">
        <f t="shared" si="352"/>
        <v>theater</v>
      </c>
      <c r="T3737" s="1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 s="15">
        <f t="shared" si="350"/>
        <v>42086.75</v>
      </c>
      <c r="K3738">
        <v>1423847093</v>
      </c>
      <c r="L3738" s="15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348"/>
        <v>0.66666666666666674</v>
      </c>
      <c r="R3738" s="11">
        <f t="shared" si="349"/>
        <v>10</v>
      </c>
      <c r="S3738" t="str">
        <f t="shared" si="352"/>
        <v>theater</v>
      </c>
      <c r="T3738" s="17" t="str">
        <f t="shared" si="353"/>
        <v>plays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 s="15">
        <f t="shared" si="350"/>
        <v>42320.290972222225</v>
      </c>
      <c r="K3739">
        <v>1445358903</v>
      </c>
      <c r="L3739" s="15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348"/>
        <v>21.428571428571427</v>
      </c>
      <c r="R3739" s="11">
        <f t="shared" si="349"/>
        <v>37.5</v>
      </c>
      <c r="S3739" t="str">
        <f t="shared" si="352"/>
        <v>theater</v>
      </c>
      <c r="T3739" s="17" t="str">
        <f t="shared" si="353"/>
        <v>plays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 s="15">
        <f t="shared" si="350"/>
        <v>41835.916666666664</v>
      </c>
      <c r="K3740">
        <v>1403562705</v>
      </c>
      <c r="L3740" s="15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348"/>
        <v>18</v>
      </c>
      <c r="R3740" s="11">
        <f t="shared" si="349"/>
        <v>45</v>
      </c>
      <c r="S3740" t="str">
        <f t="shared" si="352"/>
        <v>theater</v>
      </c>
      <c r="T3740" s="17" t="str">
        <f t="shared" si="353"/>
        <v>plays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 s="15">
        <f t="shared" si="350"/>
        <v>42568.449861111112</v>
      </c>
      <c r="K3741">
        <v>1467024468</v>
      </c>
      <c r="L3741" s="15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348"/>
        <v>20.125</v>
      </c>
      <c r="R3741" s="11">
        <f t="shared" si="349"/>
        <v>100.625</v>
      </c>
      <c r="S3741" t="str">
        <f t="shared" si="352"/>
        <v>theater</v>
      </c>
      <c r="T3741" s="17" t="str">
        <f t="shared" si="353"/>
        <v>plays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 s="15">
        <f t="shared" si="350"/>
        <v>41863.079143518517</v>
      </c>
      <c r="K3742">
        <v>1405217355</v>
      </c>
      <c r="L3742" s="15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348"/>
        <v>17.899999999999999</v>
      </c>
      <c r="R3742" s="11">
        <f t="shared" si="349"/>
        <v>25.571428571428573</v>
      </c>
      <c r="S3742" t="str">
        <f t="shared" si="352"/>
        <v>theater</v>
      </c>
      <c r="T3742" s="17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 s="15">
        <f t="shared" si="350"/>
        <v>42355.920717592591</v>
      </c>
      <c r="K3743">
        <v>1447797950</v>
      </c>
      <c r="L3743" s="15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348"/>
        <v>0</v>
      </c>
      <c r="R3743" s="11" t="e">
        <f t="shared" si="349"/>
        <v>#DIV/0!</v>
      </c>
      <c r="S3743" t="str">
        <f t="shared" si="352"/>
        <v>theater</v>
      </c>
      <c r="T3743" s="17" t="str">
        <f t="shared" si="353"/>
        <v>plays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 s="15">
        <f t="shared" si="350"/>
        <v>41888.214629629627</v>
      </c>
      <c r="K3744">
        <v>1407388144</v>
      </c>
      <c r="L3744" s="15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348"/>
        <v>2</v>
      </c>
      <c r="R3744" s="11">
        <f t="shared" si="349"/>
        <v>25</v>
      </c>
      <c r="S3744" t="str">
        <f t="shared" si="352"/>
        <v>theater</v>
      </c>
      <c r="T3744" s="17" t="str">
        <f t="shared" si="353"/>
        <v>plays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 s="15">
        <f t="shared" si="350"/>
        <v>41823.710231481484</v>
      </c>
      <c r="K3745">
        <v>1401814964</v>
      </c>
      <c r="L3745" s="15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348"/>
        <v>0</v>
      </c>
      <c r="R3745" s="11" t="e">
        <f t="shared" si="349"/>
        <v>#DIV/0!</v>
      </c>
      <c r="S3745" t="str">
        <f t="shared" si="352"/>
        <v>theater</v>
      </c>
      <c r="T3745" s="17" t="str">
        <f t="shared" si="353"/>
        <v>plays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 s="15">
        <f t="shared" si="350"/>
        <v>41825.165972222225</v>
      </c>
      <c r="K3746">
        <v>1401823952</v>
      </c>
      <c r="L3746" s="15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348"/>
        <v>0</v>
      </c>
      <c r="R3746" s="11" t="e">
        <f t="shared" si="349"/>
        <v>#DIV/0!</v>
      </c>
      <c r="S3746" t="str">
        <f t="shared" si="352"/>
        <v>theater</v>
      </c>
      <c r="T3746" s="17" t="str">
        <f t="shared" si="353"/>
        <v>plays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 s="15">
        <f t="shared" si="350"/>
        <v>41861.697939814818</v>
      </c>
      <c r="K3747">
        <v>1405097102</v>
      </c>
      <c r="L3747" s="15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348"/>
        <v>10</v>
      </c>
      <c r="R3747" s="11">
        <f t="shared" si="349"/>
        <v>10</v>
      </c>
      <c r="S3747" t="str">
        <f t="shared" si="352"/>
        <v>theater</v>
      </c>
      <c r="T3747" s="17" t="str">
        <f t="shared" si="353"/>
        <v>plays</v>
      </c>
    </row>
    <row r="3748" spans="1:2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 s="15">
        <f t="shared" si="350"/>
        <v>42651.389340277776</v>
      </c>
      <c r="K3748">
        <v>1473326439</v>
      </c>
      <c r="L3748" s="15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348"/>
        <v>2.3764705882352941</v>
      </c>
      <c r="R3748" s="11">
        <f t="shared" si="349"/>
        <v>202</v>
      </c>
      <c r="S3748" t="str">
        <f t="shared" si="352"/>
        <v>theater</v>
      </c>
      <c r="T3748" s="17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 s="15">
        <f t="shared" si="350"/>
        <v>42190.957638888889</v>
      </c>
      <c r="K3749">
        <v>1433833896</v>
      </c>
      <c r="L3749" s="15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348"/>
        <v>1</v>
      </c>
      <c r="R3749" s="11">
        <f t="shared" si="349"/>
        <v>25</v>
      </c>
      <c r="S3749" t="str">
        <f t="shared" si="352"/>
        <v>theater</v>
      </c>
      <c r="T3749" s="17" t="str">
        <f t="shared" si="353"/>
        <v>plays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 s="15">
        <f t="shared" si="350"/>
        <v>42416.249305555553</v>
      </c>
      <c r="K3750">
        <v>1453827436</v>
      </c>
      <c r="L3750" s="15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 t="shared" si="348"/>
        <v>103.52</v>
      </c>
      <c r="R3750" s="11">
        <f t="shared" si="349"/>
        <v>99.538461538461533</v>
      </c>
      <c r="S3750" t="str">
        <f t="shared" si="352"/>
        <v>theater</v>
      </c>
      <c r="T3750" s="17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 s="15">
        <f t="shared" si="350"/>
        <v>42489.165972222225</v>
      </c>
      <c r="K3751">
        <v>1459220588</v>
      </c>
      <c r="L3751" s="15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 t="shared" si="348"/>
        <v>105</v>
      </c>
      <c r="R3751" s="11">
        <f t="shared" si="349"/>
        <v>75</v>
      </c>
      <c r="S3751" t="str">
        <f t="shared" si="352"/>
        <v>theater</v>
      </c>
      <c r="T3751" s="17" t="str">
        <f t="shared" si="353"/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 s="15">
        <f t="shared" si="350"/>
        <v>42045.332638888889</v>
      </c>
      <c r="K3752">
        <v>1421105608</v>
      </c>
      <c r="L3752" s="15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 t="shared" si="348"/>
        <v>100.44999999999999</v>
      </c>
      <c r="R3752" s="11">
        <f t="shared" si="349"/>
        <v>215.25</v>
      </c>
      <c r="S3752" t="str">
        <f t="shared" si="352"/>
        <v>theater</v>
      </c>
      <c r="T3752" s="17" t="str">
        <f t="shared" si="353"/>
        <v>musical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 s="15">
        <f t="shared" si="350"/>
        <v>42462.993900462956</v>
      </c>
      <c r="K3753">
        <v>1454460673</v>
      </c>
      <c r="L3753" s="15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 t="shared" si="348"/>
        <v>132.6</v>
      </c>
      <c r="R3753" s="11">
        <f t="shared" si="349"/>
        <v>120.54545454545455</v>
      </c>
      <c r="S3753" t="str">
        <f t="shared" si="352"/>
        <v>theater</v>
      </c>
      <c r="T3753" s="17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 s="15">
        <f t="shared" si="350"/>
        <v>42659.875</v>
      </c>
      <c r="K3754">
        <v>1473189335</v>
      </c>
      <c r="L3754" s="15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 t="shared" si="348"/>
        <v>112.99999999999999</v>
      </c>
      <c r="R3754" s="11">
        <f t="shared" si="349"/>
        <v>37.666666666666664</v>
      </c>
      <c r="S3754" t="str">
        <f t="shared" si="352"/>
        <v>theater</v>
      </c>
      <c r="T3754" s="17" t="str">
        <f t="shared" si="353"/>
        <v>musical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 s="15">
        <f t="shared" si="350"/>
        <v>42158</v>
      </c>
      <c r="K3755">
        <v>1430768800</v>
      </c>
      <c r="L3755" s="15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 t="shared" si="348"/>
        <v>103.34</v>
      </c>
      <c r="R3755" s="11">
        <f t="shared" si="349"/>
        <v>172.23333333333332</v>
      </c>
      <c r="S3755" t="str">
        <f t="shared" si="352"/>
        <v>theater</v>
      </c>
      <c r="T3755" s="17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 s="15">
        <f t="shared" si="350"/>
        <v>41846.207638888889</v>
      </c>
      <c r="K3756">
        <v>1403125737</v>
      </c>
      <c r="L3756" s="15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 t="shared" si="348"/>
        <v>120</v>
      </c>
      <c r="R3756" s="11">
        <f t="shared" si="349"/>
        <v>111.11111111111111</v>
      </c>
      <c r="S3756" t="str">
        <f t="shared" si="352"/>
        <v>theater</v>
      </c>
      <c r="T3756" s="17" t="str">
        <f t="shared" si="353"/>
        <v>musical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 s="15">
        <f t="shared" si="350"/>
        <v>42475.866979166662</v>
      </c>
      <c r="K3757">
        <v>1458161307</v>
      </c>
      <c r="L3757" s="15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 t="shared" si="348"/>
        <v>129.63636363636363</v>
      </c>
      <c r="R3757" s="11">
        <f t="shared" si="349"/>
        <v>25.464285714285715</v>
      </c>
      <c r="S3757" t="str">
        <f t="shared" si="352"/>
        <v>theater</v>
      </c>
      <c r="T3757" s="17" t="str">
        <f t="shared" si="353"/>
        <v>musical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 s="15">
        <f t="shared" si="350"/>
        <v>41801.814791666664</v>
      </c>
      <c r="K3758">
        <v>1399923198</v>
      </c>
      <c r="L3758" s="15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 t="shared" si="348"/>
        <v>101.11111111111111</v>
      </c>
      <c r="R3758" s="11">
        <f t="shared" si="349"/>
        <v>267.64705882352939</v>
      </c>
      <c r="S3758" t="str">
        <f t="shared" si="352"/>
        <v>theater</v>
      </c>
      <c r="T3758" s="17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 s="15">
        <f t="shared" si="350"/>
        <v>41974.850868055553</v>
      </c>
      <c r="K3759">
        <v>1415737515</v>
      </c>
      <c r="L3759" s="15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 t="shared" si="348"/>
        <v>108.51428571428572</v>
      </c>
      <c r="R3759" s="11">
        <f t="shared" si="349"/>
        <v>75.959999999999994</v>
      </c>
      <c r="S3759" t="str">
        <f t="shared" si="352"/>
        <v>theater</v>
      </c>
      <c r="T3759" s="17" t="str">
        <f t="shared" si="353"/>
        <v>musical</v>
      </c>
    </row>
    <row r="3760" spans="1:2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 s="15">
        <f t="shared" si="350"/>
        <v>41778.208333333336</v>
      </c>
      <c r="K3760">
        <v>1397819938</v>
      </c>
      <c r="L3760" s="15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 t="shared" si="348"/>
        <v>102.33333333333334</v>
      </c>
      <c r="R3760" s="11">
        <f t="shared" si="349"/>
        <v>59.03846153846154</v>
      </c>
      <c r="S3760" t="str">
        <f t="shared" si="352"/>
        <v>theater</v>
      </c>
      <c r="T3760" s="17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 s="15">
        <f t="shared" si="350"/>
        <v>42242.108252314814</v>
      </c>
      <c r="K3761">
        <v>1435372553</v>
      </c>
      <c r="L3761" s="15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 t="shared" si="348"/>
        <v>110.24425000000002</v>
      </c>
      <c r="R3761" s="11">
        <f t="shared" si="349"/>
        <v>50.111022727272733</v>
      </c>
      <c r="S3761" t="str">
        <f t="shared" si="352"/>
        <v>theater</v>
      </c>
      <c r="T3761" s="17" t="str">
        <f t="shared" si="353"/>
        <v>musical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 s="15">
        <f t="shared" si="350"/>
        <v>41764.525300925925</v>
      </c>
      <c r="K3762">
        <v>1397133386</v>
      </c>
      <c r="L3762" s="15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 t="shared" si="348"/>
        <v>101.0154</v>
      </c>
      <c r="R3762" s="11">
        <f t="shared" si="349"/>
        <v>55.502967032967035</v>
      </c>
      <c r="S3762" t="str">
        <f t="shared" si="352"/>
        <v>theater</v>
      </c>
      <c r="T3762" s="17" t="str">
        <f t="shared" si="353"/>
        <v>musical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 s="15">
        <f t="shared" si="350"/>
        <v>42226.958333333328</v>
      </c>
      <c r="K3763">
        <v>1434625937</v>
      </c>
      <c r="L3763" s="15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 t="shared" si="348"/>
        <v>100</v>
      </c>
      <c r="R3763" s="11">
        <f t="shared" si="349"/>
        <v>166.66666666666666</v>
      </c>
      <c r="S3763" t="str">
        <f t="shared" si="352"/>
        <v>theater</v>
      </c>
      <c r="T3763" s="17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 s="15">
        <f t="shared" si="350"/>
        <v>42218.813530092593</v>
      </c>
      <c r="K3764">
        <v>1436383889</v>
      </c>
      <c r="L3764" s="15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 t="shared" si="348"/>
        <v>106.24</v>
      </c>
      <c r="R3764" s="11">
        <f t="shared" si="349"/>
        <v>47.428571428571431</v>
      </c>
      <c r="S3764" t="str">
        <f t="shared" si="352"/>
        <v>theater</v>
      </c>
      <c r="T3764" s="17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 s="15">
        <f t="shared" si="350"/>
        <v>42095.708634259259</v>
      </c>
      <c r="K3765">
        <v>1425319226</v>
      </c>
      <c r="L3765" s="15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 t="shared" si="348"/>
        <v>100</v>
      </c>
      <c r="R3765" s="11">
        <f t="shared" si="349"/>
        <v>64.935064935064929</v>
      </c>
      <c r="S3765" t="str">
        <f t="shared" si="352"/>
        <v>theater</v>
      </c>
      <c r="T3765" s="17" t="str">
        <f t="shared" si="353"/>
        <v>musical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 s="15">
        <f t="shared" si="350"/>
        <v>42519.024999999994</v>
      </c>
      <c r="K3766">
        <v>1462824832</v>
      </c>
      <c r="L3766" s="15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 t="shared" si="348"/>
        <v>100</v>
      </c>
      <c r="R3766" s="11">
        <f t="shared" si="349"/>
        <v>55.555555555555557</v>
      </c>
      <c r="S3766" t="str">
        <f t="shared" si="352"/>
        <v>theater</v>
      </c>
      <c r="T3766" s="17" t="str">
        <f t="shared" si="353"/>
        <v>musical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 s="15">
        <f t="shared" si="350"/>
        <v>41850.776412037041</v>
      </c>
      <c r="K3767">
        <v>1404153482</v>
      </c>
      <c r="L3767" s="15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 t="shared" si="348"/>
        <v>113.45714285714286</v>
      </c>
      <c r="R3767" s="11">
        <f t="shared" si="349"/>
        <v>74.224299065420567</v>
      </c>
      <c r="S3767" t="str">
        <f t="shared" si="352"/>
        <v>theater</v>
      </c>
      <c r="T3767" s="17" t="str">
        <f t="shared" si="353"/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 s="15">
        <f t="shared" si="350"/>
        <v>41823.167187500003</v>
      </c>
      <c r="K3768">
        <v>1401336045</v>
      </c>
      <c r="L3768" s="15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 t="shared" si="348"/>
        <v>102.65010000000001</v>
      </c>
      <c r="R3768" s="11">
        <f t="shared" si="349"/>
        <v>106.9271875</v>
      </c>
      <c r="S3768" t="str">
        <f t="shared" si="352"/>
        <v>theater</v>
      </c>
      <c r="T3768" s="17" t="str">
        <f t="shared" si="353"/>
        <v>musical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 s="15">
        <f t="shared" si="350"/>
        <v>42064.207638888889</v>
      </c>
      <c r="K3769">
        <v>1423960097</v>
      </c>
      <c r="L3769" s="15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 t="shared" si="348"/>
        <v>116.75</v>
      </c>
      <c r="R3769" s="11">
        <f t="shared" si="349"/>
        <v>41.696428571428569</v>
      </c>
      <c r="S3769" t="str">
        <f t="shared" si="352"/>
        <v>theater</v>
      </c>
      <c r="T3769" s="17" t="str">
        <f t="shared" si="353"/>
        <v>musical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 s="15">
        <f t="shared" si="350"/>
        <v>41802.727893518517</v>
      </c>
      <c r="K3770">
        <v>1400002090</v>
      </c>
      <c r="L3770" s="15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 t="shared" si="348"/>
        <v>107.65274999999998</v>
      </c>
      <c r="R3770" s="11">
        <f t="shared" si="349"/>
        <v>74.243275862068955</v>
      </c>
      <c r="S3770" t="str">
        <f t="shared" si="352"/>
        <v>theater</v>
      </c>
      <c r="T3770" s="17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 s="15">
        <f t="shared" si="350"/>
        <v>42475.598136574074</v>
      </c>
      <c r="K3771">
        <v>1458138079</v>
      </c>
      <c r="L3771" s="15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 t="shared" si="348"/>
        <v>100</v>
      </c>
      <c r="R3771" s="11">
        <f t="shared" si="349"/>
        <v>73.333333333333329</v>
      </c>
      <c r="S3771" t="str">
        <f t="shared" si="352"/>
        <v>theater</v>
      </c>
      <c r="T3771" s="17" t="str">
        <f t="shared" si="353"/>
        <v>musical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 s="15">
        <f t="shared" si="350"/>
        <v>42168.930671296301</v>
      </c>
      <c r="K3772">
        <v>1431642010</v>
      </c>
      <c r="L3772" s="15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 t="shared" si="348"/>
        <v>100</v>
      </c>
      <c r="R3772" s="11">
        <f t="shared" si="349"/>
        <v>100</v>
      </c>
      <c r="S3772" t="str">
        <f t="shared" si="352"/>
        <v>theater</v>
      </c>
      <c r="T3772" s="17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 s="15">
        <f t="shared" si="350"/>
        <v>42508</v>
      </c>
      <c r="K3773">
        <v>1462307652</v>
      </c>
      <c r="L3773" s="15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 t="shared" si="348"/>
        <v>146</v>
      </c>
      <c r="R3773" s="11">
        <f t="shared" si="349"/>
        <v>38.421052631578945</v>
      </c>
      <c r="S3773" t="str">
        <f t="shared" si="352"/>
        <v>theater</v>
      </c>
      <c r="T3773" s="17" t="str">
        <f t="shared" si="353"/>
        <v>musical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 s="15">
        <f t="shared" si="350"/>
        <v>42703.25</v>
      </c>
      <c r="K3774">
        <v>1478616506</v>
      </c>
      <c r="L3774" s="15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 t="shared" si="348"/>
        <v>110.2</v>
      </c>
      <c r="R3774" s="11">
        <f t="shared" si="349"/>
        <v>166.96969696969697</v>
      </c>
      <c r="S3774" t="str">
        <f t="shared" si="352"/>
        <v>theater</v>
      </c>
      <c r="T3774" s="17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 s="15">
        <f t="shared" si="350"/>
        <v>42689.088888888888</v>
      </c>
      <c r="K3775">
        <v>1476317247</v>
      </c>
      <c r="L3775" s="15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 t="shared" si="348"/>
        <v>108.2</v>
      </c>
      <c r="R3775" s="11">
        <f t="shared" si="349"/>
        <v>94.912280701754383</v>
      </c>
      <c r="S3775" t="str">
        <f t="shared" si="352"/>
        <v>theater</v>
      </c>
      <c r="T3775" s="17" t="str">
        <f t="shared" si="353"/>
        <v>musical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 s="15">
        <f t="shared" si="350"/>
        <v>42103.792303240742</v>
      </c>
      <c r="K3776">
        <v>1427223655</v>
      </c>
      <c r="L3776" s="15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 t="shared" si="348"/>
        <v>100</v>
      </c>
      <c r="R3776" s="11">
        <f t="shared" si="349"/>
        <v>100</v>
      </c>
      <c r="S3776" t="str">
        <f t="shared" si="352"/>
        <v>theater</v>
      </c>
      <c r="T3776" s="17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 s="15">
        <f t="shared" si="350"/>
        <v>42103.166666666672</v>
      </c>
      <c r="K3777">
        <v>1426199843</v>
      </c>
      <c r="L3777" s="15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 t="shared" si="348"/>
        <v>100.25</v>
      </c>
      <c r="R3777" s="11">
        <f t="shared" si="349"/>
        <v>143.21428571428572</v>
      </c>
      <c r="S3777" t="str">
        <f t="shared" si="352"/>
        <v>theater</v>
      </c>
      <c r="T3777" s="17" t="str">
        <f t="shared" si="353"/>
        <v>musical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 s="15">
        <f t="shared" si="350"/>
        <v>41852.041666666664</v>
      </c>
      <c r="K3778">
        <v>1403599778</v>
      </c>
      <c r="L3778" s="15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 t="shared" ref="Q3778:Q3841" si="354">E3778/D3778*100</f>
        <v>106.71250000000001</v>
      </c>
      <c r="R3778" s="11">
        <f t="shared" ref="R3778:R3841" si="355">E3778/N3778</f>
        <v>90.819148936170208</v>
      </c>
      <c r="S3778" t="str">
        <f t="shared" si="352"/>
        <v>theater</v>
      </c>
      <c r="T3778" s="17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356">(((I3779/60)/60)/24)+DATE(1970,1,1)</f>
        <v>41909.166666666664</v>
      </c>
      <c r="K3779">
        <v>1409884821</v>
      </c>
      <c r="L3779" s="15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 t="shared" si="354"/>
        <v>143.19999999999999</v>
      </c>
      <c r="R3779" s="11">
        <f t="shared" si="355"/>
        <v>48.542372881355931</v>
      </c>
      <c r="S3779" t="str">
        <f t="shared" ref="S3779:S3842" si="358">LEFT(P3779,SEARCH("/",P3779,1)-1)</f>
        <v>theater</v>
      </c>
      <c r="T3779" s="17" t="str">
        <f t="shared" ref="T3779:T3842" si="359">RIGHT(P3779,LEN(P3779)-SEARCH("/",P3779))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 s="15">
        <f t="shared" si="356"/>
        <v>42049.819212962961</v>
      </c>
      <c r="K3780">
        <v>1418758780</v>
      </c>
      <c r="L3780" s="15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 t="shared" si="354"/>
        <v>105.04166666666667</v>
      </c>
      <c r="R3780" s="11">
        <f t="shared" si="355"/>
        <v>70.027777777777771</v>
      </c>
      <c r="S3780" t="str">
        <f t="shared" si="358"/>
        <v>theater</v>
      </c>
      <c r="T3780" s="17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 s="15">
        <f t="shared" si="356"/>
        <v>42455.693750000006</v>
      </c>
      <c r="K3781">
        <v>1456421940</v>
      </c>
      <c r="L3781" s="15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 t="shared" si="354"/>
        <v>103.98</v>
      </c>
      <c r="R3781" s="11">
        <f t="shared" si="355"/>
        <v>135.62608695652173</v>
      </c>
      <c r="S3781" t="str">
        <f t="shared" si="358"/>
        <v>theater</v>
      </c>
      <c r="T3781" s="17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 s="15">
        <f t="shared" si="356"/>
        <v>42198.837499999994</v>
      </c>
      <c r="K3782">
        <v>1433999785</v>
      </c>
      <c r="L3782" s="15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 t="shared" si="354"/>
        <v>120</v>
      </c>
      <c r="R3782" s="11">
        <f t="shared" si="355"/>
        <v>100</v>
      </c>
      <c r="S3782" t="str">
        <f t="shared" si="358"/>
        <v>theater</v>
      </c>
      <c r="T3782" s="17" t="str">
        <f t="shared" si="359"/>
        <v>musical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 s="15">
        <f t="shared" si="356"/>
        <v>41890.882928240739</v>
      </c>
      <c r="K3783">
        <v>1408050685</v>
      </c>
      <c r="L3783" s="15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 t="shared" si="354"/>
        <v>109.66666666666667</v>
      </c>
      <c r="R3783" s="11">
        <f t="shared" si="355"/>
        <v>94.90384615384616</v>
      </c>
      <c r="S3783" t="str">
        <f t="shared" si="358"/>
        <v>theater</v>
      </c>
      <c r="T3783" s="17" t="str">
        <f t="shared" si="359"/>
        <v>musical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 s="15">
        <f t="shared" si="356"/>
        <v>42575.958333333328</v>
      </c>
      <c r="K3784">
        <v>1466887297</v>
      </c>
      <c r="L3784" s="15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 t="shared" si="354"/>
        <v>101.75</v>
      </c>
      <c r="R3784" s="11">
        <f t="shared" si="355"/>
        <v>75.370370370370367</v>
      </c>
      <c r="S3784" t="str">
        <f t="shared" si="358"/>
        <v>theater</v>
      </c>
      <c r="T3784" s="17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 s="15">
        <f t="shared" si="356"/>
        <v>42444.666666666672</v>
      </c>
      <c r="K3785">
        <v>1455938520</v>
      </c>
      <c r="L3785" s="15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 t="shared" si="354"/>
        <v>128.91666666666666</v>
      </c>
      <c r="R3785" s="11">
        <f t="shared" si="355"/>
        <v>64.458333333333329</v>
      </c>
      <c r="S3785" t="str">
        <f t="shared" si="358"/>
        <v>theater</v>
      </c>
      <c r="T3785" s="17" t="str">
        <f t="shared" si="359"/>
        <v>musical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 s="15">
        <f t="shared" si="356"/>
        <v>42561.980694444443</v>
      </c>
      <c r="K3786">
        <v>1465601532</v>
      </c>
      <c r="L3786" s="15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 t="shared" si="354"/>
        <v>114.99999999999999</v>
      </c>
      <c r="R3786" s="11">
        <f t="shared" si="355"/>
        <v>115</v>
      </c>
      <c r="S3786" t="str">
        <f t="shared" si="358"/>
        <v>theater</v>
      </c>
      <c r="T3786" s="17" t="str">
        <f t="shared" si="359"/>
        <v>musical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 s="15">
        <f t="shared" si="356"/>
        <v>42584.418749999997</v>
      </c>
      <c r="K3787">
        <v>1467040769</v>
      </c>
      <c r="L3787" s="15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 t="shared" si="354"/>
        <v>150.75</v>
      </c>
      <c r="R3787" s="11">
        <f t="shared" si="355"/>
        <v>100.5</v>
      </c>
      <c r="S3787" t="str">
        <f t="shared" si="358"/>
        <v>theater</v>
      </c>
      <c r="T3787" s="1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 s="15">
        <f t="shared" si="356"/>
        <v>42517.037905092591</v>
      </c>
      <c r="K3788">
        <v>1461718475</v>
      </c>
      <c r="L3788" s="15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 t="shared" si="354"/>
        <v>110.96666666666665</v>
      </c>
      <c r="R3788" s="11">
        <f t="shared" si="355"/>
        <v>93.774647887323937</v>
      </c>
      <c r="S3788" t="str">
        <f t="shared" si="358"/>
        <v>theater</v>
      </c>
      <c r="T3788" s="17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 s="15">
        <f t="shared" si="356"/>
        <v>42196.165972222225</v>
      </c>
      <c r="K3789">
        <v>1434113406</v>
      </c>
      <c r="L3789" s="15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 t="shared" si="354"/>
        <v>100.28571428571429</v>
      </c>
      <c r="R3789" s="11">
        <f t="shared" si="355"/>
        <v>35.1</v>
      </c>
      <c r="S3789" t="str">
        <f t="shared" si="358"/>
        <v>theater</v>
      </c>
      <c r="T3789" s="17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 s="15">
        <f t="shared" si="356"/>
        <v>42361.679166666669</v>
      </c>
      <c r="K3790">
        <v>1448469719</v>
      </c>
      <c r="L3790" s="15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354"/>
        <v>0.66666666666666674</v>
      </c>
      <c r="R3790" s="11">
        <f t="shared" si="355"/>
        <v>500</v>
      </c>
      <c r="S3790" t="str">
        <f t="shared" si="358"/>
        <v>theater</v>
      </c>
      <c r="T3790" s="17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 s="15">
        <f t="shared" si="356"/>
        <v>42170.798819444448</v>
      </c>
      <c r="K3791">
        <v>1431630618</v>
      </c>
      <c r="L3791" s="15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354"/>
        <v>3.267605633802817</v>
      </c>
      <c r="R3791" s="11">
        <f t="shared" si="355"/>
        <v>29</v>
      </c>
      <c r="S3791" t="str">
        <f t="shared" si="358"/>
        <v>theater</v>
      </c>
      <c r="T3791" s="17" t="str">
        <f t="shared" si="359"/>
        <v>musical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 s="15">
        <f t="shared" si="356"/>
        <v>42696.708599537036</v>
      </c>
      <c r="K3792">
        <v>1477238423</v>
      </c>
      <c r="L3792" s="15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354"/>
        <v>0</v>
      </c>
      <c r="R3792" s="11" t="e">
        <f t="shared" si="355"/>
        <v>#DIV/0!</v>
      </c>
      <c r="S3792" t="str">
        <f t="shared" si="358"/>
        <v>theater</v>
      </c>
      <c r="T3792" s="17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 s="15">
        <f t="shared" si="356"/>
        <v>41826.692037037035</v>
      </c>
      <c r="K3793">
        <v>1399480592</v>
      </c>
      <c r="L3793" s="15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354"/>
        <v>0</v>
      </c>
      <c r="R3793" s="11" t="e">
        <f t="shared" si="355"/>
        <v>#DIV/0!</v>
      </c>
      <c r="S3793" t="str">
        <f t="shared" si="358"/>
        <v>theater</v>
      </c>
      <c r="T3793" s="17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 s="15">
        <f t="shared" si="356"/>
        <v>42200.447013888886</v>
      </c>
      <c r="K3794">
        <v>1434365022</v>
      </c>
      <c r="L3794" s="15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354"/>
        <v>0.27999999999999997</v>
      </c>
      <c r="R3794" s="11">
        <f t="shared" si="355"/>
        <v>17.5</v>
      </c>
      <c r="S3794" t="str">
        <f t="shared" si="358"/>
        <v>theater</v>
      </c>
      <c r="T3794" s="17" t="str">
        <f t="shared" si="359"/>
        <v>musical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 s="15">
        <f t="shared" si="356"/>
        <v>41989.938993055555</v>
      </c>
      <c r="K3795">
        <v>1416954729</v>
      </c>
      <c r="L3795" s="15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354"/>
        <v>59.657142857142851</v>
      </c>
      <c r="R3795" s="11">
        <f t="shared" si="355"/>
        <v>174</v>
      </c>
      <c r="S3795" t="str">
        <f t="shared" si="358"/>
        <v>theater</v>
      </c>
      <c r="T3795" s="17" t="str">
        <f t="shared" si="359"/>
        <v>musical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 s="15">
        <f t="shared" si="356"/>
        <v>42162.58048611111</v>
      </c>
      <c r="K3796">
        <v>1431093354</v>
      </c>
      <c r="L3796" s="15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354"/>
        <v>1</v>
      </c>
      <c r="R3796" s="11">
        <f t="shared" si="355"/>
        <v>50</v>
      </c>
      <c r="S3796" t="str">
        <f t="shared" si="358"/>
        <v>theater</v>
      </c>
      <c r="T3796" s="17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 s="15">
        <f t="shared" si="356"/>
        <v>42244.9375</v>
      </c>
      <c r="K3797">
        <v>1437042490</v>
      </c>
      <c r="L3797" s="15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354"/>
        <v>1.6666666666666667</v>
      </c>
      <c r="R3797" s="11">
        <f t="shared" si="355"/>
        <v>5</v>
      </c>
      <c r="S3797" t="str">
        <f t="shared" si="358"/>
        <v>theater</v>
      </c>
      <c r="T3797" s="17" t="str">
        <f t="shared" si="359"/>
        <v>musical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 s="15">
        <f t="shared" si="356"/>
        <v>42749.029583333337</v>
      </c>
      <c r="K3798">
        <v>1479170556</v>
      </c>
      <c r="L3798" s="15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354"/>
        <v>4.4444444444444444E-3</v>
      </c>
      <c r="R3798" s="11">
        <f t="shared" si="355"/>
        <v>1</v>
      </c>
      <c r="S3798" t="str">
        <f t="shared" si="358"/>
        <v>theater</v>
      </c>
      <c r="T3798" s="17" t="str">
        <f t="shared" si="359"/>
        <v>musical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 s="15">
        <f t="shared" si="356"/>
        <v>42114.881539351853</v>
      </c>
      <c r="K3799">
        <v>1426972165</v>
      </c>
      <c r="L3799" s="15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354"/>
        <v>89.666666666666657</v>
      </c>
      <c r="R3799" s="11">
        <f t="shared" si="355"/>
        <v>145.40540540540542</v>
      </c>
      <c r="S3799" t="str">
        <f t="shared" si="358"/>
        <v>theater</v>
      </c>
      <c r="T3799" s="17" t="str">
        <f t="shared" si="359"/>
        <v>musical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 s="15">
        <f t="shared" si="356"/>
        <v>41861.722777777781</v>
      </c>
      <c r="K3800">
        <v>1405099248</v>
      </c>
      <c r="L3800" s="15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354"/>
        <v>1.4642857142857144</v>
      </c>
      <c r="R3800" s="11">
        <f t="shared" si="355"/>
        <v>205</v>
      </c>
      <c r="S3800" t="str">
        <f t="shared" si="358"/>
        <v>theater</v>
      </c>
      <c r="T3800" s="17" t="str">
        <f t="shared" si="359"/>
        <v>musical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 s="15">
        <f t="shared" si="356"/>
        <v>42440.93105324074</v>
      </c>
      <c r="K3801">
        <v>1455142843</v>
      </c>
      <c r="L3801" s="15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354"/>
        <v>4.0199999999999996</v>
      </c>
      <c r="R3801" s="11">
        <f t="shared" si="355"/>
        <v>100.5</v>
      </c>
      <c r="S3801" t="str">
        <f t="shared" si="358"/>
        <v>theater</v>
      </c>
      <c r="T3801" s="17" t="str">
        <f t="shared" si="359"/>
        <v>musical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 s="15">
        <f t="shared" si="356"/>
        <v>42015.207638888889</v>
      </c>
      <c r="K3802">
        <v>1418146883</v>
      </c>
      <c r="L3802" s="15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354"/>
        <v>4.004545454545454</v>
      </c>
      <c r="R3802" s="11">
        <f t="shared" si="355"/>
        <v>55.0625</v>
      </c>
      <c r="S3802" t="str">
        <f t="shared" si="358"/>
        <v>theater</v>
      </c>
      <c r="T3802" s="17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 s="15">
        <f t="shared" si="356"/>
        <v>42006.676111111112</v>
      </c>
      <c r="K3803">
        <v>1417536816</v>
      </c>
      <c r="L3803" s="15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354"/>
        <v>8.52</v>
      </c>
      <c r="R3803" s="11">
        <f t="shared" si="355"/>
        <v>47.333333333333336</v>
      </c>
      <c r="S3803" t="str">
        <f t="shared" si="358"/>
        <v>theater</v>
      </c>
      <c r="T3803" s="17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 s="15">
        <f t="shared" si="356"/>
        <v>42299.126226851848</v>
      </c>
      <c r="K3804">
        <v>1442890906</v>
      </c>
      <c r="L3804" s="15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354"/>
        <v>0</v>
      </c>
      <c r="R3804" s="11" t="e">
        <f t="shared" si="355"/>
        <v>#DIV/0!</v>
      </c>
      <c r="S3804" t="str">
        <f t="shared" si="358"/>
        <v>theater</v>
      </c>
      <c r="T3804" s="17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 s="15">
        <f t="shared" si="356"/>
        <v>42433.971851851849</v>
      </c>
      <c r="K3805">
        <v>1454541568</v>
      </c>
      <c r="L3805" s="15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354"/>
        <v>19.650000000000002</v>
      </c>
      <c r="R3805" s="11">
        <f t="shared" si="355"/>
        <v>58.95</v>
      </c>
      <c r="S3805" t="str">
        <f t="shared" si="358"/>
        <v>theater</v>
      </c>
      <c r="T3805" s="17" t="str">
        <f t="shared" si="359"/>
        <v>musical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 s="15">
        <f t="shared" si="356"/>
        <v>42582.291666666672</v>
      </c>
      <c r="K3806">
        <v>1465172024</v>
      </c>
      <c r="L3806" s="15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354"/>
        <v>0</v>
      </c>
      <c r="R3806" s="11" t="e">
        <f t="shared" si="355"/>
        <v>#DIV/0!</v>
      </c>
      <c r="S3806" t="str">
        <f t="shared" si="358"/>
        <v>theater</v>
      </c>
      <c r="T3806" s="17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 s="15">
        <f t="shared" si="356"/>
        <v>41909.887037037035</v>
      </c>
      <c r="K3807">
        <v>1406668640</v>
      </c>
      <c r="L3807" s="15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354"/>
        <v>2E-3</v>
      </c>
      <c r="R3807" s="11">
        <f t="shared" si="355"/>
        <v>1.5</v>
      </c>
      <c r="S3807" t="str">
        <f t="shared" si="358"/>
        <v>theater</v>
      </c>
      <c r="T3807" s="17" t="str">
        <f t="shared" si="359"/>
        <v>musical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 s="15">
        <f t="shared" si="356"/>
        <v>41819.259039351848</v>
      </c>
      <c r="K3808">
        <v>1402294381</v>
      </c>
      <c r="L3808" s="15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354"/>
        <v>6.6666666666666666E-2</v>
      </c>
      <c r="R3808" s="11">
        <f t="shared" si="355"/>
        <v>5</v>
      </c>
      <c r="S3808" t="str">
        <f t="shared" si="358"/>
        <v>theater</v>
      </c>
      <c r="T3808" s="17" t="str">
        <f t="shared" si="359"/>
        <v>musical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 s="15">
        <f t="shared" si="356"/>
        <v>42097.909016203703</v>
      </c>
      <c r="K3809">
        <v>1427492939</v>
      </c>
      <c r="L3809" s="15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354"/>
        <v>30.333333333333336</v>
      </c>
      <c r="R3809" s="11">
        <f t="shared" si="355"/>
        <v>50.555555555555557</v>
      </c>
      <c r="S3809" t="str">
        <f t="shared" si="358"/>
        <v>theater</v>
      </c>
      <c r="T3809" s="17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 s="15">
        <f t="shared" si="356"/>
        <v>42119.412256944444</v>
      </c>
      <c r="K3810">
        <v>1424775219</v>
      </c>
      <c r="L3810" s="15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 t="shared" si="354"/>
        <v>100</v>
      </c>
      <c r="R3810" s="11">
        <f t="shared" si="355"/>
        <v>41.666666666666664</v>
      </c>
      <c r="S3810" t="str">
        <f t="shared" si="358"/>
        <v>theater</v>
      </c>
      <c r="T3810" s="17" t="str">
        <f t="shared" si="359"/>
        <v>plays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 s="15">
        <f t="shared" si="356"/>
        <v>41850.958333333336</v>
      </c>
      <c r="K3811">
        <v>1402403907</v>
      </c>
      <c r="L3811" s="15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 t="shared" si="354"/>
        <v>101.25</v>
      </c>
      <c r="R3811" s="11">
        <f t="shared" si="355"/>
        <v>53.289473684210527</v>
      </c>
      <c r="S3811" t="str">
        <f t="shared" si="358"/>
        <v>theater</v>
      </c>
      <c r="T3811" s="17" t="str">
        <f t="shared" si="359"/>
        <v>plays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 s="15">
        <f t="shared" si="356"/>
        <v>42084.807384259257</v>
      </c>
      <c r="K3812">
        <v>1424377358</v>
      </c>
      <c r="L3812" s="15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 t="shared" si="354"/>
        <v>121.73333333333333</v>
      </c>
      <c r="R3812" s="11">
        <f t="shared" si="355"/>
        <v>70.230769230769226</v>
      </c>
      <c r="S3812" t="str">
        <f t="shared" si="358"/>
        <v>theater</v>
      </c>
      <c r="T3812" s="17" t="str">
        <f t="shared" si="359"/>
        <v>plays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 s="15">
        <f t="shared" si="356"/>
        <v>42521.458333333328</v>
      </c>
      <c r="K3813">
        <v>1461769373</v>
      </c>
      <c r="L3813" s="15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 t="shared" si="354"/>
        <v>330</v>
      </c>
      <c r="R3813" s="11">
        <f t="shared" si="355"/>
        <v>43.421052631578945</v>
      </c>
      <c r="S3813" t="str">
        <f t="shared" si="358"/>
        <v>theater</v>
      </c>
      <c r="T3813" s="17" t="str">
        <f t="shared" si="359"/>
        <v>plays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 s="15">
        <f t="shared" si="356"/>
        <v>42156.165972222225</v>
      </c>
      <c r="K3814">
        <v>1429120908</v>
      </c>
      <c r="L3814" s="15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 t="shared" si="354"/>
        <v>109.55</v>
      </c>
      <c r="R3814" s="11">
        <f t="shared" si="355"/>
        <v>199.18181818181819</v>
      </c>
      <c r="S3814" t="str">
        <f t="shared" si="358"/>
        <v>theater</v>
      </c>
      <c r="T3814" s="17" t="str">
        <f t="shared" si="359"/>
        <v>plays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 s="15">
        <f t="shared" si="356"/>
        <v>42535.904861111107</v>
      </c>
      <c r="K3815">
        <v>1462603021</v>
      </c>
      <c r="L3815" s="15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 t="shared" si="354"/>
        <v>100.95190476190474</v>
      </c>
      <c r="R3815" s="11">
        <f t="shared" si="355"/>
        <v>78.518148148148143</v>
      </c>
      <c r="S3815" t="str">
        <f t="shared" si="358"/>
        <v>theater</v>
      </c>
      <c r="T3815" s="17" t="str">
        <f t="shared" si="359"/>
        <v>plays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 s="15">
        <f t="shared" si="356"/>
        <v>42095.165972222225</v>
      </c>
      <c r="K3816">
        <v>1424727712</v>
      </c>
      <c r="L3816" s="15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 t="shared" si="354"/>
        <v>140.13333333333333</v>
      </c>
      <c r="R3816" s="11">
        <f t="shared" si="355"/>
        <v>61.823529411764703</v>
      </c>
      <c r="S3816" t="str">
        <f t="shared" si="358"/>
        <v>theater</v>
      </c>
      <c r="T3816" s="17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 s="15">
        <f t="shared" si="356"/>
        <v>42236.958333333328</v>
      </c>
      <c r="K3817">
        <v>1437545657</v>
      </c>
      <c r="L3817" s="15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 t="shared" si="354"/>
        <v>100.001</v>
      </c>
      <c r="R3817" s="11">
        <f t="shared" si="355"/>
        <v>50.000500000000002</v>
      </c>
      <c r="S3817" t="str">
        <f t="shared" si="358"/>
        <v>theater</v>
      </c>
      <c r="T3817" s="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 s="15">
        <f t="shared" si="356"/>
        <v>41837.690081018518</v>
      </c>
      <c r="K3818">
        <v>1403022823</v>
      </c>
      <c r="L3818" s="15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 t="shared" si="354"/>
        <v>119.238</v>
      </c>
      <c r="R3818" s="11">
        <f t="shared" si="355"/>
        <v>48.339729729729726</v>
      </c>
      <c r="S3818" t="str">
        <f t="shared" si="358"/>
        <v>theater</v>
      </c>
      <c r="T3818" s="17" t="str">
        <f t="shared" si="359"/>
        <v>plays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 s="15">
        <f t="shared" si="356"/>
        <v>42301.165972222225</v>
      </c>
      <c r="K3819">
        <v>1444236216</v>
      </c>
      <c r="L3819" s="15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 t="shared" si="354"/>
        <v>107.25</v>
      </c>
      <c r="R3819" s="11">
        <f t="shared" si="355"/>
        <v>107.25</v>
      </c>
      <c r="S3819" t="str">
        <f t="shared" si="358"/>
        <v>theater</v>
      </c>
      <c r="T3819" s="17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 s="15">
        <f t="shared" si="356"/>
        <v>42075.800717592589</v>
      </c>
      <c r="K3820">
        <v>1423599182</v>
      </c>
      <c r="L3820" s="15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 t="shared" si="354"/>
        <v>227.99999999999997</v>
      </c>
      <c r="R3820" s="11">
        <f t="shared" si="355"/>
        <v>57</v>
      </c>
      <c r="S3820" t="str">
        <f t="shared" si="358"/>
        <v>theater</v>
      </c>
      <c r="T3820" s="17" t="str">
        <f t="shared" si="359"/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 s="15">
        <f t="shared" si="356"/>
        <v>42202.876388888893</v>
      </c>
      <c r="K3821">
        <v>1435554104</v>
      </c>
      <c r="L3821" s="15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 t="shared" si="354"/>
        <v>106.4</v>
      </c>
      <c r="R3821" s="11">
        <f t="shared" si="355"/>
        <v>40.92307692307692</v>
      </c>
      <c r="S3821" t="str">
        <f t="shared" si="358"/>
        <v>theater</v>
      </c>
      <c r="T3821" s="17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 s="15">
        <f t="shared" si="356"/>
        <v>42190.651817129634</v>
      </c>
      <c r="K3822">
        <v>1433518717</v>
      </c>
      <c r="L3822" s="15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 t="shared" si="354"/>
        <v>143.33333333333334</v>
      </c>
      <c r="R3822" s="11">
        <f t="shared" si="355"/>
        <v>21.5</v>
      </c>
      <c r="S3822" t="str">
        <f t="shared" si="358"/>
        <v>theater</v>
      </c>
      <c r="T3822" s="17" t="str">
        <f t="shared" si="359"/>
        <v>plays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 s="15">
        <f t="shared" si="356"/>
        <v>42373.180636574078</v>
      </c>
      <c r="K3823">
        <v>1449116407</v>
      </c>
      <c r="L3823" s="15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 t="shared" si="354"/>
        <v>104.54285714285714</v>
      </c>
      <c r="R3823" s="11">
        <f t="shared" si="355"/>
        <v>79.543478260869563</v>
      </c>
      <c r="S3823" t="str">
        <f t="shared" si="358"/>
        <v>theater</v>
      </c>
      <c r="T3823" s="17" t="str">
        <f t="shared" si="359"/>
        <v>plays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 s="15">
        <f t="shared" si="356"/>
        <v>42388.957638888889</v>
      </c>
      <c r="K3824">
        <v>1448136417</v>
      </c>
      <c r="L3824" s="15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 t="shared" si="354"/>
        <v>110.02000000000001</v>
      </c>
      <c r="R3824" s="11">
        <f t="shared" si="355"/>
        <v>72.381578947368425</v>
      </c>
      <c r="S3824" t="str">
        <f t="shared" si="358"/>
        <v>theater</v>
      </c>
      <c r="T3824" s="17" t="str">
        <f t="shared" si="359"/>
        <v>plays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 s="15">
        <f t="shared" si="356"/>
        <v>42205.165972222225</v>
      </c>
      <c r="K3825">
        <v>1434405044</v>
      </c>
      <c r="L3825" s="15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 t="shared" si="354"/>
        <v>106</v>
      </c>
      <c r="R3825" s="11">
        <f t="shared" si="355"/>
        <v>64.634146341463421</v>
      </c>
      <c r="S3825" t="str">
        <f t="shared" si="358"/>
        <v>theater</v>
      </c>
      <c r="T3825" s="17" t="str">
        <f t="shared" si="359"/>
        <v>plays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 s="15">
        <f t="shared" si="356"/>
        <v>42583.570138888885</v>
      </c>
      <c r="K3826">
        <v>1469026903</v>
      </c>
      <c r="L3826" s="15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 t="shared" si="354"/>
        <v>108</v>
      </c>
      <c r="R3826" s="11">
        <f t="shared" si="355"/>
        <v>38.571428571428569</v>
      </c>
      <c r="S3826" t="str">
        <f t="shared" si="358"/>
        <v>theater</v>
      </c>
      <c r="T3826" s="17" t="str">
        <f t="shared" si="359"/>
        <v>plays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 s="15">
        <f t="shared" si="356"/>
        <v>42172.069606481484</v>
      </c>
      <c r="K3827">
        <v>1432690814</v>
      </c>
      <c r="L3827" s="15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 t="shared" si="354"/>
        <v>105.42</v>
      </c>
      <c r="R3827" s="11">
        <f t="shared" si="355"/>
        <v>107.57142857142857</v>
      </c>
      <c r="S3827" t="str">
        <f t="shared" si="358"/>
        <v>theater</v>
      </c>
      <c r="T3827" s="17" t="str">
        <f t="shared" si="359"/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 s="15">
        <f t="shared" si="356"/>
        <v>42131.423541666663</v>
      </c>
      <c r="K3828">
        <v>1428401394</v>
      </c>
      <c r="L3828" s="15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 t="shared" si="354"/>
        <v>119.16666666666667</v>
      </c>
      <c r="R3828" s="11">
        <f t="shared" si="355"/>
        <v>27.5</v>
      </c>
      <c r="S3828" t="str">
        <f t="shared" si="358"/>
        <v>theater</v>
      </c>
      <c r="T3828" s="17" t="str">
        <f t="shared" si="359"/>
        <v>plays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 s="15">
        <f t="shared" si="356"/>
        <v>42090</v>
      </c>
      <c r="K3829">
        <v>1422656201</v>
      </c>
      <c r="L3829" s="15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 t="shared" si="354"/>
        <v>152.66666666666666</v>
      </c>
      <c r="R3829" s="11">
        <f t="shared" si="355"/>
        <v>70.461538461538467</v>
      </c>
      <c r="S3829" t="str">
        <f t="shared" si="358"/>
        <v>theater</v>
      </c>
      <c r="T3829" s="17" t="str">
        <f t="shared" si="359"/>
        <v>plays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 s="15">
        <f t="shared" si="356"/>
        <v>42004.569293981483</v>
      </c>
      <c r="K3830">
        <v>1414845587</v>
      </c>
      <c r="L3830" s="15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 t="shared" si="354"/>
        <v>100</v>
      </c>
      <c r="R3830" s="11">
        <f t="shared" si="355"/>
        <v>178.57142857142858</v>
      </c>
      <c r="S3830" t="str">
        <f t="shared" si="358"/>
        <v>theater</v>
      </c>
      <c r="T3830" s="17" t="str">
        <f t="shared" si="359"/>
        <v>plays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 s="15">
        <f t="shared" si="356"/>
        <v>42613.865405092598</v>
      </c>
      <c r="K3831">
        <v>1470948371</v>
      </c>
      <c r="L3831" s="15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 t="shared" si="354"/>
        <v>100.2</v>
      </c>
      <c r="R3831" s="11">
        <f t="shared" si="355"/>
        <v>62.625</v>
      </c>
      <c r="S3831" t="str">
        <f t="shared" si="358"/>
        <v>theater</v>
      </c>
      <c r="T3831" s="17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 s="15">
        <f t="shared" si="356"/>
        <v>42517.740868055553</v>
      </c>
      <c r="K3832">
        <v>1463161611</v>
      </c>
      <c r="L3832" s="15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 t="shared" si="354"/>
        <v>225</v>
      </c>
      <c r="R3832" s="11">
        <f t="shared" si="355"/>
        <v>75</v>
      </c>
      <c r="S3832" t="str">
        <f t="shared" si="358"/>
        <v>theater</v>
      </c>
      <c r="T3832" s="17" t="str">
        <f t="shared" si="359"/>
        <v>plays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 s="15">
        <f t="shared" si="356"/>
        <v>41948.890567129631</v>
      </c>
      <c r="K3833">
        <v>1413404545</v>
      </c>
      <c r="L3833" s="15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 t="shared" si="354"/>
        <v>106.02199999999999</v>
      </c>
      <c r="R3833" s="11">
        <f t="shared" si="355"/>
        <v>58.901111111111113</v>
      </c>
      <c r="S3833" t="str">
        <f t="shared" si="358"/>
        <v>theater</v>
      </c>
      <c r="T3833" s="17" t="str">
        <f t="shared" si="359"/>
        <v>plays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 s="15">
        <f t="shared" si="356"/>
        <v>42420.114988425921</v>
      </c>
      <c r="K3834">
        <v>1452048335</v>
      </c>
      <c r="L3834" s="15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 t="shared" si="354"/>
        <v>104.66666666666666</v>
      </c>
      <c r="R3834" s="11">
        <f t="shared" si="355"/>
        <v>139.55555555555554</v>
      </c>
      <c r="S3834" t="str">
        <f t="shared" si="358"/>
        <v>theater</v>
      </c>
      <c r="T3834" s="17" t="str">
        <f t="shared" si="359"/>
        <v>plays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 s="15">
        <f t="shared" si="356"/>
        <v>41974.797916666663</v>
      </c>
      <c r="K3835">
        <v>1416516972</v>
      </c>
      <c r="L3835" s="15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 t="shared" si="354"/>
        <v>116.66666666666667</v>
      </c>
      <c r="R3835" s="11">
        <f t="shared" si="355"/>
        <v>70</v>
      </c>
      <c r="S3835" t="str">
        <f t="shared" si="358"/>
        <v>theater</v>
      </c>
      <c r="T3835" s="17" t="str">
        <f t="shared" si="359"/>
        <v>plays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 s="15">
        <f t="shared" si="356"/>
        <v>42173.445219907408</v>
      </c>
      <c r="K3836">
        <v>1432032067</v>
      </c>
      <c r="L3836" s="15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 t="shared" si="354"/>
        <v>109.03333333333333</v>
      </c>
      <c r="R3836" s="11">
        <f t="shared" si="355"/>
        <v>57.385964912280699</v>
      </c>
      <c r="S3836" t="str">
        <f t="shared" si="358"/>
        <v>theater</v>
      </c>
      <c r="T3836" s="17" t="str">
        <f t="shared" si="359"/>
        <v>plays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 s="15">
        <f t="shared" si="356"/>
        <v>42481.94222222222</v>
      </c>
      <c r="K3837">
        <v>1459463808</v>
      </c>
      <c r="L3837" s="15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 t="shared" si="354"/>
        <v>160</v>
      </c>
      <c r="R3837" s="11">
        <f t="shared" si="355"/>
        <v>40</v>
      </c>
      <c r="S3837" t="str">
        <f t="shared" si="358"/>
        <v>theater</v>
      </c>
      <c r="T3837" s="17" t="str">
        <f t="shared" si="359"/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 s="15">
        <f t="shared" si="356"/>
        <v>42585.172916666663</v>
      </c>
      <c r="K3838">
        <v>1467497652</v>
      </c>
      <c r="L3838" s="15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 t="shared" si="354"/>
        <v>112.5</v>
      </c>
      <c r="R3838" s="11">
        <f t="shared" si="355"/>
        <v>64.285714285714292</v>
      </c>
      <c r="S3838" t="str">
        <f t="shared" si="358"/>
        <v>theater</v>
      </c>
      <c r="T3838" s="17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 s="15">
        <f t="shared" si="356"/>
        <v>42188.765717592592</v>
      </c>
      <c r="K3839">
        <v>1432837358</v>
      </c>
      <c r="L3839" s="15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 t="shared" si="354"/>
        <v>102.1</v>
      </c>
      <c r="R3839" s="11">
        <f t="shared" si="355"/>
        <v>120.11764705882354</v>
      </c>
      <c r="S3839" t="str">
        <f t="shared" si="358"/>
        <v>theater</v>
      </c>
      <c r="T3839" s="17" t="str">
        <f t="shared" si="359"/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 s="15">
        <f t="shared" si="356"/>
        <v>42146.710752314815</v>
      </c>
      <c r="K3840">
        <v>1429722209</v>
      </c>
      <c r="L3840" s="15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 t="shared" si="354"/>
        <v>100.824</v>
      </c>
      <c r="R3840" s="11">
        <f t="shared" si="355"/>
        <v>1008.24</v>
      </c>
      <c r="S3840" t="str">
        <f t="shared" si="358"/>
        <v>theater</v>
      </c>
      <c r="T3840" s="17" t="str">
        <f t="shared" si="359"/>
        <v>plays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 s="15">
        <f t="shared" si="356"/>
        <v>42215.142638888887</v>
      </c>
      <c r="K3841">
        <v>1433042724</v>
      </c>
      <c r="L3841" s="15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 t="shared" si="354"/>
        <v>101.25</v>
      </c>
      <c r="R3841" s="11">
        <f t="shared" si="355"/>
        <v>63.28125</v>
      </c>
      <c r="S3841" t="str">
        <f t="shared" si="358"/>
        <v>theater</v>
      </c>
      <c r="T3841" s="17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 s="15">
        <f t="shared" si="356"/>
        <v>42457.660057870366</v>
      </c>
      <c r="K3842">
        <v>1457023829</v>
      </c>
      <c r="L3842" s="15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 t="shared" ref="Q3842:Q3905" si="360">E3842/D3842*100</f>
        <v>6500</v>
      </c>
      <c r="R3842" s="11">
        <f t="shared" ref="R3842:R3905" si="361">E3842/N3842</f>
        <v>21.666666666666668</v>
      </c>
      <c r="S3842" t="str">
        <f t="shared" si="358"/>
        <v>theater</v>
      </c>
      <c r="T3842" s="17" t="str">
        <f t="shared" si="359"/>
        <v>plays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62">(((I3843/60)/60)/24)+DATE(1970,1,1)</f>
        <v>41840.785729166666</v>
      </c>
      <c r="K3843">
        <v>1400698287</v>
      </c>
      <c r="L3843" s="15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si="360"/>
        <v>8.7200000000000006</v>
      </c>
      <c r="R3843" s="11">
        <f t="shared" si="361"/>
        <v>25.647058823529413</v>
      </c>
      <c r="S3843" t="str">
        <f t="shared" ref="S3843:S3906" si="364">LEFT(P3843,SEARCH("/",P3843,1)-1)</f>
        <v>theater</v>
      </c>
      <c r="T3843" s="17" t="str">
        <f t="shared" ref="T3843:T3906" si="365">RIGHT(P3843,LEN(P3843)-SEARCH("/",P3843))</f>
        <v>plays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 s="15">
        <f t="shared" si="362"/>
        <v>41770.493657407409</v>
      </c>
      <c r="K3844">
        <v>1397217052</v>
      </c>
      <c r="L3844" s="15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360"/>
        <v>21.94</v>
      </c>
      <c r="R3844" s="11">
        <f t="shared" si="361"/>
        <v>47.695652173913047</v>
      </c>
      <c r="S3844" t="str">
        <f t="shared" si="364"/>
        <v>theater</v>
      </c>
      <c r="T3844" s="17" t="str">
        <f t="shared" si="365"/>
        <v>plays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 s="15">
        <f t="shared" si="362"/>
        <v>41791.072500000002</v>
      </c>
      <c r="K3845">
        <v>1399427064</v>
      </c>
      <c r="L3845" s="15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360"/>
        <v>21.3</v>
      </c>
      <c r="R3845" s="11">
        <f t="shared" si="361"/>
        <v>56.05263157894737</v>
      </c>
      <c r="S3845" t="str">
        <f t="shared" si="364"/>
        <v>theater</v>
      </c>
      <c r="T3845" s="17" t="str">
        <f t="shared" si="365"/>
        <v>plays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 s="15">
        <f t="shared" si="362"/>
        <v>41793.290972222225</v>
      </c>
      <c r="K3846">
        <v>1399474134</v>
      </c>
      <c r="L3846" s="15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360"/>
        <v>41.489795918367342</v>
      </c>
      <c r="R3846" s="11">
        <f t="shared" si="361"/>
        <v>81.319999999999993</v>
      </c>
      <c r="S3846" t="str">
        <f t="shared" si="364"/>
        <v>theater</v>
      </c>
      <c r="T3846" s="17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 s="15">
        <f t="shared" si="362"/>
        <v>42278.627013888887</v>
      </c>
      <c r="K3847">
        <v>1441119774</v>
      </c>
      <c r="L3847" s="15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360"/>
        <v>2.105</v>
      </c>
      <c r="R3847" s="11">
        <f t="shared" si="361"/>
        <v>70.166666666666671</v>
      </c>
      <c r="S3847" t="str">
        <f t="shared" si="364"/>
        <v>theater</v>
      </c>
      <c r="T3847" s="1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 s="15">
        <f t="shared" si="362"/>
        <v>41916.290972222225</v>
      </c>
      <c r="K3848">
        <v>1409721542</v>
      </c>
      <c r="L3848" s="15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360"/>
        <v>2.7</v>
      </c>
      <c r="R3848" s="11">
        <f t="shared" si="361"/>
        <v>23.625</v>
      </c>
      <c r="S3848" t="str">
        <f t="shared" si="364"/>
        <v>theater</v>
      </c>
      <c r="T3848" s="17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 s="15">
        <f t="shared" si="362"/>
        <v>42204.224432870367</v>
      </c>
      <c r="K3849">
        <v>1433395391</v>
      </c>
      <c r="L3849" s="15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360"/>
        <v>16.161904761904761</v>
      </c>
      <c r="R3849" s="11">
        <f t="shared" si="361"/>
        <v>188.55555555555554</v>
      </c>
      <c r="S3849" t="str">
        <f t="shared" si="364"/>
        <v>theater</v>
      </c>
      <c r="T3849" s="17" t="str">
        <f t="shared" si="365"/>
        <v>plays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 s="15">
        <f t="shared" si="362"/>
        <v>42295.817002314812</v>
      </c>
      <c r="K3850">
        <v>1442604989</v>
      </c>
      <c r="L3850" s="15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360"/>
        <v>16.376923076923077</v>
      </c>
      <c r="R3850" s="11">
        <f t="shared" si="361"/>
        <v>49.511627906976742</v>
      </c>
      <c r="S3850" t="str">
        <f t="shared" si="364"/>
        <v>theater</v>
      </c>
      <c r="T3850" s="17" t="str">
        <f t="shared" si="365"/>
        <v>plays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 s="15">
        <f t="shared" si="362"/>
        <v>42166.767175925925</v>
      </c>
      <c r="K3851">
        <v>1431455084</v>
      </c>
      <c r="L3851" s="15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360"/>
        <v>7.043333333333333</v>
      </c>
      <c r="R3851" s="11">
        <f t="shared" si="361"/>
        <v>75.464285714285708</v>
      </c>
      <c r="S3851" t="str">
        <f t="shared" si="364"/>
        <v>theater</v>
      </c>
      <c r="T3851" s="17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 s="15">
        <f t="shared" si="362"/>
        <v>42005.124340277776</v>
      </c>
      <c r="K3852">
        <v>1417489143</v>
      </c>
      <c r="L3852" s="15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360"/>
        <v>3.8</v>
      </c>
      <c r="R3852" s="11">
        <f t="shared" si="361"/>
        <v>9.5</v>
      </c>
      <c r="S3852" t="str">
        <f t="shared" si="364"/>
        <v>theater</v>
      </c>
      <c r="T3852" s="17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 s="15">
        <f t="shared" si="362"/>
        <v>42202.439571759256</v>
      </c>
      <c r="K3853">
        <v>1434537179</v>
      </c>
      <c r="L3853" s="15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360"/>
        <v>34.08</v>
      </c>
      <c r="R3853" s="11">
        <f t="shared" si="361"/>
        <v>35.5</v>
      </c>
      <c r="S3853" t="str">
        <f t="shared" si="364"/>
        <v>theater</v>
      </c>
      <c r="T3853" s="17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 s="15">
        <f t="shared" si="362"/>
        <v>42090.149027777778</v>
      </c>
      <c r="K3854">
        <v>1425270876</v>
      </c>
      <c r="L3854" s="15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360"/>
        <v>0.2</v>
      </c>
      <c r="R3854" s="11">
        <f t="shared" si="361"/>
        <v>10</v>
      </c>
      <c r="S3854" t="str">
        <f t="shared" si="364"/>
        <v>theater</v>
      </c>
      <c r="T3854" s="17" t="str">
        <f t="shared" si="365"/>
        <v>plays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 s="15">
        <f t="shared" si="362"/>
        <v>41883.84002314815</v>
      </c>
      <c r="K3855">
        <v>1406578178</v>
      </c>
      <c r="L3855" s="15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360"/>
        <v>2.5999999999999999E-2</v>
      </c>
      <c r="R3855" s="11">
        <f t="shared" si="361"/>
        <v>13</v>
      </c>
      <c r="S3855" t="str">
        <f t="shared" si="364"/>
        <v>theater</v>
      </c>
      <c r="T3855" s="17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 s="15">
        <f t="shared" si="362"/>
        <v>42133.884930555556</v>
      </c>
      <c r="K3856">
        <v>1428614058</v>
      </c>
      <c r="L3856" s="15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360"/>
        <v>16.254545454545454</v>
      </c>
      <c r="R3856" s="11">
        <f t="shared" si="361"/>
        <v>89.4</v>
      </c>
      <c r="S3856" t="str">
        <f t="shared" si="364"/>
        <v>theater</v>
      </c>
      <c r="T3856" s="17" t="str">
        <f t="shared" si="365"/>
        <v>plays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 s="15">
        <f t="shared" si="362"/>
        <v>42089.929062499999</v>
      </c>
      <c r="K3857">
        <v>1424819871</v>
      </c>
      <c r="L3857" s="15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360"/>
        <v>2.5</v>
      </c>
      <c r="R3857" s="11">
        <f t="shared" si="361"/>
        <v>25</v>
      </c>
      <c r="S3857" t="str">
        <f t="shared" si="364"/>
        <v>theater</v>
      </c>
      <c r="T3857" s="17" t="str">
        <f t="shared" si="365"/>
        <v>plays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 s="15">
        <f t="shared" si="362"/>
        <v>42071.701423611114</v>
      </c>
      <c r="K3858">
        <v>1423245003</v>
      </c>
      <c r="L3858" s="15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360"/>
        <v>0.02</v>
      </c>
      <c r="R3858" s="11">
        <f t="shared" si="361"/>
        <v>1</v>
      </c>
      <c r="S3858" t="str">
        <f t="shared" si="364"/>
        <v>theater</v>
      </c>
      <c r="T3858" s="17" t="str">
        <f t="shared" si="365"/>
        <v>plays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 s="15">
        <f t="shared" si="362"/>
        <v>41852.716666666667</v>
      </c>
      <c r="K3859">
        <v>1404927690</v>
      </c>
      <c r="L3859" s="15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360"/>
        <v>5.2</v>
      </c>
      <c r="R3859" s="11">
        <f t="shared" si="361"/>
        <v>65</v>
      </c>
      <c r="S3859" t="str">
        <f t="shared" si="364"/>
        <v>theater</v>
      </c>
      <c r="T3859" s="17" t="str">
        <f t="shared" si="365"/>
        <v>plays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 s="15">
        <f t="shared" si="362"/>
        <v>42146.875</v>
      </c>
      <c r="K3860">
        <v>1430734844</v>
      </c>
      <c r="L3860" s="15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360"/>
        <v>2</v>
      </c>
      <c r="R3860" s="11">
        <f t="shared" si="361"/>
        <v>10</v>
      </c>
      <c r="S3860" t="str">
        <f t="shared" si="364"/>
        <v>theater</v>
      </c>
      <c r="T3860" s="17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 s="15">
        <f t="shared" si="362"/>
        <v>41815.875</v>
      </c>
      <c r="K3861">
        <v>1401485207</v>
      </c>
      <c r="L3861" s="15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360"/>
        <v>0.04</v>
      </c>
      <c r="R3861" s="11">
        <f t="shared" si="361"/>
        <v>1</v>
      </c>
      <c r="S3861" t="str">
        <f t="shared" si="364"/>
        <v>theater</v>
      </c>
      <c r="T3861" s="17" t="str">
        <f t="shared" si="365"/>
        <v>plays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 s="15">
        <f t="shared" si="362"/>
        <v>41863.660995370366</v>
      </c>
      <c r="K3862">
        <v>1405266710</v>
      </c>
      <c r="L3862" s="15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360"/>
        <v>17.666666666666668</v>
      </c>
      <c r="R3862" s="11">
        <f t="shared" si="361"/>
        <v>81.538461538461533</v>
      </c>
      <c r="S3862" t="str">
        <f t="shared" si="364"/>
        <v>theater</v>
      </c>
      <c r="T3862" s="17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 s="15">
        <f t="shared" si="362"/>
        <v>41955.907638888893</v>
      </c>
      <c r="K3863">
        <v>1412258977</v>
      </c>
      <c r="L3863" s="15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360"/>
        <v>5</v>
      </c>
      <c r="R3863" s="11">
        <f t="shared" si="361"/>
        <v>100</v>
      </c>
      <c r="S3863" t="str">
        <f t="shared" si="364"/>
        <v>theater</v>
      </c>
      <c r="T3863" s="17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 s="15">
        <f t="shared" si="362"/>
        <v>42625.707638888889</v>
      </c>
      <c r="K3864">
        <v>1472451356</v>
      </c>
      <c r="L3864" s="15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360"/>
        <v>1.3333333333333334E-2</v>
      </c>
      <c r="R3864" s="11">
        <f t="shared" si="361"/>
        <v>1</v>
      </c>
      <c r="S3864" t="str">
        <f t="shared" si="364"/>
        <v>theater</v>
      </c>
      <c r="T3864" s="17" t="str">
        <f t="shared" si="365"/>
        <v>plays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 s="15">
        <f t="shared" si="362"/>
        <v>42313.674826388888</v>
      </c>
      <c r="K3865">
        <v>1441552305</v>
      </c>
      <c r="L3865" s="15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360"/>
        <v>0</v>
      </c>
      <c r="R3865" s="11" t="e">
        <f t="shared" si="361"/>
        <v>#DIV/0!</v>
      </c>
      <c r="S3865" t="str">
        <f t="shared" si="364"/>
        <v>theater</v>
      </c>
      <c r="T3865" s="17" t="str">
        <f t="shared" si="365"/>
        <v>plays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 s="15">
        <f t="shared" si="362"/>
        <v>42325.933495370366</v>
      </c>
      <c r="K3866">
        <v>1445203454</v>
      </c>
      <c r="L3866" s="15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360"/>
        <v>1.2</v>
      </c>
      <c r="R3866" s="11">
        <f t="shared" si="361"/>
        <v>20</v>
      </c>
      <c r="S3866" t="str">
        <f t="shared" si="364"/>
        <v>theater</v>
      </c>
      <c r="T3866" s="17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 s="15">
        <f t="shared" si="362"/>
        <v>41881.229166666664</v>
      </c>
      <c r="K3867">
        <v>1405957098</v>
      </c>
      <c r="L3867" s="15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360"/>
        <v>26.937422295897225</v>
      </c>
      <c r="R3867" s="11">
        <f t="shared" si="361"/>
        <v>46.428571428571431</v>
      </c>
      <c r="S3867" t="str">
        <f t="shared" si="364"/>
        <v>theater</v>
      </c>
      <c r="T3867" s="1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 s="15">
        <f t="shared" si="362"/>
        <v>42452.145138888889</v>
      </c>
      <c r="K3868">
        <v>1454453021</v>
      </c>
      <c r="L3868" s="15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360"/>
        <v>0.54999999999999993</v>
      </c>
      <c r="R3868" s="11">
        <f t="shared" si="361"/>
        <v>5.5</v>
      </c>
      <c r="S3868" t="str">
        <f t="shared" si="364"/>
        <v>theater</v>
      </c>
      <c r="T3868" s="17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 s="15">
        <f t="shared" si="362"/>
        <v>42539.814108796301</v>
      </c>
      <c r="K3869">
        <v>1463686339</v>
      </c>
      <c r="L3869" s="15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360"/>
        <v>12.55</v>
      </c>
      <c r="R3869" s="11">
        <f t="shared" si="361"/>
        <v>50.2</v>
      </c>
      <c r="S3869" t="str">
        <f t="shared" si="364"/>
        <v>theater</v>
      </c>
      <c r="T3869" s="17" t="str">
        <f t="shared" si="365"/>
        <v>plays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 s="15">
        <f t="shared" si="362"/>
        <v>41890.659780092588</v>
      </c>
      <c r="K3870">
        <v>1408031405</v>
      </c>
      <c r="L3870" s="15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360"/>
        <v>0.2</v>
      </c>
      <c r="R3870" s="11">
        <f t="shared" si="361"/>
        <v>10</v>
      </c>
      <c r="S3870" t="str">
        <f t="shared" si="364"/>
        <v>theater</v>
      </c>
      <c r="T3870" s="17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 s="15">
        <f t="shared" si="362"/>
        <v>42077.132638888885</v>
      </c>
      <c r="K3871">
        <v>1423761792</v>
      </c>
      <c r="L3871" s="15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360"/>
        <v>3.4474868431088401</v>
      </c>
      <c r="R3871" s="11">
        <f t="shared" si="361"/>
        <v>30.133333333333333</v>
      </c>
      <c r="S3871" t="str">
        <f t="shared" si="364"/>
        <v>theater</v>
      </c>
      <c r="T3871" s="17" t="str">
        <f t="shared" si="365"/>
        <v>musical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 s="15">
        <f t="shared" si="362"/>
        <v>41823.17219907407</v>
      </c>
      <c r="K3872">
        <v>1401768478</v>
      </c>
      <c r="L3872" s="15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360"/>
        <v>15</v>
      </c>
      <c r="R3872" s="11">
        <f t="shared" si="361"/>
        <v>150</v>
      </c>
      <c r="S3872" t="str">
        <f t="shared" si="364"/>
        <v>theater</v>
      </c>
      <c r="T3872" s="17" t="str">
        <f t="shared" si="365"/>
        <v>musical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 s="15">
        <f t="shared" si="362"/>
        <v>42823.739004629635</v>
      </c>
      <c r="K3873">
        <v>1485629050</v>
      </c>
      <c r="L3873" s="15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360"/>
        <v>2.666666666666667</v>
      </c>
      <c r="R3873" s="11">
        <f t="shared" si="361"/>
        <v>13.333333333333334</v>
      </c>
      <c r="S3873" t="str">
        <f t="shared" si="364"/>
        <v>theater</v>
      </c>
      <c r="T3873" s="17" t="str">
        <f t="shared" si="365"/>
        <v>musical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 s="15">
        <f t="shared" si="362"/>
        <v>42230.145787037036</v>
      </c>
      <c r="K3874">
        <v>1435202996</v>
      </c>
      <c r="L3874" s="15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360"/>
        <v>0</v>
      </c>
      <c r="R3874" s="11" t="e">
        <f t="shared" si="361"/>
        <v>#DIV/0!</v>
      </c>
      <c r="S3874" t="str">
        <f t="shared" si="364"/>
        <v>theater</v>
      </c>
      <c r="T3874" s="17" t="str">
        <f t="shared" si="365"/>
        <v>musical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 s="15">
        <f t="shared" si="362"/>
        <v>42285.696006944447</v>
      </c>
      <c r="K3875">
        <v>1441730535</v>
      </c>
      <c r="L3875" s="15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360"/>
        <v>0</v>
      </c>
      <c r="R3875" s="11" t="e">
        <f t="shared" si="361"/>
        <v>#DIV/0!</v>
      </c>
      <c r="S3875" t="str">
        <f t="shared" si="364"/>
        <v>theater</v>
      </c>
      <c r="T3875" s="17" t="str">
        <f t="shared" si="365"/>
        <v>musical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 s="15">
        <f t="shared" si="362"/>
        <v>42028.041666666672</v>
      </c>
      <c r="K3876">
        <v>1420244622</v>
      </c>
      <c r="L3876" s="15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360"/>
        <v>0</v>
      </c>
      <c r="R3876" s="11" t="e">
        <f t="shared" si="361"/>
        <v>#DIV/0!</v>
      </c>
      <c r="S3876" t="str">
        <f t="shared" si="364"/>
        <v>theater</v>
      </c>
      <c r="T3876" s="17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 s="15">
        <f t="shared" si="362"/>
        <v>42616.416666666672</v>
      </c>
      <c r="K3877">
        <v>1472804365</v>
      </c>
      <c r="L3877" s="15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360"/>
        <v>0</v>
      </c>
      <c r="R3877" s="11" t="e">
        <f t="shared" si="361"/>
        <v>#DIV/0!</v>
      </c>
      <c r="S3877" t="str">
        <f t="shared" si="364"/>
        <v>theater</v>
      </c>
      <c r="T3877" s="17" t="str">
        <f t="shared" si="365"/>
        <v>musical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 s="15">
        <f t="shared" si="362"/>
        <v>42402.624166666668</v>
      </c>
      <c r="K3878">
        <v>1451833128</v>
      </c>
      <c r="L3878" s="15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360"/>
        <v>52.794871794871788</v>
      </c>
      <c r="R3878" s="11">
        <f t="shared" si="361"/>
        <v>44.760869565217391</v>
      </c>
      <c r="S3878" t="str">
        <f t="shared" si="364"/>
        <v>theater</v>
      </c>
      <c r="T3878" s="17" t="str">
        <f t="shared" si="365"/>
        <v>musical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 s="15">
        <f t="shared" si="362"/>
        <v>42712.67768518519</v>
      </c>
      <c r="K3879">
        <v>1478621752</v>
      </c>
      <c r="L3879" s="15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360"/>
        <v>4.9639999999999995</v>
      </c>
      <c r="R3879" s="11">
        <f t="shared" si="361"/>
        <v>88.642857142857139</v>
      </c>
      <c r="S3879" t="str">
        <f t="shared" si="364"/>
        <v>theater</v>
      </c>
      <c r="T3879" s="17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 s="15">
        <f t="shared" si="362"/>
        <v>42185.165972222225</v>
      </c>
      <c r="K3880">
        <v>1433014746</v>
      </c>
      <c r="L3880" s="15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360"/>
        <v>5.5555555555555552E-2</v>
      </c>
      <c r="R3880" s="11">
        <f t="shared" si="361"/>
        <v>10</v>
      </c>
      <c r="S3880" t="str">
        <f t="shared" si="364"/>
        <v>theater</v>
      </c>
      <c r="T3880" s="17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 s="15">
        <f t="shared" si="362"/>
        <v>42029.861064814817</v>
      </c>
      <c r="K3881">
        <v>1419626396</v>
      </c>
      <c r="L3881" s="15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360"/>
        <v>0</v>
      </c>
      <c r="R3881" s="11" t="e">
        <f t="shared" si="361"/>
        <v>#DIV/0!</v>
      </c>
      <c r="S3881" t="str">
        <f t="shared" si="364"/>
        <v>theater</v>
      </c>
      <c r="T3881" s="17" t="str">
        <f t="shared" si="365"/>
        <v>musical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 s="15">
        <f t="shared" si="362"/>
        <v>41850.958333333336</v>
      </c>
      <c r="K3882">
        <v>1403724820</v>
      </c>
      <c r="L3882" s="15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360"/>
        <v>13.066666666666665</v>
      </c>
      <c r="R3882" s="11">
        <f t="shared" si="361"/>
        <v>57.647058823529413</v>
      </c>
      <c r="S3882" t="str">
        <f t="shared" si="364"/>
        <v>theater</v>
      </c>
      <c r="T3882" s="17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 s="15">
        <f t="shared" si="362"/>
        <v>42786.018506944441</v>
      </c>
      <c r="K3883">
        <v>1484958399</v>
      </c>
      <c r="L3883" s="15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360"/>
        <v>5</v>
      </c>
      <c r="R3883" s="11">
        <f t="shared" si="361"/>
        <v>25</v>
      </c>
      <c r="S3883" t="str">
        <f t="shared" si="364"/>
        <v>theater</v>
      </c>
      <c r="T3883" s="17" t="str">
        <f t="shared" si="365"/>
        <v>musical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 s="15">
        <f t="shared" si="362"/>
        <v>42400.960416666669</v>
      </c>
      <c r="K3884">
        <v>1451950570</v>
      </c>
      <c r="L3884" s="15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360"/>
        <v>0</v>
      </c>
      <c r="R3884" s="11" t="e">
        <f t="shared" si="361"/>
        <v>#DIV/0!</v>
      </c>
      <c r="S3884" t="str">
        <f t="shared" si="364"/>
        <v>theater</v>
      </c>
      <c r="T3884" s="17" t="str">
        <f t="shared" si="365"/>
        <v>musical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 s="15">
        <f t="shared" si="362"/>
        <v>41884.602650462963</v>
      </c>
      <c r="K3885">
        <v>1407076069</v>
      </c>
      <c r="L3885" s="15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360"/>
        <v>0</v>
      </c>
      <c r="R3885" s="11" t="e">
        <f t="shared" si="361"/>
        <v>#DIV/0!</v>
      </c>
      <c r="S3885" t="str">
        <f t="shared" si="364"/>
        <v>theater</v>
      </c>
      <c r="T3885" s="17" t="str">
        <f t="shared" si="365"/>
        <v>musical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 s="15">
        <f t="shared" si="362"/>
        <v>42090.749907407408</v>
      </c>
      <c r="K3886">
        <v>1425322792</v>
      </c>
      <c r="L3886" s="15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360"/>
        <v>0</v>
      </c>
      <c r="R3886" s="11" t="e">
        <f t="shared" si="361"/>
        <v>#DIV/0!</v>
      </c>
      <c r="S3886" t="str">
        <f t="shared" si="364"/>
        <v>theater</v>
      </c>
      <c r="T3886" s="17" t="str">
        <f t="shared" si="365"/>
        <v>musical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 s="15">
        <f t="shared" si="362"/>
        <v>42499.951284722221</v>
      </c>
      <c r="K3887">
        <v>1460242191</v>
      </c>
      <c r="L3887" s="15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360"/>
        <v>0</v>
      </c>
      <c r="R3887" s="11" t="e">
        <f t="shared" si="361"/>
        <v>#DIV/0!</v>
      </c>
      <c r="S3887" t="str">
        <f t="shared" si="364"/>
        <v>theater</v>
      </c>
      <c r="T3887" s="1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 s="15">
        <f t="shared" si="362"/>
        <v>41984.228032407409</v>
      </c>
      <c r="K3888">
        <v>1415683702</v>
      </c>
      <c r="L3888" s="15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360"/>
        <v>0</v>
      </c>
      <c r="R3888" s="11" t="e">
        <f t="shared" si="361"/>
        <v>#DIV/0!</v>
      </c>
      <c r="S3888" t="str">
        <f t="shared" si="364"/>
        <v>theater</v>
      </c>
      <c r="T3888" s="17" t="str">
        <f t="shared" si="365"/>
        <v>musical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 s="15">
        <f t="shared" si="362"/>
        <v>42125.916666666672</v>
      </c>
      <c r="K3889">
        <v>1426538129</v>
      </c>
      <c r="L3889" s="15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360"/>
        <v>1.7500000000000002</v>
      </c>
      <c r="R3889" s="11">
        <f t="shared" si="361"/>
        <v>17.5</v>
      </c>
      <c r="S3889" t="str">
        <f t="shared" si="364"/>
        <v>theater</v>
      </c>
      <c r="T3889" s="17" t="str">
        <f t="shared" si="365"/>
        <v>musical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 s="15">
        <f t="shared" si="362"/>
        <v>42792.545810185184</v>
      </c>
      <c r="K3890">
        <v>1485522358</v>
      </c>
      <c r="L3890" s="15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360"/>
        <v>27.1</v>
      </c>
      <c r="R3890" s="11">
        <f t="shared" si="361"/>
        <v>38.714285714285715</v>
      </c>
      <c r="S3890" t="str">
        <f t="shared" si="364"/>
        <v>theater</v>
      </c>
      <c r="T3890" s="17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 s="15">
        <f t="shared" si="362"/>
        <v>42008.976388888885</v>
      </c>
      <c r="K3891">
        <v>1417651630</v>
      </c>
      <c r="L3891" s="15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360"/>
        <v>1.4749999999999999</v>
      </c>
      <c r="R3891" s="11">
        <f t="shared" si="361"/>
        <v>13.111111111111111</v>
      </c>
      <c r="S3891" t="str">
        <f t="shared" si="364"/>
        <v>theater</v>
      </c>
      <c r="T3891" s="17" t="str">
        <f t="shared" si="365"/>
        <v>plays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 s="15">
        <f t="shared" si="362"/>
        <v>42231.758611111116</v>
      </c>
      <c r="K3892">
        <v>1434478344</v>
      </c>
      <c r="L3892" s="15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360"/>
        <v>16.826666666666668</v>
      </c>
      <c r="R3892" s="11">
        <f t="shared" si="361"/>
        <v>315.5</v>
      </c>
      <c r="S3892" t="str">
        <f t="shared" si="364"/>
        <v>theater</v>
      </c>
      <c r="T3892" s="17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 s="15">
        <f t="shared" si="362"/>
        <v>42086.207638888889</v>
      </c>
      <c r="K3893">
        <v>1424488244</v>
      </c>
      <c r="L3893" s="15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360"/>
        <v>32.5</v>
      </c>
      <c r="R3893" s="11">
        <f t="shared" si="361"/>
        <v>37.142857142857146</v>
      </c>
      <c r="S3893" t="str">
        <f t="shared" si="364"/>
        <v>theater</v>
      </c>
      <c r="T3893" s="17" t="str">
        <f t="shared" si="365"/>
        <v>plays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 s="15">
        <f t="shared" si="362"/>
        <v>41875.291666666664</v>
      </c>
      <c r="K3894">
        <v>1408203557</v>
      </c>
      <c r="L3894" s="15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360"/>
        <v>0</v>
      </c>
      <c r="R3894" s="11" t="e">
        <f t="shared" si="361"/>
        <v>#DIV/0!</v>
      </c>
      <c r="S3894" t="str">
        <f t="shared" si="364"/>
        <v>theater</v>
      </c>
      <c r="T3894" s="17" t="str">
        <f t="shared" si="365"/>
        <v>plays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 s="15">
        <f t="shared" si="362"/>
        <v>41821.25</v>
      </c>
      <c r="K3895">
        <v>1400600840</v>
      </c>
      <c r="L3895" s="15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360"/>
        <v>21.55</v>
      </c>
      <c r="R3895" s="11">
        <f t="shared" si="361"/>
        <v>128.27380952380952</v>
      </c>
      <c r="S3895" t="str">
        <f t="shared" si="364"/>
        <v>theater</v>
      </c>
      <c r="T3895" s="17" t="str">
        <f t="shared" si="365"/>
        <v>plays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 s="15">
        <f t="shared" si="362"/>
        <v>42710.207638888889</v>
      </c>
      <c r="K3896">
        <v>1478386812</v>
      </c>
      <c r="L3896" s="15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360"/>
        <v>3.4666666666666663</v>
      </c>
      <c r="R3896" s="11">
        <f t="shared" si="361"/>
        <v>47.272727272727273</v>
      </c>
      <c r="S3896" t="str">
        <f t="shared" si="364"/>
        <v>theater</v>
      </c>
      <c r="T3896" s="17" t="str">
        <f t="shared" si="365"/>
        <v>plays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 s="15">
        <f t="shared" si="362"/>
        <v>42063.250208333338</v>
      </c>
      <c r="K3897">
        <v>1422424818</v>
      </c>
      <c r="L3897" s="15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360"/>
        <v>5</v>
      </c>
      <c r="R3897" s="11">
        <f t="shared" si="361"/>
        <v>50</v>
      </c>
      <c r="S3897" t="str">
        <f t="shared" si="364"/>
        <v>theater</v>
      </c>
      <c r="T3897" s="17" t="str">
        <f t="shared" si="365"/>
        <v>plays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 s="15">
        <f t="shared" si="362"/>
        <v>41807.191875000004</v>
      </c>
      <c r="K3898">
        <v>1401770178</v>
      </c>
      <c r="L3898" s="15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360"/>
        <v>10.625</v>
      </c>
      <c r="R3898" s="11">
        <f t="shared" si="361"/>
        <v>42.5</v>
      </c>
      <c r="S3898" t="str">
        <f t="shared" si="364"/>
        <v>theater</v>
      </c>
      <c r="T3898" s="17" t="str">
        <f t="shared" si="365"/>
        <v>plays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 s="15">
        <f t="shared" si="362"/>
        <v>42012.87364583333</v>
      </c>
      <c r="K3899">
        <v>1418158683</v>
      </c>
      <c r="L3899" s="15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360"/>
        <v>17.599999999999998</v>
      </c>
      <c r="R3899" s="11">
        <f t="shared" si="361"/>
        <v>44</v>
      </c>
      <c r="S3899" t="str">
        <f t="shared" si="364"/>
        <v>theater</v>
      </c>
      <c r="T3899" s="17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 s="15">
        <f t="shared" si="362"/>
        <v>42233.666666666672</v>
      </c>
      <c r="K3900">
        <v>1436355270</v>
      </c>
      <c r="L3900" s="15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360"/>
        <v>32.56</v>
      </c>
      <c r="R3900" s="11">
        <f t="shared" si="361"/>
        <v>50.875</v>
      </c>
      <c r="S3900" t="str">
        <f t="shared" si="364"/>
        <v>theater</v>
      </c>
      <c r="T3900" s="17" t="str">
        <f t="shared" si="365"/>
        <v>plays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 s="15">
        <f t="shared" si="362"/>
        <v>41863.775011574071</v>
      </c>
      <c r="K3901">
        <v>1406140561</v>
      </c>
      <c r="L3901" s="15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360"/>
        <v>1.25</v>
      </c>
      <c r="R3901" s="11">
        <f t="shared" si="361"/>
        <v>62.5</v>
      </c>
      <c r="S3901" t="str">
        <f t="shared" si="364"/>
        <v>theater</v>
      </c>
      <c r="T3901" s="17" t="str">
        <f t="shared" si="365"/>
        <v>plays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 s="15">
        <f t="shared" si="362"/>
        <v>42166.092488425929</v>
      </c>
      <c r="K3902">
        <v>1431396791</v>
      </c>
      <c r="L3902" s="15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360"/>
        <v>5.4</v>
      </c>
      <c r="R3902" s="11">
        <f t="shared" si="361"/>
        <v>27</v>
      </c>
      <c r="S3902" t="str">
        <f t="shared" si="364"/>
        <v>theater</v>
      </c>
      <c r="T3902" s="17" t="str">
        <f t="shared" si="365"/>
        <v>plays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 s="15">
        <f t="shared" si="362"/>
        <v>42357.826377314821</v>
      </c>
      <c r="K3903">
        <v>1447098599</v>
      </c>
      <c r="L3903" s="15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360"/>
        <v>0.83333333333333337</v>
      </c>
      <c r="R3903" s="11">
        <f t="shared" si="361"/>
        <v>25</v>
      </c>
      <c r="S3903" t="str">
        <f t="shared" si="364"/>
        <v>theater</v>
      </c>
      <c r="T3903" s="17" t="str">
        <f t="shared" si="365"/>
        <v>plays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 s="15">
        <f t="shared" si="362"/>
        <v>42688.509745370371</v>
      </c>
      <c r="K3904">
        <v>1476962042</v>
      </c>
      <c r="L3904" s="15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360"/>
        <v>48.833333333333336</v>
      </c>
      <c r="R3904" s="11">
        <f t="shared" si="361"/>
        <v>47.258064516129032</v>
      </c>
      <c r="S3904" t="str">
        <f t="shared" si="364"/>
        <v>theater</v>
      </c>
      <c r="T3904" s="17" t="str">
        <f t="shared" si="365"/>
        <v>plays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 s="15">
        <f t="shared" si="362"/>
        <v>42230.818055555559</v>
      </c>
      <c r="K3905">
        <v>1435709765</v>
      </c>
      <c r="L3905" s="15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360"/>
        <v>0</v>
      </c>
      <c r="R3905" s="11" t="e">
        <f t="shared" si="361"/>
        <v>#DIV/0!</v>
      </c>
      <c r="S3905" t="str">
        <f t="shared" si="364"/>
        <v>theater</v>
      </c>
      <c r="T3905" s="17" t="str">
        <f t="shared" si="365"/>
        <v>plays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 s="15">
        <f t="shared" si="362"/>
        <v>42109.211111111115</v>
      </c>
      <c r="K3906">
        <v>1427866200</v>
      </c>
      <c r="L3906" s="15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ref="Q3906:Q3969" si="366">E3906/D3906*100</f>
        <v>0.03</v>
      </c>
      <c r="R3906" s="11">
        <f t="shared" ref="R3906:R3969" si="367">E3906/N3906</f>
        <v>1.5</v>
      </c>
      <c r="S3906" t="str">
        <f t="shared" si="364"/>
        <v>theater</v>
      </c>
      <c r="T3906" s="17" t="str">
        <f t="shared" si="365"/>
        <v>plays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68">(((I3907/60)/60)/24)+DATE(1970,1,1)</f>
        <v>42166.958333333328</v>
      </c>
      <c r="K3907">
        <v>1430405903</v>
      </c>
      <c r="L3907" s="15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si="366"/>
        <v>11.533333333333333</v>
      </c>
      <c r="R3907" s="11">
        <f t="shared" si="367"/>
        <v>24.714285714285715</v>
      </c>
      <c r="S3907" t="str">
        <f t="shared" ref="S3907:S3970" si="370">LEFT(P3907,SEARCH("/",P3907,1)-1)</f>
        <v>theater</v>
      </c>
      <c r="T3907" s="17" t="str">
        <f t="shared" ref="T3907:T3970" si="371">RIGHT(P3907,LEN(P3907)-SEARCH("/",P3907))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 s="15">
        <f t="shared" si="368"/>
        <v>42181.559027777781</v>
      </c>
      <c r="K3908">
        <v>1432072893</v>
      </c>
      <c r="L3908" s="15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366"/>
        <v>67.333333333333329</v>
      </c>
      <c r="R3908" s="11">
        <f t="shared" si="367"/>
        <v>63.125</v>
      </c>
      <c r="S3908" t="str">
        <f t="shared" si="370"/>
        <v>theater</v>
      </c>
      <c r="T3908" s="17" t="str">
        <f t="shared" si="371"/>
        <v>plays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 s="15">
        <f t="shared" si="368"/>
        <v>41938.838888888888</v>
      </c>
      <c r="K3909">
        <v>1411587606</v>
      </c>
      <c r="L3909" s="15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366"/>
        <v>15.299999999999999</v>
      </c>
      <c r="R3909" s="11">
        <f t="shared" si="367"/>
        <v>38.25</v>
      </c>
      <c r="S3909" t="str">
        <f t="shared" si="370"/>
        <v>theater</v>
      </c>
      <c r="T3909" s="17" t="str">
        <f t="shared" si="371"/>
        <v>plays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 s="15">
        <f t="shared" si="368"/>
        <v>41849.135370370372</v>
      </c>
      <c r="K3910">
        <v>1405307696</v>
      </c>
      <c r="L3910" s="15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366"/>
        <v>8.6666666666666679</v>
      </c>
      <c r="R3910" s="11">
        <f t="shared" si="367"/>
        <v>16.25</v>
      </c>
      <c r="S3910" t="str">
        <f t="shared" si="370"/>
        <v>theater</v>
      </c>
      <c r="T3910" s="17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 s="15">
        <f t="shared" si="368"/>
        <v>41893.359282407408</v>
      </c>
      <c r="K3911">
        <v>1407832642</v>
      </c>
      <c r="L3911" s="15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366"/>
        <v>0.22499999999999998</v>
      </c>
      <c r="R3911" s="11">
        <f t="shared" si="367"/>
        <v>33.75</v>
      </c>
      <c r="S3911" t="str">
        <f t="shared" si="370"/>
        <v>theater</v>
      </c>
      <c r="T3911" s="17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 s="15">
        <f t="shared" si="368"/>
        <v>42254.756909722222</v>
      </c>
      <c r="K3912">
        <v>1439057397</v>
      </c>
      <c r="L3912" s="15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366"/>
        <v>3.0833333333333335</v>
      </c>
      <c r="R3912" s="11">
        <f t="shared" si="367"/>
        <v>61.666666666666664</v>
      </c>
      <c r="S3912" t="str">
        <f t="shared" si="370"/>
        <v>theater</v>
      </c>
      <c r="T3912" s="17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 s="15">
        <f t="shared" si="368"/>
        <v>41969.853900462964</v>
      </c>
      <c r="K3913">
        <v>1414438177</v>
      </c>
      <c r="L3913" s="15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366"/>
        <v>37.412500000000001</v>
      </c>
      <c r="R3913" s="11">
        <f t="shared" si="367"/>
        <v>83.138888888888886</v>
      </c>
      <c r="S3913" t="str">
        <f t="shared" si="370"/>
        <v>theater</v>
      </c>
      <c r="T3913" s="17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 s="15">
        <f t="shared" si="368"/>
        <v>42119.190972222219</v>
      </c>
      <c r="K3914">
        <v>1424759330</v>
      </c>
      <c r="L3914" s="15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366"/>
        <v>6.6666666666666671E-3</v>
      </c>
      <c r="R3914" s="11">
        <f t="shared" si="367"/>
        <v>1</v>
      </c>
      <c r="S3914" t="str">
        <f t="shared" si="370"/>
        <v>theater</v>
      </c>
      <c r="T3914" s="17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 s="15">
        <f t="shared" si="368"/>
        <v>42338.252881944441</v>
      </c>
      <c r="K3915">
        <v>1446267849</v>
      </c>
      <c r="L3915" s="15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366"/>
        <v>10</v>
      </c>
      <c r="R3915" s="11">
        <f t="shared" si="367"/>
        <v>142.85714285714286</v>
      </c>
      <c r="S3915" t="str">
        <f t="shared" si="370"/>
        <v>theater</v>
      </c>
      <c r="T3915" s="17" t="str">
        <f t="shared" si="371"/>
        <v>plays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 s="15">
        <f t="shared" si="368"/>
        <v>42134.957638888889</v>
      </c>
      <c r="K3916">
        <v>1429558756</v>
      </c>
      <c r="L3916" s="15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366"/>
        <v>36.36</v>
      </c>
      <c r="R3916" s="11">
        <f t="shared" si="367"/>
        <v>33.666666666666664</v>
      </c>
      <c r="S3916" t="str">
        <f t="shared" si="370"/>
        <v>theater</v>
      </c>
      <c r="T3916" s="17" t="str">
        <f t="shared" si="371"/>
        <v>plays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 s="15">
        <f t="shared" si="368"/>
        <v>42522.98505787037</v>
      </c>
      <c r="K3917">
        <v>1462232309</v>
      </c>
      <c r="L3917" s="15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366"/>
        <v>0.33333333333333337</v>
      </c>
      <c r="R3917" s="11">
        <f t="shared" si="367"/>
        <v>5</v>
      </c>
      <c r="S3917" t="str">
        <f t="shared" si="370"/>
        <v>theater</v>
      </c>
      <c r="T3917" s="17" t="str">
        <f t="shared" si="371"/>
        <v>plays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 s="15">
        <f t="shared" si="368"/>
        <v>42524.471666666665</v>
      </c>
      <c r="K3918">
        <v>1462360752</v>
      </c>
      <c r="L3918" s="15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366"/>
        <v>0</v>
      </c>
      <c r="R3918" s="11" t="e">
        <f t="shared" si="367"/>
        <v>#DIV/0!</v>
      </c>
      <c r="S3918" t="str">
        <f t="shared" si="370"/>
        <v>theater</v>
      </c>
      <c r="T3918" s="17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 s="15">
        <f t="shared" si="368"/>
        <v>41893.527326388888</v>
      </c>
      <c r="K3919">
        <v>1407847161</v>
      </c>
      <c r="L3919" s="15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366"/>
        <v>0.2857142857142857</v>
      </c>
      <c r="R3919" s="11">
        <f t="shared" si="367"/>
        <v>10</v>
      </c>
      <c r="S3919" t="str">
        <f t="shared" si="370"/>
        <v>theater</v>
      </c>
      <c r="T3919" s="17" t="str">
        <f t="shared" si="371"/>
        <v>plays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 s="15">
        <f t="shared" si="368"/>
        <v>41855.666666666664</v>
      </c>
      <c r="K3920">
        <v>1406131023</v>
      </c>
      <c r="L3920" s="15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366"/>
        <v>0.2</v>
      </c>
      <c r="R3920" s="11">
        <f t="shared" si="367"/>
        <v>40</v>
      </c>
      <c r="S3920" t="str">
        <f t="shared" si="370"/>
        <v>theater</v>
      </c>
      <c r="T3920" s="17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 s="15">
        <f t="shared" si="368"/>
        <v>42387</v>
      </c>
      <c r="K3921">
        <v>1450628773</v>
      </c>
      <c r="L3921" s="15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366"/>
        <v>1.7999999999999998</v>
      </c>
      <c r="R3921" s="11">
        <f t="shared" si="367"/>
        <v>30</v>
      </c>
      <c r="S3921" t="str">
        <f t="shared" si="370"/>
        <v>theater</v>
      </c>
      <c r="T3921" s="17" t="str">
        <f t="shared" si="371"/>
        <v>plays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 s="15">
        <f t="shared" si="368"/>
        <v>42687.428935185191</v>
      </c>
      <c r="K3922">
        <v>1476436660</v>
      </c>
      <c r="L3922" s="15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366"/>
        <v>5.4</v>
      </c>
      <c r="R3922" s="11">
        <f t="shared" si="367"/>
        <v>45</v>
      </c>
      <c r="S3922" t="str">
        <f t="shared" si="370"/>
        <v>theater</v>
      </c>
      <c r="T3922" s="17" t="str">
        <f t="shared" si="371"/>
        <v>plays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 s="15">
        <f t="shared" si="368"/>
        <v>41938.75</v>
      </c>
      <c r="K3923">
        <v>1413291655</v>
      </c>
      <c r="L3923" s="15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366"/>
        <v>0</v>
      </c>
      <c r="R3923" s="11" t="e">
        <f t="shared" si="367"/>
        <v>#DIV/0!</v>
      </c>
      <c r="S3923" t="str">
        <f t="shared" si="370"/>
        <v>theater</v>
      </c>
      <c r="T3923" s="17" t="str">
        <f t="shared" si="371"/>
        <v>plays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 s="15">
        <f t="shared" si="368"/>
        <v>42065.958333333328</v>
      </c>
      <c r="K3924">
        <v>1421432810</v>
      </c>
      <c r="L3924" s="15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366"/>
        <v>8.1333333333333329</v>
      </c>
      <c r="R3924" s="11">
        <f t="shared" si="367"/>
        <v>10.166666666666666</v>
      </c>
      <c r="S3924" t="str">
        <f t="shared" si="370"/>
        <v>theater</v>
      </c>
      <c r="T3924" s="17" t="str">
        <f t="shared" si="371"/>
        <v>plays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 s="15">
        <f t="shared" si="368"/>
        <v>42103.979988425926</v>
      </c>
      <c r="K3925">
        <v>1426203071</v>
      </c>
      <c r="L3925" s="15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366"/>
        <v>12.034782608695652</v>
      </c>
      <c r="R3925" s="11">
        <f t="shared" si="367"/>
        <v>81.411764705882348</v>
      </c>
      <c r="S3925" t="str">
        <f t="shared" si="370"/>
        <v>theater</v>
      </c>
      <c r="T3925" s="17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 s="15">
        <f t="shared" si="368"/>
        <v>41816.959745370368</v>
      </c>
      <c r="K3926">
        <v>1401231722</v>
      </c>
      <c r="L3926" s="15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366"/>
        <v>15.266666666666667</v>
      </c>
      <c r="R3926" s="11">
        <f t="shared" si="367"/>
        <v>57.25</v>
      </c>
      <c r="S3926" t="str">
        <f t="shared" si="370"/>
        <v>theater</v>
      </c>
      <c r="T3926" s="17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 s="15">
        <f t="shared" si="368"/>
        <v>41850.870821759258</v>
      </c>
      <c r="K3927">
        <v>1404161639</v>
      </c>
      <c r="L3927" s="15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366"/>
        <v>10</v>
      </c>
      <c r="R3927" s="11">
        <f t="shared" si="367"/>
        <v>5</v>
      </c>
      <c r="S3927" t="str">
        <f t="shared" si="370"/>
        <v>theater</v>
      </c>
      <c r="T3927" s="17" t="str">
        <f t="shared" si="371"/>
        <v>plays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 s="15">
        <f t="shared" si="368"/>
        <v>42000.085046296299</v>
      </c>
      <c r="K3928">
        <v>1417053748</v>
      </c>
      <c r="L3928" s="15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366"/>
        <v>0.3</v>
      </c>
      <c r="R3928" s="11">
        <f t="shared" si="367"/>
        <v>15</v>
      </c>
      <c r="S3928" t="str">
        <f t="shared" si="370"/>
        <v>theater</v>
      </c>
      <c r="T3928" s="17" t="str">
        <f t="shared" si="371"/>
        <v>plays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 s="15">
        <f t="shared" si="368"/>
        <v>41860.267407407409</v>
      </c>
      <c r="K3929">
        <v>1404973504</v>
      </c>
      <c r="L3929" s="15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366"/>
        <v>1</v>
      </c>
      <c r="R3929" s="11">
        <f t="shared" si="367"/>
        <v>12.5</v>
      </c>
      <c r="S3929" t="str">
        <f t="shared" si="370"/>
        <v>theater</v>
      </c>
      <c r="T3929" s="17" t="str">
        <f t="shared" si="371"/>
        <v>plays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 s="15">
        <f t="shared" si="368"/>
        <v>42293.207638888889</v>
      </c>
      <c r="K3930">
        <v>1442593427</v>
      </c>
      <c r="L3930" s="15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366"/>
        <v>13.020000000000001</v>
      </c>
      <c r="R3930" s="11">
        <f t="shared" si="367"/>
        <v>93</v>
      </c>
      <c r="S3930" t="str">
        <f t="shared" si="370"/>
        <v>theater</v>
      </c>
      <c r="T3930" s="17" t="str">
        <f t="shared" si="371"/>
        <v>plays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 s="15">
        <f t="shared" si="368"/>
        <v>42631.827141203699</v>
      </c>
      <c r="K3931">
        <v>1471636265</v>
      </c>
      <c r="L3931" s="15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366"/>
        <v>2.2650000000000001</v>
      </c>
      <c r="R3931" s="11">
        <f t="shared" si="367"/>
        <v>32.357142857142854</v>
      </c>
      <c r="S3931" t="str">
        <f t="shared" si="370"/>
        <v>theater</v>
      </c>
      <c r="T3931" s="17" t="str">
        <f t="shared" si="371"/>
        <v>plays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 s="15">
        <f t="shared" si="368"/>
        <v>42461.25</v>
      </c>
      <c r="K3932">
        <v>1457078868</v>
      </c>
      <c r="L3932" s="15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366"/>
        <v>0</v>
      </c>
      <c r="R3932" s="11" t="e">
        <f t="shared" si="367"/>
        <v>#DIV/0!</v>
      </c>
      <c r="S3932" t="str">
        <f t="shared" si="370"/>
        <v>theater</v>
      </c>
      <c r="T3932" s="17" t="str">
        <f t="shared" si="371"/>
        <v>plays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 s="15">
        <f t="shared" si="368"/>
        <v>42253.151701388888</v>
      </c>
      <c r="K3933">
        <v>1439350707</v>
      </c>
      <c r="L3933" s="15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366"/>
        <v>0</v>
      </c>
      <c r="R3933" s="11" t="e">
        <f t="shared" si="367"/>
        <v>#DIV/0!</v>
      </c>
      <c r="S3933" t="str">
        <f t="shared" si="370"/>
        <v>theater</v>
      </c>
      <c r="T3933" s="17" t="str">
        <f t="shared" si="371"/>
        <v>plays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 s="15">
        <f t="shared" si="368"/>
        <v>42445.126898148148</v>
      </c>
      <c r="K3934">
        <v>1455508964</v>
      </c>
      <c r="L3934" s="15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366"/>
        <v>8.3333333333333332E-3</v>
      </c>
      <c r="R3934" s="11">
        <f t="shared" si="367"/>
        <v>1</v>
      </c>
      <c r="S3934" t="str">
        <f t="shared" si="370"/>
        <v>theater</v>
      </c>
      <c r="T3934" s="17" t="str">
        <f t="shared" si="371"/>
        <v>plays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 s="15">
        <f t="shared" si="368"/>
        <v>42568.029861111107</v>
      </c>
      <c r="K3935">
        <v>1466205262</v>
      </c>
      <c r="L3935" s="15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366"/>
        <v>15.742857142857142</v>
      </c>
      <c r="R3935" s="11">
        <f t="shared" si="367"/>
        <v>91.833333333333329</v>
      </c>
      <c r="S3935" t="str">
        <f t="shared" si="370"/>
        <v>theater</v>
      </c>
      <c r="T3935" s="17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 s="15">
        <f t="shared" si="368"/>
        <v>42278.541666666672</v>
      </c>
      <c r="K3936">
        <v>1439827639</v>
      </c>
      <c r="L3936" s="15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366"/>
        <v>11</v>
      </c>
      <c r="R3936" s="11">
        <f t="shared" si="367"/>
        <v>45.833333333333336</v>
      </c>
      <c r="S3936" t="str">
        <f t="shared" si="370"/>
        <v>theater</v>
      </c>
      <c r="T3936" s="17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 s="15">
        <f t="shared" si="368"/>
        <v>42281.656782407401</v>
      </c>
      <c r="K3937">
        <v>1438789546</v>
      </c>
      <c r="L3937" s="15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366"/>
        <v>43.833333333333336</v>
      </c>
      <c r="R3937" s="11">
        <f t="shared" si="367"/>
        <v>57.173913043478258</v>
      </c>
      <c r="S3937" t="str">
        <f t="shared" si="370"/>
        <v>theater</v>
      </c>
      <c r="T3937" s="17" t="str">
        <f t="shared" si="371"/>
        <v>plays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 s="15">
        <f t="shared" si="368"/>
        <v>42705.304629629631</v>
      </c>
      <c r="K3938">
        <v>1477981120</v>
      </c>
      <c r="L3938" s="15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366"/>
        <v>0</v>
      </c>
      <c r="R3938" s="11" t="e">
        <f t="shared" si="367"/>
        <v>#DIV/0!</v>
      </c>
      <c r="S3938" t="str">
        <f t="shared" si="370"/>
        <v>theater</v>
      </c>
      <c r="T3938" s="17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 s="15">
        <f t="shared" si="368"/>
        <v>42562.631481481483</v>
      </c>
      <c r="K3939">
        <v>1465830560</v>
      </c>
      <c r="L3939" s="15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366"/>
        <v>86.135181975736558</v>
      </c>
      <c r="R3939" s="11">
        <f t="shared" si="367"/>
        <v>248.5</v>
      </c>
      <c r="S3939" t="str">
        <f t="shared" si="370"/>
        <v>theater</v>
      </c>
      <c r="T3939" s="17" t="str">
        <f t="shared" si="371"/>
        <v>plays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 s="15">
        <f t="shared" si="368"/>
        <v>42182.905717592599</v>
      </c>
      <c r="K3940">
        <v>1432763054</v>
      </c>
      <c r="L3940" s="15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366"/>
        <v>12.196620583717358</v>
      </c>
      <c r="R3940" s="11">
        <f t="shared" si="367"/>
        <v>79.400000000000006</v>
      </c>
      <c r="S3940" t="str">
        <f t="shared" si="370"/>
        <v>theater</v>
      </c>
      <c r="T3940" s="17" t="str">
        <f t="shared" si="371"/>
        <v>plays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 s="15">
        <f t="shared" si="368"/>
        <v>41919.1875</v>
      </c>
      <c r="K3941">
        <v>1412328979</v>
      </c>
      <c r="L3941" s="15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366"/>
        <v>0.1</v>
      </c>
      <c r="R3941" s="11">
        <f t="shared" si="367"/>
        <v>5</v>
      </c>
      <c r="S3941" t="str">
        <f t="shared" si="370"/>
        <v>theater</v>
      </c>
      <c r="T3941" s="17" t="str">
        <f t="shared" si="371"/>
        <v>plays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 s="15">
        <f t="shared" si="368"/>
        <v>42006.492488425924</v>
      </c>
      <c r="K3942">
        <v>1416311351</v>
      </c>
      <c r="L3942" s="15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366"/>
        <v>0.22</v>
      </c>
      <c r="R3942" s="11">
        <f t="shared" si="367"/>
        <v>5.5</v>
      </c>
      <c r="S3942" t="str">
        <f t="shared" si="370"/>
        <v>theater</v>
      </c>
      <c r="T3942" s="17" t="str">
        <f t="shared" si="371"/>
        <v>plays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 s="15">
        <f t="shared" si="368"/>
        <v>41968.041666666672</v>
      </c>
      <c r="K3943">
        <v>1414505137</v>
      </c>
      <c r="L3943" s="15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366"/>
        <v>0.90909090909090906</v>
      </c>
      <c r="R3943" s="11">
        <f t="shared" si="367"/>
        <v>25</v>
      </c>
      <c r="S3943" t="str">
        <f t="shared" si="370"/>
        <v>theater</v>
      </c>
      <c r="T3943" s="17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 s="15">
        <f t="shared" si="368"/>
        <v>42171.904097222221</v>
      </c>
      <c r="K3944">
        <v>1429306914</v>
      </c>
      <c r="L3944" s="15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366"/>
        <v>0</v>
      </c>
      <c r="R3944" s="11" t="e">
        <f t="shared" si="367"/>
        <v>#DIV/0!</v>
      </c>
      <c r="S3944" t="str">
        <f t="shared" si="370"/>
        <v>theater</v>
      </c>
      <c r="T3944" s="17" t="str">
        <f t="shared" si="371"/>
        <v>plays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 s="15">
        <f t="shared" si="368"/>
        <v>42310.701388888891</v>
      </c>
      <c r="K3945">
        <v>1443811268</v>
      </c>
      <c r="L3945" s="15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366"/>
        <v>35.64</v>
      </c>
      <c r="R3945" s="11">
        <f t="shared" si="367"/>
        <v>137.07692307692307</v>
      </c>
      <c r="S3945" t="str">
        <f t="shared" si="370"/>
        <v>theater</v>
      </c>
      <c r="T3945" s="17" t="str">
        <f t="shared" si="371"/>
        <v>plays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 s="15">
        <f t="shared" si="368"/>
        <v>42243.662905092591</v>
      </c>
      <c r="K3946">
        <v>1438098875</v>
      </c>
      <c r="L3946" s="15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366"/>
        <v>0</v>
      </c>
      <c r="R3946" s="11" t="e">
        <f t="shared" si="367"/>
        <v>#DIV/0!</v>
      </c>
      <c r="S3946" t="str">
        <f t="shared" si="370"/>
        <v>theater</v>
      </c>
      <c r="T3946" s="17" t="str">
        <f t="shared" si="371"/>
        <v>plays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 s="15">
        <f t="shared" si="368"/>
        <v>42139.801712962959</v>
      </c>
      <c r="K3947">
        <v>1429125268</v>
      </c>
      <c r="L3947" s="15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366"/>
        <v>0.25</v>
      </c>
      <c r="R3947" s="11">
        <f t="shared" si="367"/>
        <v>5</v>
      </c>
      <c r="S3947" t="str">
        <f t="shared" si="370"/>
        <v>theater</v>
      </c>
      <c r="T3947" s="1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 s="15">
        <f t="shared" si="368"/>
        <v>42063.333333333328</v>
      </c>
      <c r="K3948">
        <v>1422388822</v>
      </c>
      <c r="L3948" s="15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366"/>
        <v>3.25</v>
      </c>
      <c r="R3948" s="11">
        <f t="shared" si="367"/>
        <v>39</v>
      </c>
      <c r="S3948" t="str">
        <f t="shared" si="370"/>
        <v>theater</v>
      </c>
      <c r="T3948" s="17" t="str">
        <f t="shared" si="371"/>
        <v>plays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 s="15">
        <f t="shared" si="368"/>
        <v>42645.142870370371</v>
      </c>
      <c r="K3949">
        <v>1472786744</v>
      </c>
      <c r="L3949" s="15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366"/>
        <v>3.3666666666666663</v>
      </c>
      <c r="R3949" s="11">
        <f t="shared" si="367"/>
        <v>50.5</v>
      </c>
      <c r="S3949" t="str">
        <f t="shared" si="370"/>
        <v>theater</v>
      </c>
      <c r="T3949" s="17" t="str">
        <f t="shared" si="371"/>
        <v>plays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 s="15">
        <f t="shared" si="368"/>
        <v>41889.325497685182</v>
      </c>
      <c r="K3950">
        <v>1404892123</v>
      </c>
      <c r="L3950" s="15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366"/>
        <v>0</v>
      </c>
      <c r="R3950" s="11" t="e">
        <f t="shared" si="367"/>
        <v>#DIV/0!</v>
      </c>
      <c r="S3950" t="str">
        <f t="shared" si="370"/>
        <v>theater</v>
      </c>
      <c r="T3950" s="17" t="str">
        <f t="shared" si="371"/>
        <v>plays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 s="15">
        <f t="shared" si="368"/>
        <v>42046.120613425926</v>
      </c>
      <c r="K3951">
        <v>1421031221</v>
      </c>
      <c r="L3951" s="15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366"/>
        <v>15.770000000000001</v>
      </c>
      <c r="R3951" s="11">
        <f t="shared" si="367"/>
        <v>49.28125</v>
      </c>
      <c r="S3951" t="str">
        <f t="shared" si="370"/>
        <v>theater</v>
      </c>
      <c r="T3951" s="17" t="str">
        <f t="shared" si="371"/>
        <v>plays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 s="15">
        <f t="shared" si="368"/>
        <v>42468.774305555555</v>
      </c>
      <c r="K3952">
        <v>1457628680</v>
      </c>
      <c r="L3952" s="15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366"/>
        <v>0.625</v>
      </c>
      <c r="R3952" s="11">
        <f t="shared" si="367"/>
        <v>25</v>
      </c>
      <c r="S3952" t="str">
        <f t="shared" si="370"/>
        <v>theater</v>
      </c>
      <c r="T3952" s="17" t="str">
        <f t="shared" si="371"/>
        <v>plays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 s="15">
        <f t="shared" si="368"/>
        <v>42493.784050925926</v>
      </c>
      <c r="K3953">
        <v>1457120942</v>
      </c>
      <c r="L3953" s="15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366"/>
        <v>5.0000000000000001E-4</v>
      </c>
      <c r="R3953" s="11">
        <f t="shared" si="367"/>
        <v>1</v>
      </c>
      <c r="S3953" t="str">
        <f t="shared" si="370"/>
        <v>theater</v>
      </c>
      <c r="T3953" s="17" t="str">
        <f t="shared" si="371"/>
        <v>plays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 s="15">
        <f t="shared" si="368"/>
        <v>42303.790393518517</v>
      </c>
      <c r="K3954">
        <v>1440701890</v>
      </c>
      <c r="L3954" s="15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366"/>
        <v>9.6153846153846159E-2</v>
      </c>
      <c r="R3954" s="11">
        <f t="shared" si="367"/>
        <v>25</v>
      </c>
      <c r="S3954" t="str">
        <f t="shared" si="370"/>
        <v>theater</v>
      </c>
      <c r="T3954" s="17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 s="15">
        <f t="shared" si="368"/>
        <v>42580.978472222225</v>
      </c>
      <c r="K3955">
        <v>1467162586</v>
      </c>
      <c r="L3955" s="15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366"/>
        <v>0</v>
      </c>
      <c r="R3955" s="11" t="e">
        <f t="shared" si="367"/>
        <v>#DIV/0!</v>
      </c>
      <c r="S3955" t="str">
        <f t="shared" si="370"/>
        <v>theater</v>
      </c>
      <c r="T3955" s="17" t="str">
        <f t="shared" si="371"/>
        <v>plays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 s="15">
        <f t="shared" si="368"/>
        <v>41834.651203703703</v>
      </c>
      <c r="K3956">
        <v>1400168264</v>
      </c>
      <c r="L3956" s="15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366"/>
        <v>0</v>
      </c>
      <c r="R3956" s="11" t="e">
        <f t="shared" si="367"/>
        <v>#DIV/0!</v>
      </c>
      <c r="S3956" t="str">
        <f t="shared" si="370"/>
        <v>theater</v>
      </c>
      <c r="T3956" s="17" t="str">
        <f t="shared" si="371"/>
        <v>plays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 s="15">
        <f t="shared" si="368"/>
        <v>42336.890520833331</v>
      </c>
      <c r="K3957">
        <v>1446150141</v>
      </c>
      <c r="L3957" s="15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366"/>
        <v>24.285714285714285</v>
      </c>
      <c r="R3957" s="11">
        <f t="shared" si="367"/>
        <v>53.125</v>
      </c>
      <c r="S3957" t="str">
        <f t="shared" si="370"/>
        <v>theater</v>
      </c>
      <c r="T3957" s="17" t="str">
        <f t="shared" si="371"/>
        <v>plays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 s="15">
        <f t="shared" si="368"/>
        <v>42485.013888888891</v>
      </c>
      <c r="K3958">
        <v>1459203727</v>
      </c>
      <c r="L3958" s="15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366"/>
        <v>0</v>
      </c>
      <c r="R3958" s="11" t="e">
        <f t="shared" si="367"/>
        <v>#DIV/0!</v>
      </c>
      <c r="S3958" t="str">
        <f t="shared" si="370"/>
        <v>theater</v>
      </c>
      <c r="T3958" s="17" t="str">
        <f t="shared" si="371"/>
        <v>plays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 s="15">
        <f t="shared" si="368"/>
        <v>42559.976319444439</v>
      </c>
      <c r="K3959">
        <v>1464045954</v>
      </c>
      <c r="L3959" s="15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366"/>
        <v>2.5000000000000001E-2</v>
      </c>
      <c r="R3959" s="11">
        <f t="shared" si="367"/>
        <v>7</v>
      </c>
      <c r="S3959" t="str">
        <f t="shared" si="370"/>
        <v>theater</v>
      </c>
      <c r="T3959" s="17" t="str">
        <f t="shared" si="371"/>
        <v>plays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 s="15">
        <f t="shared" si="368"/>
        <v>41853.583333333336</v>
      </c>
      <c r="K3960">
        <v>1403822912</v>
      </c>
      <c r="L3960" s="15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366"/>
        <v>32.049999999999997</v>
      </c>
      <c r="R3960" s="11">
        <f t="shared" si="367"/>
        <v>40.0625</v>
      </c>
      <c r="S3960" t="str">
        <f t="shared" si="370"/>
        <v>theater</v>
      </c>
      <c r="T3960" s="17" t="str">
        <f t="shared" si="371"/>
        <v>plays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 s="15">
        <f t="shared" si="368"/>
        <v>41910.788842592592</v>
      </c>
      <c r="K3961">
        <v>1409338556</v>
      </c>
      <c r="L3961" s="15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366"/>
        <v>24.333333333333336</v>
      </c>
      <c r="R3961" s="11">
        <f t="shared" si="367"/>
        <v>24.333333333333332</v>
      </c>
      <c r="S3961" t="str">
        <f t="shared" si="370"/>
        <v>theater</v>
      </c>
      <c r="T3961" s="17" t="str">
        <f t="shared" si="371"/>
        <v>plays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 s="15">
        <f t="shared" si="368"/>
        <v>42372.845555555556</v>
      </c>
      <c r="K3962">
        <v>1449260256</v>
      </c>
      <c r="L3962" s="15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366"/>
        <v>1.5</v>
      </c>
      <c r="R3962" s="11">
        <f t="shared" si="367"/>
        <v>11.25</v>
      </c>
      <c r="S3962" t="str">
        <f t="shared" si="370"/>
        <v>theater</v>
      </c>
      <c r="T3962" s="17" t="str">
        <f t="shared" si="371"/>
        <v>plays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 s="15">
        <f t="shared" si="368"/>
        <v>41767.891319444447</v>
      </c>
      <c r="K3963">
        <v>1397683410</v>
      </c>
      <c r="L3963" s="15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366"/>
        <v>0.42</v>
      </c>
      <c r="R3963" s="11">
        <f t="shared" si="367"/>
        <v>10.5</v>
      </c>
      <c r="S3963" t="str">
        <f t="shared" si="370"/>
        <v>theater</v>
      </c>
      <c r="T3963" s="17" t="str">
        <f t="shared" si="371"/>
        <v>plays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 s="15">
        <f t="shared" si="368"/>
        <v>42336.621458333335</v>
      </c>
      <c r="K3964">
        <v>1446562494</v>
      </c>
      <c r="L3964" s="15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366"/>
        <v>3.214285714285714</v>
      </c>
      <c r="R3964" s="11">
        <f t="shared" si="367"/>
        <v>15</v>
      </c>
      <c r="S3964" t="str">
        <f t="shared" si="370"/>
        <v>theater</v>
      </c>
      <c r="T3964" s="17" t="str">
        <f t="shared" si="371"/>
        <v>plays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 s="15">
        <f t="shared" si="368"/>
        <v>42326.195798611108</v>
      </c>
      <c r="K3965">
        <v>1445226117</v>
      </c>
      <c r="L3965" s="15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366"/>
        <v>0</v>
      </c>
      <c r="R3965" s="11" t="e">
        <f t="shared" si="367"/>
        <v>#DIV/0!</v>
      </c>
      <c r="S3965" t="str">
        <f t="shared" si="370"/>
        <v>theater</v>
      </c>
      <c r="T3965" s="17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 s="15">
        <f t="shared" si="368"/>
        <v>42113.680393518516</v>
      </c>
      <c r="K3966">
        <v>1424279986</v>
      </c>
      <c r="L3966" s="15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366"/>
        <v>6.3</v>
      </c>
      <c r="R3966" s="11">
        <f t="shared" si="367"/>
        <v>42</v>
      </c>
      <c r="S3966" t="str">
        <f t="shared" si="370"/>
        <v>theater</v>
      </c>
      <c r="T3966" s="17" t="str">
        <f t="shared" si="371"/>
        <v>plays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 s="15">
        <f t="shared" si="368"/>
        <v>42474.194212962961</v>
      </c>
      <c r="K3967">
        <v>1455428380</v>
      </c>
      <c r="L3967" s="15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366"/>
        <v>14.249999999999998</v>
      </c>
      <c r="R3967" s="11">
        <f t="shared" si="367"/>
        <v>71.25</v>
      </c>
      <c r="S3967" t="str">
        <f t="shared" si="370"/>
        <v>theater</v>
      </c>
      <c r="T3967" s="17" t="str">
        <f t="shared" si="371"/>
        <v>plays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 s="15">
        <f t="shared" si="368"/>
        <v>41844.124305555553</v>
      </c>
      <c r="K3968">
        <v>1402506278</v>
      </c>
      <c r="L3968" s="15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366"/>
        <v>0.6</v>
      </c>
      <c r="R3968" s="11">
        <f t="shared" si="367"/>
        <v>22.5</v>
      </c>
      <c r="S3968" t="str">
        <f t="shared" si="370"/>
        <v>theater</v>
      </c>
      <c r="T3968" s="17" t="str">
        <f t="shared" si="371"/>
        <v>plays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 s="15">
        <f t="shared" si="368"/>
        <v>42800.290590277778</v>
      </c>
      <c r="K3969">
        <v>1486191507</v>
      </c>
      <c r="L3969" s="15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366"/>
        <v>24.117647058823529</v>
      </c>
      <c r="R3969" s="11">
        <f t="shared" si="367"/>
        <v>41</v>
      </c>
      <c r="S3969" t="str">
        <f t="shared" si="370"/>
        <v>theater</v>
      </c>
      <c r="T3969" s="17" t="str">
        <f t="shared" si="371"/>
        <v>plays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 s="15">
        <f t="shared" si="368"/>
        <v>42512.815659722226</v>
      </c>
      <c r="K3970">
        <v>1458761673</v>
      </c>
      <c r="L3970" s="15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ref="Q3970:Q4033" si="372">E3970/D3970*100</f>
        <v>10.54</v>
      </c>
      <c r="R3970" s="11">
        <f t="shared" ref="R3970:R4033" si="373">E3970/N3970</f>
        <v>47.909090909090907</v>
      </c>
      <c r="S3970" t="str">
        <f t="shared" si="370"/>
        <v>theater</v>
      </c>
      <c r="T3970" s="17" t="str">
        <f t="shared" si="371"/>
        <v>plays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74">(((I3971/60)/60)/24)+DATE(1970,1,1)</f>
        <v>42611.163194444445</v>
      </c>
      <c r="K3971">
        <v>1471638646</v>
      </c>
      <c r="L3971" s="15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si="372"/>
        <v>7.4690265486725664</v>
      </c>
      <c r="R3971" s="11">
        <f t="shared" si="373"/>
        <v>35.166666666666664</v>
      </c>
      <c r="S3971" t="str">
        <f t="shared" ref="S3971:S4034" si="376">LEFT(P3971,SEARCH("/",P3971,1)-1)</f>
        <v>theater</v>
      </c>
      <c r="T3971" s="17" t="str">
        <f t="shared" ref="T3971:T4034" si="377">RIGHT(P3971,LEN(P3971)-SEARCH("/",P3971))</f>
        <v>plays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 s="15">
        <f t="shared" si="374"/>
        <v>42477.863553240735</v>
      </c>
      <c r="K3972">
        <v>1458333811</v>
      </c>
      <c r="L3972" s="15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372"/>
        <v>7.3333333333333334E-2</v>
      </c>
      <c r="R3972" s="11">
        <f t="shared" si="373"/>
        <v>5.5</v>
      </c>
      <c r="S3972" t="str">
        <f t="shared" si="376"/>
        <v>theater</v>
      </c>
      <c r="T3972" s="17" t="str">
        <f t="shared" si="377"/>
        <v>plays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 s="15">
        <f t="shared" si="374"/>
        <v>41841.536180555559</v>
      </c>
      <c r="K3973">
        <v>1403355126</v>
      </c>
      <c r="L3973" s="15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372"/>
        <v>0.97142857142857131</v>
      </c>
      <c r="R3973" s="11">
        <f t="shared" si="373"/>
        <v>22.666666666666668</v>
      </c>
      <c r="S3973" t="str">
        <f t="shared" si="376"/>
        <v>theater</v>
      </c>
      <c r="T3973" s="17" t="str">
        <f t="shared" si="377"/>
        <v>plays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 s="15">
        <f t="shared" si="374"/>
        <v>42041.067523148144</v>
      </c>
      <c r="K3974">
        <v>1418002634</v>
      </c>
      <c r="L3974" s="15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372"/>
        <v>21.099999999999998</v>
      </c>
      <c r="R3974" s="11">
        <f t="shared" si="373"/>
        <v>26.375</v>
      </c>
      <c r="S3974" t="str">
        <f t="shared" si="376"/>
        <v>theater</v>
      </c>
      <c r="T3974" s="17" t="str">
        <f t="shared" si="377"/>
        <v>plays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 s="15">
        <f t="shared" si="374"/>
        <v>42499.166666666672</v>
      </c>
      <c r="K3975">
        <v>1460219110</v>
      </c>
      <c r="L3975" s="15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372"/>
        <v>78.100000000000009</v>
      </c>
      <c r="R3975" s="11">
        <f t="shared" si="373"/>
        <v>105.54054054054055</v>
      </c>
      <c r="S3975" t="str">
        <f t="shared" si="376"/>
        <v>theater</v>
      </c>
      <c r="T3975" s="17" t="str">
        <f t="shared" si="377"/>
        <v>plays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 s="15">
        <f t="shared" si="374"/>
        <v>42523.546851851846</v>
      </c>
      <c r="K3976">
        <v>1462280848</v>
      </c>
      <c r="L3976" s="15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372"/>
        <v>32</v>
      </c>
      <c r="R3976" s="11">
        <f t="shared" si="373"/>
        <v>29.09090909090909</v>
      </c>
      <c r="S3976" t="str">
        <f t="shared" si="376"/>
        <v>theater</v>
      </c>
      <c r="T3976" s="17" t="str">
        <f t="shared" si="377"/>
        <v>plays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 s="15">
        <f t="shared" si="374"/>
        <v>42564.866875</v>
      </c>
      <c r="K3977">
        <v>1465850898</v>
      </c>
      <c r="L3977" s="15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372"/>
        <v>0</v>
      </c>
      <c r="R3977" s="11" t="e">
        <f t="shared" si="373"/>
        <v>#DIV/0!</v>
      </c>
      <c r="S3977" t="str">
        <f t="shared" si="376"/>
        <v>theater</v>
      </c>
      <c r="T3977" s="17" t="str">
        <f t="shared" si="377"/>
        <v>plays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 s="15">
        <f t="shared" si="374"/>
        <v>41852.291666666664</v>
      </c>
      <c r="K3978">
        <v>1405024561</v>
      </c>
      <c r="L3978" s="15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372"/>
        <v>47.692307692307693</v>
      </c>
      <c r="R3978" s="11">
        <f t="shared" si="373"/>
        <v>62</v>
      </c>
      <c r="S3978" t="str">
        <f t="shared" si="376"/>
        <v>theater</v>
      </c>
      <c r="T3978" s="17" t="str">
        <f t="shared" si="377"/>
        <v>plays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 s="15">
        <f t="shared" si="374"/>
        <v>42573.788564814815</v>
      </c>
      <c r="K3979">
        <v>1466621732</v>
      </c>
      <c r="L3979" s="15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372"/>
        <v>1.4500000000000002</v>
      </c>
      <c r="R3979" s="11">
        <f t="shared" si="373"/>
        <v>217.5</v>
      </c>
      <c r="S3979" t="str">
        <f t="shared" si="376"/>
        <v>theater</v>
      </c>
      <c r="T3979" s="17" t="str">
        <f t="shared" si="377"/>
        <v>plays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 s="15">
        <f t="shared" si="374"/>
        <v>42035.642974537041</v>
      </c>
      <c r="K3980">
        <v>1417533953</v>
      </c>
      <c r="L3980" s="15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372"/>
        <v>10.7</v>
      </c>
      <c r="R3980" s="11">
        <f t="shared" si="373"/>
        <v>26.75</v>
      </c>
      <c r="S3980" t="str">
        <f t="shared" si="376"/>
        <v>theater</v>
      </c>
      <c r="T3980" s="17" t="str">
        <f t="shared" si="377"/>
        <v>plays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 s="15">
        <f t="shared" si="374"/>
        <v>42092.833333333328</v>
      </c>
      <c r="K3981">
        <v>1425678057</v>
      </c>
      <c r="L3981" s="15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372"/>
        <v>1.8333333333333333</v>
      </c>
      <c r="R3981" s="11">
        <f t="shared" si="373"/>
        <v>18.333333333333332</v>
      </c>
      <c r="S3981" t="str">
        <f t="shared" si="376"/>
        <v>theater</v>
      </c>
      <c r="T3981" s="17" t="str">
        <f t="shared" si="377"/>
        <v>plays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 s="15">
        <f t="shared" si="374"/>
        <v>41825.598923611113</v>
      </c>
      <c r="K3982">
        <v>1401978147</v>
      </c>
      <c r="L3982" s="15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372"/>
        <v>18</v>
      </c>
      <c r="R3982" s="11">
        <f t="shared" si="373"/>
        <v>64.285714285714292</v>
      </c>
      <c r="S3982" t="str">
        <f t="shared" si="376"/>
        <v>theater</v>
      </c>
      <c r="T3982" s="17" t="str">
        <f t="shared" si="377"/>
        <v>plays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 s="15">
        <f t="shared" si="374"/>
        <v>42568.179965277777</v>
      </c>
      <c r="K3983">
        <v>1463545149</v>
      </c>
      <c r="L3983" s="15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372"/>
        <v>4.083333333333333</v>
      </c>
      <c r="R3983" s="11">
        <f t="shared" si="373"/>
        <v>175</v>
      </c>
      <c r="S3983" t="str">
        <f t="shared" si="376"/>
        <v>theater</v>
      </c>
      <c r="T3983" s="17" t="str">
        <f t="shared" si="377"/>
        <v>plays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 s="15">
        <f t="shared" si="374"/>
        <v>42192.809953703705</v>
      </c>
      <c r="K3984">
        <v>1431113180</v>
      </c>
      <c r="L3984" s="15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372"/>
        <v>20</v>
      </c>
      <c r="R3984" s="11">
        <f t="shared" si="373"/>
        <v>34</v>
      </c>
      <c r="S3984" t="str">
        <f t="shared" si="376"/>
        <v>theater</v>
      </c>
      <c r="T3984" s="17" t="str">
        <f t="shared" si="377"/>
        <v>plays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 s="15">
        <f t="shared" si="374"/>
        <v>41779.290972222225</v>
      </c>
      <c r="K3985">
        <v>1397854356</v>
      </c>
      <c r="L3985" s="15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372"/>
        <v>34.802513464991023</v>
      </c>
      <c r="R3985" s="11">
        <f t="shared" si="373"/>
        <v>84.282608695652172</v>
      </c>
      <c r="S3985" t="str">
        <f t="shared" si="376"/>
        <v>theater</v>
      </c>
      <c r="T3985" s="17" t="str">
        <f t="shared" si="377"/>
        <v>plays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 s="15">
        <f t="shared" si="374"/>
        <v>41951</v>
      </c>
      <c r="K3986">
        <v>1412809644</v>
      </c>
      <c r="L3986" s="15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372"/>
        <v>6.3333333333333339</v>
      </c>
      <c r="R3986" s="11">
        <f t="shared" si="373"/>
        <v>9.5</v>
      </c>
      <c r="S3986" t="str">
        <f t="shared" si="376"/>
        <v>theater</v>
      </c>
      <c r="T3986" s="17" t="str">
        <f t="shared" si="377"/>
        <v>plays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 s="15">
        <f t="shared" si="374"/>
        <v>42420.878472222219</v>
      </c>
      <c r="K3987">
        <v>1454173120</v>
      </c>
      <c r="L3987" s="15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372"/>
        <v>32.049999999999997</v>
      </c>
      <c r="R3987" s="11">
        <f t="shared" si="373"/>
        <v>33.736842105263158</v>
      </c>
      <c r="S3987" t="str">
        <f t="shared" si="376"/>
        <v>theater</v>
      </c>
      <c r="T3987" s="17" t="str">
        <f t="shared" si="377"/>
        <v>plays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 s="15">
        <f t="shared" si="374"/>
        <v>42496.544444444444</v>
      </c>
      <c r="K3988">
        <v>1460034594</v>
      </c>
      <c r="L3988" s="15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372"/>
        <v>9.76</v>
      </c>
      <c r="R3988" s="11">
        <f t="shared" si="373"/>
        <v>37.53846153846154</v>
      </c>
      <c r="S3988" t="str">
        <f t="shared" si="376"/>
        <v>theater</v>
      </c>
      <c r="T3988" s="17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 s="15">
        <f t="shared" si="374"/>
        <v>41775.92465277778</v>
      </c>
      <c r="K3989">
        <v>1399414290</v>
      </c>
      <c r="L3989" s="15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372"/>
        <v>37.75</v>
      </c>
      <c r="R3989" s="11">
        <f t="shared" si="373"/>
        <v>11.615384615384615</v>
      </c>
      <c r="S3989" t="str">
        <f t="shared" si="376"/>
        <v>theater</v>
      </c>
      <c r="T3989" s="17" t="str">
        <f t="shared" si="377"/>
        <v>plays</v>
      </c>
    </row>
    <row r="3990" spans="1:2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 s="15">
        <f t="shared" si="374"/>
        <v>42245.08116898148</v>
      </c>
      <c r="K3990">
        <v>1439517413</v>
      </c>
      <c r="L3990" s="15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372"/>
        <v>2.1333333333333333</v>
      </c>
      <c r="R3990" s="11">
        <f t="shared" si="373"/>
        <v>8</v>
      </c>
      <c r="S3990" t="str">
        <f t="shared" si="376"/>
        <v>theater</v>
      </c>
      <c r="T3990" s="17" t="str">
        <f t="shared" si="377"/>
        <v>plays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 s="15">
        <f t="shared" si="374"/>
        <v>42316.791446759264</v>
      </c>
      <c r="K3991">
        <v>1444413581</v>
      </c>
      <c r="L3991" s="15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372"/>
        <v>0</v>
      </c>
      <c r="R3991" s="11" t="e">
        <f t="shared" si="373"/>
        <v>#DIV/0!</v>
      </c>
      <c r="S3991" t="str">
        <f t="shared" si="376"/>
        <v>theater</v>
      </c>
      <c r="T3991" s="17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 s="15">
        <f t="shared" si="374"/>
        <v>42431.672372685185</v>
      </c>
      <c r="K3992">
        <v>1454342893</v>
      </c>
      <c r="L3992" s="15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372"/>
        <v>4.1818181818181817</v>
      </c>
      <c r="R3992" s="11">
        <f t="shared" si="373"/>
        <v>23</v>
      </c>
      <c r="S3992" t="str">
        <f t="shared" si="376"/>
        <v>theater</v>
      </c>
      <c r="T3992" s="17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 s="15">
        <f t="shared" si="374"/>
        <v>42155.644467592589</v>
      </c>
      <c r="K3993">
        <v>1430494082</v>
      </c>
      <c r="L3993" s="15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372"/>
        <v>20</v>
      </c>
      <c r="R3993" s="11">
        <f t="shared" si="373"/>
        <v>100</v>
      </c>
      <c r="S3993" t="str">
        <f t="shared" si="376"/>
        <v>theater</v>
      </c>
      <c r="T3993" s="17" t="str">
        <f t="shared" si="377"/>
        <v>plays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 s="15">
        <f t="shared" si="374"/>
        <v>42349.982164351852</v>
      </c>
      <c r="K3994">
        <v>1444689259</v>
      </c>
      <c r="L3994" s="15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372"/>
        <v>5.41</v>
      </c>
      <c r="R3994" s="11">
        <f t="shared" si="373"/>
        <v>60.111111111111114</v>
      </c>
      <c r="S3994" t="str">
        <f t="shared" si="376"/>
        <v>theater</v>
      </c>
      <c r="T3994" s="17" t="str">
        <f t="shared" si="377"/>
        <v>plays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 s="15">
        <f t="shared" si="374"/>
        <v>42137.864722222221</v>
      </c>
      <c r="K3995">
        <v>1428957912</v>
      </c>
      <c r="L3995" s="15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372"/>
        <v>6.0000000000000001E-3</v>
      </c>
      <c r="R3995" s="11">
        <f t="shared" si="373"/>
        <v>3</v>
      </c>
      <c r="S3995" t="str">
        <f t="shared" si="376"/>
        <v>theater</v>
      </c>
      <c r="T3995" s="17" t="str">
        <f t="shared" si="377"/>
        <v>plays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 s="15">
        <f t="shared" si="374"/>
        <v>41839.389930555553</v>
      </c>
      <c r="K3996">
        <v>1403169690</v>
      </c>
      <c r="L3996" s="15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372"/>
        <v>0.25</v>
      </c>
      <c r="R3996" s="11">
        <f t="shared" si="373"/>
        <v>5</v>
      </c>
      <c r="S3996" t="str">
        <f t="shared" si="376"/>
        <v>theater</v>
      </c>
      <c r="T3996" s="17" t="str">
        <f t="shared" si="377"/>
        <v>plays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 s="15">
        <f t="shared" si="374"/>
        <v>42049.477083333331</v>
      </c>
      <c r="K3997">
        <v>1421339077</v>
      </c>
      <c r="L3997" s="15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372"/>
        <v>35</v>
      </c>
      <c r="R3997" s="11">
        <f t="shared" si="373"/>
        <v>17.5</v>
      </c>
      <c r="S3997" t="str">
        <f t="shared" si="376"/>
        <v>theater</v>
      </c>
      <c r="T3997" s="1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 s="15">
        <f t="shared" si="374"/>
        <v>41963.669444444444</v>
      </c>
      <c r="K3998">
        <v>1415341464</v>
      </c>
      <c r="L3998" s="15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372"/>
        <v>16.566666666666666</v>
      </c>
      <c r="R3998" s="11">
        <f t="shared" si="373"/>
        <v>29.235294117647058</v>
      </c>
      <c r="S3998" t="str">
        <f t="shared" si="376"/>
        <v>theater</v>
      </c>
      <c r="T3998" s="17" t="str">
        <f t="shared" si="377"/>
        <v>plays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 s="15">
        <f t="shared" si="374"/>
        <v>42099.349780092598</v>
      </c>
      <c r="K3999">
        <v>1425633821</v>
      </c>
      <c r="L3999" s="15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372"/>
        <v>0</v>
      </c>
      <c r="R3999" s="11" t="e">
        <f t="shared" si="373"/>
        <v>#DIV/0!</v>
      </c>
      <c r="S3999" t="str">
        <f t="shared" si="376"/>
        <v>theater</v>
      </c>
      <c r="T3999" s="17" t="str">
        <f t="shared" si="377"/>
        <v>plays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 s="15">
        <f t="shared" si="374"/>
        <v>42091.921597222223</v>
      </c>
      <c r="K4000">
        <v>1424992026</v>
      </c>
      <c r="L4000" s="15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372"/>
        <v>57.199999999999996</v>
      </c>
      <c r="R4000" s="11">
        <f t="shared" si="373"/>
        <v>59.583333333333336</v>
      </c>
      <c r="S4000" t="str">
        <f t="shared" si="376"/>
        <v>theater</v>
      </c>
      <c r="T4000" s="17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 s="15">
        <f t="shared" si="374"/>
        <v>41882.827650462961</v>
      </c>
      <c r="K4001">
        <v>1406058798</v>
      </c>
      <c r="L4001" s="15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372"/>
        <v>16.514285714285716</v>
      </c>
      <c r="R4001" s="11">
        <f t="shared" si="373"/>
        <v>82.571428571428569</v>
      </c>
      <c r="S4001" t="str">
        <f t="shared" si="376"/>
        <v>theater</v>
      </c>
      <c r="T4001" s="17" t="str">
        <f t="shared" si="377"/>
        <v>plays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 s="15">
        <f t="shared" si="374"/>
        <v>42497.603680555556</v>
      </c>
      <c r="K4002">
        <v>1457450958</v>
      </c>
      <c r="L4002" s="15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372"/>
        <v>0.125</v>
      </c>
      <c r="R4002" s="11">
        <f t="shared" si="373"/>
        <v>10</v>
      </c>
      <c r="S4002" t="str">
        <f t="shared" si="376"/>
        <v>theater</v>
      </c>
      <c r="T4002" s="17" t="str">
        <f t="shared" si="377"/>
        <v>plays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 s="15">
        <f t="shared" si="374"/>
        <v>42795.791666666672</v>
      </c>
      <c r="K4003">
        <v>1486681708</v>
      </c>
      <c r="L4003" s="15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372"/>
        <v>37.75</v>
      </c>
      <c r="R4003" s="11">
        <f t="shared" si="373"/>
        <v>32.357142857142854</v>
      </c>
      <c r="S4003" t="str">
        <f t="shared" si="376"/>
        <v>theater</v>
      </c>
      <c r="T4003" s="17" t="str">
        <f t="shared" si="377"/>
        <v>plays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 s="15">
        <f t="shared" si="374"/>
        <v>41909.043530092589</v>
      </c>
      <c r="K4004">
        <v>1409187761</v>
      </c>
      <c r="L4004" s="15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372"/>
        <v>1.8399999999999999</v>
      </c>
      <c r="R4004" s="11">
        <f t="shared" si="373"/>
        <v>5.75</v>
      </c>
      <c r="S4004" t="str">
        <f t="shared" si="376"/>
        <v>theater</v>
      </c>
      <c r="T4004" s="17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 s="15">
        <f t="shared" si="374"/>
        <v>42050.587349537032</v>
      </c>
      <c r="K4005">
        <v>1421417147</v>
      </c>
      <c r="L4005" s="15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372"/>
        <v>10.050000000000001</v>
      </c>
      <c r="R4005" s="11">
        <f t="shared" si="373"/>
        <v>100.5</v>
      </c>
      <c r="S4005" t="str">
        <f t="shared" si="376"/>
        <v>theater</v>
      </c>
      <c r="T4005" s="17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 s="15">
        <f t="shared" si="374"/>
        <v>41920.16269675926</v>
      </c>
      <c r="K4006">
        <v>1410148457</v>
      </c>
      <c r="L4006" s="15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372"/>
        <v>0.2</v>
      </c>
      <c r="R4006" s="11">
        <f t="shared" si="373"/>
        <v>1</v>
      </c>
      <c r="S4006" t="str">
        <f t="shared" si="376"/>
        <v>theater</v>
      </c>
      <c r="T4006" s="17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 s="15">
        <f t="shared" si="374"/>
        <v>41932.807696759257</v>
      </c>
      <c r="K4007">
        <v>1408648985</v>
      </c>
      <c r="L4007" s="15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372"/>
        <v>1.3333333333333335</v>
      </c>
      <c r="R4007" s="11">
        <f t="shared" si="373"/>
        <v>20</v>
      </c>
      <c r="S4007" t="str">
        <f t="shared" si="376"/>
        <v>theater</v>
      </c>
      <c r="T4007" s="17" t="str">
        <f t="shared" si="377"/>
        <v>plays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 s="15">
        <f t="shared" si="374"/>
        <v>42416.772997685184</v>
      </c>
      <c r="K4008">
        <v>1453487587</v>
      </c>
      <c r="L4008" s="15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372"/>
        <v>6.6666666666666671E-3</v>
      </c>
      <c r="R4008" s="11">
        <f t="shared" si="373"/>
        <v>2</v>
      </c>
      <c r="S4008" t="str">
        <f t="shared" si="376"/>
        <v>theater</v>
      </c>
      <c r="T4008" s="17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 s="15">
        <f t="shared" si="374"/>
        <v>41877.686111111114</v>
      </c>
      <c r="K4009">
        <v>1406572381</v>
      </c>
      <c r="L4009" s="15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372"/>
        <v>0.25</v>
      </c>
      <c r="R4009" s="11">
        <f t="shared" si="373"/>
        <v>5</v>
      </c>
      <c r="S4009" t="str">
        <f t="shared" si="376"/>
        <v>theater</v>
      </c>
      <c r="T4009" s="17" t="str">
        <f t="shared" si="377"/>
        <v>plays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 s="15">
        <f t="shared" si="374"/>
        <v>42207.964201388888</v>
      </c>
      <c r="K4010">
        <v>1435014507</v>
      </c>
      <c r="L4010" s="15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372"/>
        <v>6</v>
      </c>
      <c r="R4010" s="11">
        <f t="shared" si="373"/>
        <v>15</v>
      </c>
      <c r="S4010" t="str">
        <f t="shared" si="376"/>
        <v>theater</v>
      </c>
      <c r="T4010" s="17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 s="15">
        <f t="shared" si="374"/>
        <v>41891.700925925928</v>
      </c>
      <c r="K4011">
        <v>1406825360</v>
      </c>
      <c r="L4011" s="15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372"/>
        <v>3.8860103626943006</v>
      </c>
      <c r="R4011" s="11">
        <f t="shared" si="373"/>
        <v>25</v>
      </c>
      <c r="S4011" t="str">
        <f t="shared" si="376"/>
        <v>theater</v>
      </c>
      <c r="T4011" s="17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 s="15">
        <f t="shared" si="374"/>
        <v>41938.770439814813</v>
      </c>
      <c r="K4012">
        <v>1412879366</v>
      </c>
      <c r="L4012" s="15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372"/>
        <v>24.194444444444443</v>
      </c>
      <c r="R4012" s="11">
        <f t="shared" si="373"/>
        <v>45.842105263157897</v>
      </c>
      <c r="S4012" t="str">
        <f t="shared" si="376"/>
        <v>theater</v>
      </c>
      <c r="T4012" s="17" t="str">
        <f t="shared" si="377"/>
        <v>plays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 s="15">
        <f t="shared" si="374"/>
        <v>42032.54488425926</v>
      </c>
      <c r="K4013">
        <v>1419858278</v>
      </c>
      <c r="L4013" s="15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372"/>
        <v>7.6</v>
      </c>
      <c r="R4013" s="11">
        <f t="shared" si="373"/>
        <v>4.75</v>
      </c>
      <c r="S4013" t="str">
        <f t="shared" si="376"/>
        <v>theater</v>
      </c>
      <c r="T4013" s="17" t="str">
        <f t="shared" si="377"/>
        <v>plays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 s="15">
        <f t="shared" si="374"/>
        <v>42126.544548611113</v>
      </c>
      <c r="K4014">
        <v>1427979849</v>
      </c>
      <c r="L4014" s="15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372"/>
        <v>0</v>
      </c>
      <c r="R4014" s="11" t="e">
        <f t="shared" si="373"/>
        <v>#DIV/0!</v>
      </c>
      <c r="S4014" t="str">
        <f t="shared" si="376"/>
        <v>theater</v>
      </c>
      <c r="T4014" s="17" t="str">
        <f t="shared" si="377"/>
        <v>plays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 s="15">
        <f t="shared" si="374"/>
        <v>42051.301192129627</v>
      </c>
      <c r="K4015">
        <v>1421478823</v>
      </c>
      <c r="L4015" s="15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372"/>
        <v>1.3</v>
      </c>
      <c r="R4015" s="11">
        <f t="shared" si="373"/>
        <v>13</v>
      </c>
      <c r="S4015" t="str">
        <f t="shared" si="376"/>
        <v>theater</v>
      </c>
      <c r="T4015" s="17" t="str">
        <f t="shared" si="377"/>
        <v>plays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 s="15">
        <f t="shared" si="374"/>
        <v>42434.246168981481</v>
      </c>
      <c r="K4016">
        <v>1455861269</v>
      </c>
      <c r="L4016" s="15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372"/>
        <v>0</v>
      </c>
      <c r="R4016" s="11" t="e">
        <f t="shared" si="373"/>
        <v>#DIV/0!</v>
      </c>
      <c r="S4016" t="str">
        <f t="shared" si="376"/>
        <v>theater</v>
      </c>
      <c r="T4016" s="17" t="str">
        <f t="shared" si="377"/>
        <v>plays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 s="15">
        <f t="shared" si="374"/>
        <v>42204.780821759254</v>
      </c>
      <c r="K4017">
        <v>1434739463</v>
      </c>
      <c r="L4017" s="15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372"/>
        <v>1.4285714285714287E-2</v>
      </c>
      <c r="R4017" s="11">
        <f t="shared" si="373"/>
        <v>1</v>
      </c>
      <c r="S4017" t="str">
        <f t="shared" si="376"/>
        <v>theater</v>
      </c>
      <c r="T4017" s="17" t="str">
        <f t="shared" si="377"/>
        <v>plays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 s="15">
        <f t="shared" si="374"/>
        <v>41899.872685185182</v>
      </c>
      <c r="K4018">
        <v>1408395400</v>
      </c>
      <c r="L4018" s="15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372"/>
        <v>14.000000000000002</v>
      </c>
      <c r="R4018" s="11">
        <f t="shared" si="373"/>
        <v>10</v>
      </c>
      <c r="S4018" t="str">
        <f t="shared" si="376"/>
        <v>theater</v>
      </c>
      <c r="T4018" s="17" t="str">
        <f t="shared" si="377"/>
        <v>plays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 s="15">
        <f t="shared" si="374"/>
        <v>41886.672152777777</v>
      </c>
      <c r="K4019">
        <v>1407254874</v>
      </c>
      <c r="L4019" s="15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372"/>
        <v>1.05</v>
      </c>
      <c r="R4019" s="11">
        <f t="shared" si="373"/>
        <v>52.5</v>
      </c>
      <c r="S4019" t="str">
        <f t="shared" si="376"/>
        <v>theater</v>
      </c>
      <c r="T4019" s="17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 s="15">
        <f t="shared" si="374"/>
        <v>42650.91097222222</v>
      </c>
      <c r="K4020">
        <v>1473285108</v>
      </c>
      <c r="L4020" s="15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372"/>
        <v>8.6666666666666679</v>
      </c>
      <c r="R4020" s="11">
        <f t="shared" si="373"/>
        <v>32.5</v>
      </c>
      <c r="S4020" t="str">
        <f t="shared" si="376"/>
        <v>theater</v>
      </c>
      <c r="T4020" s="17" t="str">
        <f t="shared" si="377"/>
        <v>plays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 s="15">
        <f t="shared" si="374"/>
        <v>42475.686111111107</v>
      </c>
      <c r="K4021">
        <v>1455725596</v>
      </c>
      <c r="L4021" s="15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372"/>
        <v>0.82857142857142851</v>
      </c>
      <c r="R4021" s="11">
        <f t="shared" si="373"/>
        <v>7.25</v>
      </c>
      <c r="S4021" t="str">
        <f t="shared" si="376"/>
        <v>theater</v>
      </c>
      <c r="T4021" s="17" t="str">
        <f t="shared" si="377"/>
        <v>plays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 s="15">
        <f t="shared" si="374"/>
        <v>42087.149293981478</v>
      </c>
      <c r="K4022">
        <v>1424579699</v>
      </c>
      <c r="L4022" s="15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372"/>
        <v>16.666666666666664</v>
      </c>
      <c r="R4022" s="11">
        <f t="shared" si="373"/>
        <v>33.333333333333336</v>
      </c>
      <c r="S4022" t="str">
        <f t="shared" si="376"/>
        <v>theater</v>
      </c>
      <c r="T4022" s="17" t="str">
        <f t="shared" si="377"/>
        <v>plays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 s="15">
        <f t="shared" si="374"/>
        <v>41938.911550925928</v>
      </c>
      <c r="K4023">
        <v>1409176358</v>
      </c>
      <c r="L4023" s="15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372"/>
        <v>0.83333333333333337</v>
      </c>
      <c r="R4023" s="11">
        <f t="shared" si="373"/>
        <v>62.5</v>
      </c>
      <c r="S4023" t="str">
        <f t="shared" si="376"/>
        <v>theater</v>
      </c>
      <c r="T4023" s="17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 s="15">
        <f t="shared" si="374"/>
        <v>42036.120833333334</v>
      </c>
      <c r="K4024">
        <v>1418824867</v>
      </c>
      <c r="L4024" s="15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372"/>
        <v>69.561111111111103</v>
      </c>
      <c r="R4024" s="11">
        <f t="shared" si="373"/>
        <v>63.558375634517766</v>
      </c>
      <c r="S4024" t="str">
        <f t="shared" si="376"/>
        <v>theater</v>
      </c>
      <c r="T4024" s="17" t="str">
        <f t="shared" si="377"/>
        <v>plays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 s="15">
        <f t="shared" si="374"/>
        <v>42453.957905092597</v>
      </c>
      <c r="K4025">
        <v>1454975963</v>
      </c>
      <c r="L4025" s="15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372"/>
        <v>0</v>
      </c>
      <c r="R4025" s="11" t="e">
        <f t="shared" si="373"/>
        <v>#DIV/0!</v>
      </c>
      <c r="S4025" t="str">
        <f t="shared" si="376"/>
        <v>theater</v>
      </c>
      <c r="T4025" s="17" t="str">
        <f t="shared" si="377"/>
        <v>plays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 s="15">
        <f t="shared" si="374"/>
        <v>42247.670104166667</v>
      </c>
      <c r="K4026">
        <v>1438445097</v>
      </c>
      <c r="L4026" s="15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372"/>
        <v>1.25</v>
      </c>
      <c r="R4026" s="11">
        <f t="shared" si="373"/>
        <v>10</v>
      </c>
      <c r="S4026" t="str">
        <f t="shared" si="376"/>
        <v>theater</v>
      </c>
      <c r="T4026" s="17" t="str">
        <f t="shared" si="377"/>
        <v>plays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 s="15">
        <f t="shared" si="374"/>
        <v>42211.237685185188</v>
      </c>
      <c r="K4027">
        <v>1432705336</v>
      </c>
      <c r="L4027" s="15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372"/>
        <v>5</v>
      </c>
      <c r="R4027" s="11">
        <f t="shared" si="373"/>
        <v>62.5</v>
      </c>
      <c r="S4027" t="str">
        <f t="shared" si="376"/>
        <v>theater</v>
      </c>
      <c r="T4027" s="1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 s="15">
        <f t="shared" si="374"/>
        <v>42342.697210648148</v>
      </c>
      <c r="K4028">
        <v>1444059839</v>
      </c>
      <c r="L4028" s="15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372"/>
        <v>0</v>
      </c>
      <c r="R4028" s="11" t="e">
        <f t="shared" si="373"/>
        <v>#DIV/0!</v>
      </c>
      <c r="S4028" t="str">
        <f t="shared" si="376"/>
        <v>theater</v>
      </c>
      <c r="T4028" s="17" t="str">
        <f t="shared" si="377"/>
        <v>plays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 s="15">
        <f t="shared" si="374"/>
        <v>42789.041666666672</v>
      </c>
      <c r="K4029">
        <v>1486077481</v>
      </c>
      <c r="L4029" s="15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372"/>
        <v>7.166666666666667</v>
      </c>
      <c r="R4029" s="11">
        <f t="shared" si="373"/>
        <v>30.714285714285715</v>
      </c>
      <c r="S4029" t="str">
        <f t="shared" si="376"/>
        <v>theater</v>
      </c>
      <c r="T4029" s="17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 s="15">
        <f t="shared" si="374"/>
        <v>41795.938657407409</v>
      </c>
      <c r="K4030">
        <v>1399415500</v>
      </c>
      <c r="L4030" s="15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372"/>
        <v>28.050000000000004</v>
      </c>
      <c r="R4030" s="11">
        <f t="shared" si="373"/>
        <v>51</v>
      </c>
      <c r="S4030" t="str">
        <f t="shared" si="376"/>
        <v>theater</v>
      </c>
      <c r="T4030" s="17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 s="15">
        <f t="shared" si="374"/>
        <v>42352.025115740747</v>
      </c>
      <c r="K4031">
        <v>1447461370</v>
      </c>
      <c r="L4031" s="15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372"/>
        <v>0</v>
      </c>
      <c r="R4031" s="11" t="e">
        <f t="shared" si="373"/>
        <v>#DIV/0!</v>
      </c>
      <c r="S4031" t="str">
        <f t="shared" si="376"/>
        <v>theater</v>
      </c>
      <c r="T4031" s="17" t="str">
        <f t="shared" si="377"/>
        <v>plays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 s="15">
        <f t="shared" si="374"/>
        <v>42403.784027777772</v>
      </c>
      <c r="K4032">
        <v>1452008599</v>
      </c>
      <c r="L4032" s="15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372"/>
        <v>16</v>
      </c>
      <c r="R4032" s="11">
        <f t="shared" si="373"/>
        <v>66.666666666666671</v>
      </c>
      <c r="S4032" t="str">
        <f t="shared" si="376"/>
        <v>theater</v>
      </c>
      <c r="T4032" s="17" t="str">
        <f t="shared" si="377"/>
        <v>plays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 s="15">
        <f t="shared" si="374"/>
        <v>41991.626898148148</v>
      </c>
      <c r="K4033">
        <v>1414591364</v>
      </c>
      <c r="L4033" s="15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372"/>
        <v>0</v>
      </c>
      <c r="R4033" s="11" t="e">
        <f t="shared" si="373"/>
        <v>#DIV/0!</v>
      </c>
      <c r="S4033" t="str">
        <f t="shared" si="376"/>
        <v>theater</v>
      </c>
      <c r="T4033" s="17" t="str">
        <f t="shared" si="377"/>
        <v>plays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 s="15">
        <f t="shared" si="374"/>
        <v>42353.85087962963</v>
      </c>
      <c r="K4034">
        <v>1445023516</v>
      </c>
      <c r="L4034" s="15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ref="Q4034:Q4097" si="378">E4034/D4034*100</f>
        <v>6.8287037037037033</v>
      </c>
      <c r="R4034" s="11">
        <f t="shared" ref="R4034:R4097" si="379">E4034/N4034</f>
        <v>59</v>
      </c>
      <c r="S4034" t="str">
        <f t="shared" si="376"/>
        <v>theater</v>
      </c>
      <c r="T4034" s="17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80">(((I4035/60)/60)/24)+DATE(1970,1,1)</f>
        <v>42645.375</v>
      </c>
      <c r="K4035">
        <v>1472711224</v>
      </c>
      <c r="L4035" s="15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si="378"/>
        <v>25.698702928870294</v>
      </c>
      <c r="R4035" s="11">
        <f t="shared" si="379"/>
        <v>65.340319148936175</v>
      </c>
      <c r="S4035" t="str">
        <f t="shared" ref="S4035:S4098" si="382">LEFT(P4035,SEARCH("/",P4035,1)-1)</f>
        <v>theater</v>
      </c>
      <c r="T4035" s="17" t="str">
        <f t="shared" ref="T4035:T4098" si="383">RIGHT(P4035,LEN(P4035)-SEARCH("/",P4035))</f>
        <v>plays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 s="15">
        <f t="shared" si="380"/>
        <v>42097.905671296292</v>
      </c>
      <c r="K4036">
        <v>1425509050</v>
      </c>
      <c r="L4036" s="15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378"/>
        <v>1.4814814814814816</v>
      </c>
      <c r="R4036" s="11">
        <f t="shared" si="379"/>
        <v>100</v>
      </c>
      <c r="S4036" t="str">
        <f t="shared" si="382"/>
        <v>theater</v>
      </c>
      <c r="T4036" s="17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 s="15">
        <f t="shared" si="380"/>
        <v>41933.882951388885</v>
      </c>
      <c r="K4037">
        <v>1411333887</v>
      </c>
      <c r="L4037" s="15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378"/>
        <v>36.85</v>
      </c>
      <c r="R4037" s="11">
        <f t="shared" si="379"/>
        <v>147.4</v>
      </c>
      <c r="S4037" t="str">
        <f t="shared" si="382"/>
        <v>theater</v>
      </c>
      <c r="T4037" s="1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 s="15">
        <f t="shared" si="380"/>
        <v>41821.9375</v>
      </c>
      <c r="K4038">
        <v>1402784964</v>
      </c>
      <c r="L4038" s="15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378"/>
        <v>47.05</v>
      </c>
      <c r="R4038" s="11">
        <f t="shared" si="379"/>
        <v>166.05882352941177</v>
      </c>
      <c r="S4038" t="str">
        <f t="shared" si="382"/>
        <v>theater</v>
      </c>
      <c r="T4038" s="17" t="str">
        <f t="shared" si="383"/>
        <v>plays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 s="15">
        <f t="shared" si="380"/>
        <v>42514.600694444445</v>
      </c>
      <c r="K4039">
        <v>1462585315</v>
      </c>
      <c r="L4039" s="15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378"/>
        <v>11.428571428571429</v>
      </c>
      <c r="R4039" s="11">
        <f t="shared" si="379"/>
        <v>40</v>
      </c>
      <c r="S4039" t="str">
        <f t="shared" si="382"/>
        <v>theater</v>
      </c>
      <c r="T4039" s="17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 s="15">
        <f t="shared" si="380"/>
        <v>41929.798726851855</v>
      </c>
      <c r="K4040">
        <v>1408389010</v>
      </c>
      <c r="L4040" s="15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378"/>
        <v>12.04</v>
      </c>
      <c r="R4040" s="11">
        <f t="shared" si="379"/>
        <v>75.25</v>
      </c>
      <c r="S4040" t="str">
        <f t="shared" si="382"/>
        <v>theater</v>
      </c>
      <c r="T4040" s="17" t="str">
        <f t="shared" si="383"/>
        <v>plays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 s="15">
        <f t="shared" si="380"/>
        <v>42339.249305555553</v>
      </c>
      <c r="K4041">
        <v>1446048367</v>
      </c>
      <c r="L4041" s="15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378"/>
        <v>60</v>
      </c>
      <c r="R4041" s="11">
        <f t="shared" si="379"/>
        <v>60</v>
      </c>
      <c r="S4041" t="str">
        <f t="shared" si="382"/>
        <v>theater</v>
      </c>
      <c r="T4041" s="17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 s="15">
        <f t="shared" si="380"/>
        <v>42203.125</v>
      </c>
      <c r="K4042">
        <v>1432100004</v>
      </c>
      <c r="L4042" s="15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378"/>
        <v>31.25</v>
      </c>
      <c r="R4042" s="11">
        <f t="shared" si="379"/>
        <v>1250</v>
      </c>
      <c r="S4042" t="str">
        <f t="shared" si="382"/>
        <v>theater</v>
      </c>
      <c r="T4042" s="17" t="str">
        <f t="shared" si="383"/>
        <v>plays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 s="15">
        <f t="shared" si="380"/>
        <v>42619.474004629628</v>
      </c>
      <c r="K4043">
        <v>1467976954</v>
      </c>
      <c r="L4043" s="15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378"/>
        <v>0.42</v>
      </c>
      <c r="R4043" s="11">
        <f t="shared" si="379"/>
        <v>10.5</v>
      </c>
      <c r="S4043" t="str">
        <f t="shared" si="382"/>
        <v>theater</v>
      </c>
      <c r="T4043" s="17" t="str">
        <f t="shared" si="383"/>
        <v>plays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 s="15">
        <f t="shared" si="380"/>
        <v>42024.802777777775</v>
      </c>
      <c r="K4044">
        <v>1419213664</v>
      </c>
      <c r="L4044" s="15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378"/>
        <v>0.21</v>
      </c>
      <c r="R4044" s="11">
        <f t="shared" si="379"/>
        <v>7</v>
      </c>
      <c r="S4044" t="str">
        <f t="shared" si="382"/>
        <v>theater</v>
      </c>
      <c r="T4044" s="17" t="str">
        <f t="shared" si="383"/>
        <v>plays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 s="15">
        <f t="shared" si="380"/>
        <v>41963.957465277781</v>
      </c>
      <c r="K4045">
        <v>1415228325</v>
      </c>
      <c r="L4045" s="15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378"/>
        <v>0</v>
      </c>
      <c r="R4045" s="11" t="e">
        <f t="shared" si="379"/>
        <v>#DIV/0!</v>
      </c>
      <c r="S4045" t="str">
        <f t="shared" si="382"/>
        <v>theater</v>
      </c>
      <c r="T4045" s="17" t="str">
        <f t="shared" si="383"/>
        <v>plays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 s="15">
        <f t="shared" si="380"/>
        <v>42104.208333333328</v>
      </c>
      <c r="K4046">
        <v>1426050982</v>
      </c>
      <c r="L4046" s="15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378"/>
        <v>37.5</v>
      </c>
      <c r="R4046" s="11">
        <f t="shared" si="379"/>
        <v>56.25</v>
      </c>
      <c r="S4046" t="str">
        <f t="shared" si="382"/>
        <v>theater</v>
      </c>
      <c r="T4046" s="17" t="str">
        <f t="shared" si="383"/>
        <v>plays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 s="15">
        <f t="shared" si="380"/>
        <v>41872.201261574075</v>
      </c>
      <c r="K4047">
        <v>1406004589</v>
      </c>
      <c r="L4047" s="15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378"/>
        <v>0.02</v>
      </c>
      <c r="R4047" s="11">
        <f t="shared" si="379"/>
        <v>1</v>
      </c>
      <c r="S4047" t="str">
        <f t="shared" si="382"/>
        <v>theater</v>
      </c>
      <c r="T4047" s="17" t="str">
        <f t="shared" si="383"/>
        <v>plays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 s="15">
        <f t="shared" si="380"/>
        <v>41934.650578703702</v>
      </c>
      <c r="K4048">
        <v>1411400210</v>
      </c>
      <c r="L4048" s="15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378"/>
        <v>8.2142857142857135</v>
      </c>
      <c r="R4048" s="11">
        <f t="shared" si="379"/>
        <v>38.333333333333336</v>
      </c>
      <c r="S4048" t="str">
        <f t="shared" si="382"/>
        <v>theater</v>
      </c>
      <c r="T4048" s="17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 s="15">
        <f t="shared" si="380"/>
        <v>42015.041666666672</v>
      </c>
      <c r="K4049">
        <v>1418862743</v>
      </c>
      <c r="L4049" s="15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378"/>
        <v>2.1999999999999997</v>
      </c>
      <c r="R4049" s="11">
        <f t="shared" si="379"/>
        <v>27.5</v>
      </c>
      <c r="S4049" t="str">
        <f t="shared" si="382"/>
        <v>theater</v>
      </c>
      <c r="T4049" s="17" t="str">
        <f t="shared" si="383"/>
        <v>plays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 s="15">
        <f t="shared" si="380"/>
        <v>42471.467442129629</v>
      </c>
      <c r="K4050">
        <v>1457352787</v>
      </c>
      <c r="L4050" s="15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378"/>
        <v>17.652941176470588</v>
      </c>
      <c r="R4050" s="11">
        <f t="shared" si="379"/>
        <v>32.978021978021978</v>
      </c>
      <c r="S4050" t="str">
        <f t="shared" si="382"/>
        <v>theater</v>
      </c>
      <c r="T4050" s="17" t="str">
        <f t="shared" si="383"/>
        <v>plays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 s="15">
        <f t="shared" si="380"/>
        <v>42199.958506944444</v>
      </c>
      <c r="K4051">
        <v>1434322815</v>
      </c>
      <c r="L4051" s="15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378"/>
        <v>0.08</v>
      </c>
      <c r="R4051" s="11">
        <f t="shared" si="379"/>
        <v>16</v>
      </c>
      <c r="S4051" t="str">
        <f t="shared" si="382"/>
        <v>theater</v>
      </c>
      <c r="T4051" s="17" t="str">
        <f t="shared" si="383"/>
        <v>plays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 s="15">
        <f t="shared" si="380"/>
        <v>41935.636469907404</v>
      </c>
      <c r="K4052">
        <v>1411485391</v>
      </c>
      <c r="L4052" s="15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378"/>
        <v>6.6666666666666666E-2</v>
      </c>
      <c r="R4052" s="11">
        <f t="shared" si="379"/>
        <v>1</v>
      </c>
      <c r="S4052" t="str">
        <f t="shared" si="382"/>
        <v>theater</v>
      </c>
      <c r="T4052" s="17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 s="15">
        <f t="shared" si="380"/>
        <v>41768.286805555559</v>
      </c>
      <c r="K4053">
        <v>1399058797</v>
      </c>
      <c r="L4053" s="15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378"/>
        <v>0</v>
      </c>
      <c r="R4053" s="11" t="e">
        <f t="shared" si="379"/>
        <v>#DIV/0!</v>
      </c>
      <c r="S4053" t="str">
        <f t="shared" si="382"/>
        <v>theater</v>
      </c>
      <c r="T4053" s="17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 s="15">
        <f t="shared" si="380"/>
        <v>41925.878657407404</v>
      </c>
      <c r="K4054">
        <v>1408050316</v>
      </c>
      <c r="L4054" s="15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378"/>
        <v>37.533333333333339</v>
      </c>
      <c r="R4054" s="11">
        <f t="shared" si="379"/>
        <v>86.615384615384613</v>
      </c>
      <c r="S4054" t="str">
        <f t="shared" si="382"/>
        <v>theater</v>
      </c>
      <c r="T4054" s="17" t="str">
        <f t="shared" si="383"/>
        <v>plays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 s="15">
        <f t="shared" si="380"/>
        <v>41958.833333333328</v>
      </c>
      <c r="K4055">
        <v>1413477228</v>
      </c>
      <c r="L4055" s="15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378"/>
        <v>22</v>
      </c>
      <c r="R4055" s="11">
        <f t="shared" si="379"/>
        <v>55</v>
      </c>
      <c r="S4055" t="str">
        <f t="shared" si="382"/>
        <v>theater</v>
      </c>
      <c r="T4055" s="17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 s="15">
        <f t="shared" si="380"/>
        <v>42644.166666666672</v>
      </c>
      <c r="K4056">
        <v>1472674285</v>
      </c>
      <c r="L4056" s="15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378"/>
        <v>0</v>
      </c>
      <c r="R4056" s="11" t="e">
        <f t="shared" si="379"/>
        <v>#DIV/0!</v>
      </c>
      <c r="S4056" t="str">
        <f t="shared" si="382"/>
        <v>theater</v>
      </c>
      <c r="T4056" s="17" t="str">
        <f t="shared" si="383"/>
        <v>plays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 s="15">
        <f t="shared" si="380"/>
        <v>41809.648506944446</v>
      </c>
      <c r="K4057">
        <v>1400600031</v>
      </c>
      <c r="L4057" s="15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378"/>
        <v>17.62</v>
      </c>
      <c r="R4057" s="11">
        <f t="shared" si="379"/>
        <v>41.952380952380949</v>
      </c>
      <c r="S4057" t="str">
        <f t="shared" si="382"/>
        <v>theater</v>
      </c>
      <c r="T4057" s="17" t="str">
        <f t="shared" si="383"/>
        <v>plays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 s="15">
        <f t="shared" si="380"/>
        <v>42554.832638888889</v>
      </c>
      <c r="K4058">
        <v>1465856639</v>
      </c>
      <c r="L4058" s="15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378"/>
        <v>53</v>
      </c>
      <c r="R4058" s="11">
        <f t="shared" si="379"/>
        <v>88.333333333333329</v>
      </c>
      <c r="S4058" t="str">
        <f t="shared" si="382"/>
        <v>theater</v>
      </c>
      <c r="T4058" s="17" t="str">
        <f t="shared" si="383"/>
        <v>plays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 s="15">
        <f t="shared" si="380"/>
        <v>42333.958333333328</v>
      </c>
      <c r="K4059">
        <v>1446506080</v>
      </c>
      <c r="L4059" s="15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378"/>
        <v>22.142857142857142</v>
      </c>
      <c r="R4059" s="11">
        <f t="shared" si="379"/>
        <v>129.16666666666666</v>
      </c>
      <c r="S4059" t="str">
        <f t="shared" si="382"/>
        <v>theater</v>
      </c>
      <c r="T4059" s="17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 s="15">
        <f t="shared" si="380"/>
        <v>42461.165972222225</v>
      </c>
      <c r="K4060">
        <v>1458178044</v>
      </c>
      <c r="L4060" s="15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378"/>
        <v>2.5333333333333332</v>
      </c>
      <c r="R4060" s="11">
        <f t="shared" si="379"/>
        <v>23.75</v>
      </c>
      <c r="S4060" t="str">
        <f t="shared" si="382"/>
        <v>theater</v>
      </c>
      <c r="T4060" s="17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 s="15">
        <f t="shared" si="380"/>
        <v>41898.125</v>
      </c>
      <c r="K4061">
        <v>1408116152</v>
      </c>
      <c r="L4061" s="15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378"/>
        <v>2.5</v>
      </c>
      <c r="R4061" s="11">
        <f t="shared" si="379"/>
        <v>35.714285714285715</v>
      </c>
      <c r="S4061" t="str">
        <f t="shared" si="382"/>
        <v>theater</v>
      </c>
      <c r="T4061" s="17" t="str">
        <f t="shared" si="383"/>
        <v>plays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 s="15">
        <f t="shared" si="380"/>
        <v>41813.666666666664</v>
      </c>
      <c r="K4062">
        <v>1400604056</v>
      </c>
      <c r="L4062" s="15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378"/>
        <v>2.85</v>
      </c>
      <c r="R4062" s="11">
        <f t="shared" si="379"/>
        <v>57</v>
      </c>
      <c r="S4062" t="str">
        <f t="shared" si="382"/>
        <v>theater</v>
      </c>
      <c r="T4062" s="17" t="str">
        <f t="shared" si="383"/>
        <v>plays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 s="15">
        <f t="shared" si="380"/>
        <v>42481.099803240737</v>
      </c>
      <c r="K4063">
        <v>1456025023</v>
      </c>
      <c r="L4063" s="15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378"/>
        <v>0</v>
      </c>
      <c r="R4063" s="11" t="e">
        <f t="shared" si="379"/>
        <v>#DIV/0!</v>
      </c>
      <c r="S4063" t="str">
        <f t="shared" si="382"/>
        <v>theater</v>
      </c>
      <c r="T4063" s="17" t="str">
        <f t="shared" si="383"/>
        <v>plays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 s="15">
        <f t="shared" si="380"/>
        <v>42553.739212962959</v>
      </c>
      <c r="K4064">
        <v>1464889468</v>
      </c>
      <c r="L4064" s="15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378"/>
        <v>2.4500000000000002</v>
      </c>
      <c r="R4064" s="11">
        <f t="shared" si="379"/>
        <v>163.33333333333334</v>
      </c>
      <c r="S4064" t="str">
        <f t="shared" si="382"/>
        <v>theater</v>
      </c>
      <c r="T4064" s="17" t="str">
        <f t="shared" si="383"/>
        <v>plays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 s="15">
        <f t="shared" si="380"/>
        <v>41817.681527777779</v>
      </c>
      <c r="K4065">
        <v>1401294084</v>
      </c>
      <c r="L4065" s="15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378"/>
        <v>1.4210526315789473</v>
      </c>
      <c r="R4065" s="11">
        <f t="shared" si="379"/>
        <v>15</v>
      </c>
      <c r="S4065" t="str">
        <f t="shared" si="382"/>
        <v>theater</v>
      </c>
      <c r="T4065" s="17" t="str">
        <f t="shared" si="383"/>
        <v>plays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 s="15">
        <f t="shared" si="380"/>
        <v>42123.588263888887</v>
      </c>
      <c r="K4066">
        <v>1427724426</v>
      </c>
      <c r="L4066" s="15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378"/>
        <v>19.25</v>
      </c>
      <c r="R4066" s="11">
        <f t="shared" si="379"/>
        <v>64.166666666666671</v>
      </c>
      <c r="S4066" t="str">
        <f t="shared" si="382"/>
        <v>theater</v>
      </c>
      <c r="T4066" s="17" t="str">
        <f t="shared" si="383"/>
        <v>plays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 s="15">
        <f t="shared" si="380"/>
        <v>41863.951516203706</v>
      </c>
      <c r="K4067">
        <v>1405291811</v>
      </c>
      <c r="L4067" s="15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378"/>
        <v>0.67500000000000004</v>
      </c>
      <c r="R4067" s="11">
        <f t="shared" si="379"/>
        <v>6.75</v>
      </c>
      <c r="S4067" t="str">
        <f t="shared" si="382"/>
        <v>theater</v>
      </c>
      <c r="T4067" s="17" t="str">
        <f t="shared" si="383"/>
        <v>plays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 s="15">
        <f t="shared" si="380"/>
        <v>42509.039212962962</v>
      </c>
      <c r="K4068">
        <v>1461027388</v>
      </c>
      <c r="L4068" s="15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378"/>
        <v>0.16666666666666669</v>
      </c>
      <c r="R4068" s="11">
        <f t="shared" si="379"/>
        <v>25</v>
      </c>
      <c r="S4068" t="str">
        <f t="shared" si="382"/>
        <v>theater</v>
      </c>
      <c r="T4068" s="17" t="str">
        <f t="shared" si="383"/>
        <v>plays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 s="15">
        <f t="shared" si="380"/>
        <v>42275.117476851854</v>
      </c>
      <c r="K4069">
        <v>1439952550</v>
      </c>
      <c r="L4069" s="15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378"/>
        <v>60.9</v>
      </c>
      <c r="R4069" s="11">
        <f t="shared" si="379"/>
        <v>179.11764705882354</v>
      </c>
      <c r="S4069" t="str">
        <f t="shared" si="382"/>
        <v>theater</v>
      </c>
      <c r="T4069" s="17" t="str">
        <f t="shared" si="383"/>
        <v>plays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 s="15">
        <f t="shared" si="380"/>
        <v>42748.961805555555</v>
      </c>
      <c r="K4070">
        <v>1481756855</v>
      </c>
      <c r="L4070" s="15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378"/>
        <v>1</v>
      </c>
      <c r="R4070" s="11">
        <f t="shared" si="379"/>
        <v>34.950000000000003</v>
      </c>
      <c r="S4070" t="str">
        <f t="shared" si="382"/>
        <v>theater</v>
      </c>
      <c r="T4070" s="17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 s="15">
        <f t="shared" si="380"/>
        <v>42063.5</v>
      </c>
      <c r="K4071">
        <v>1421596356</v>
      </c>
      <c r="L4071" s="15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378"/>
        <v>34.4</v>
      </c>
      <c r="R4071" s="11">
        <f t="shared" si="379"/>
        <v>33.07692307692308</v>
      </c>
      <c r="S4071" t="str">
        <f t="shared" si="382"/>
        <v>theater</v>
      </c>
      <c r="T4071" s="17" t="str">
        <f t="shared" si="383"/>
        <v>plays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 s="15">
        <f t="shared" si="380"/>
        <v>42064.125</v>
      </c>
      <c r="K4072">
        <v>1422374420</v>
      </c>
      <c r="L4072" s="15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378"/>
        <v>16.5</v>
      </c>
      <c r="R4072" s="11">
        <f t="shared" si="379"/>
        <v>27.5</v>
      </c>
      <c r="S4072" t="str">
        <f t="shared" si="382"/>
        <v>theater</v>
      </c>
      <c r="T4072" s="17" t="str">
        <f t="shared" si="383"/>
        <v>plays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 s="15">
        <f t="shared" si="380"/>
        <v>42730.804756944446</v>
      </c>
      <c r="K4073">
        <v>1480187931</v>
      </c>
      <c r="L4073" s="15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378"/>
        <v>0</v>
      </c>
      <c r="R4073" s="11" t="e">
        <f t="shared" si="379"/>
        <v>#DIV/0!</v>
      </c>
      <c r="S4073" t="str">
        <f t="shared" si="382"/>
        <v>theater</v>
      </c>
      <c r="T4073" s="17" t="str">
        <f t="shared" si="383"/>
        <v>plays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 s="15">
        <f t="shared" si="380"/>
        <v>41872.77443287037</v>
      </c>
      <c r="K4074">
        <v>1403462111</v>
      </c>
      <c r="L4074" s="15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378"/>
        <v>0.4</v>
      </c>
      <c r="R4074" s="11">
        <f t="shared" si="379"/>
        <v>2</v>
      </c>
      <c r="S4074" t="str">
        <f t="shared" si="382"/>
        <v>theater</v>
      </c>
      <c r="T4074" s="17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 s="15">
        <f t="shared" si="380"/>
        <v>42133.166666666672</v>
      </c>
      <c r="K4075">
        <v>1426407426</v>
      </c>
      <c r="L4075" s="15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378"/>
        <v>1.0571428571428572</v>
      </c>
      <c r="R4075" s="11">
        <f t="shared" si="379"/>
        <v>18.5</v>
      </c>
      <c r="S4075" t="str">
        <f t="shared" si="382"/>
        <v>theater</v>
      </c>
      <c r="T4075" s="17" t="str">
        <f t="shared" si="383"/>
        <v>plays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 s="15">
        <f t="shared" si="380"/>
        <v>42313.594618055555</v>
      </c>
      <c r="K4076">
        <v>1444137375</v>
      </c>
      <c r="L4076" s="15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378"/>
        <v>26.727272727272727</v>
      </c>
      <c r="R4076" s="11">
        <f t="shared" si="379"/>
        <v>35</v>
      </c>
      <c r="S4076" t="str">
        <f t="shared" si="382"/>
        <v>theater</v>
      </c>
      <c r="T4076" s="17" t="str">
        <f t="shared" si="383"/>
        <v>plays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 s="15">
        <f t="shared" si="380"/>
        <v>41820.727777777778</v>
      </c>
      <c r="K4077">
        <v>1400547969</v>
      </c>
      <c r="L4077" s="15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378"/>
        <v>28.799999999999997</v>
      </c>
      <c r="R4077" s="11">
        <f t="shared" si="379"/>
        <v>44.307692307692307</v>
      </c>
      <c r="S4077" t="str">
        <f t="shared" si="382"/>
        <v>theater</v>
      </c>
      <c r="T4077" s="17" t="str">
        <f t="shared" si="383"/>
        <v>plays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 s="15">
        <f t="shared" si="380"/>
        <v>41933.82708333333</v>
      </c>
      <c r="K4078">
        <v>1411499149</v>
      </c>
      <c r="L4078" s="15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378"/>
        <v>0</v>
      </c>
      <c r="R4078" s="11" t="e">
        <f t="shared" si="379"/>
        <v>#DIV/0!</v>
      </c>
      <c r="S4078" t="str">
        <f t="shared" si="382"/>
        <v>theater</v>
      </c>
      <c r="T4078" s="17" t="str">
        <f t="shared" si="383"/>
        <v>plays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 s="15">
        <f t="shared" si="380"/>
        <v>42725.7105787037</v>
      </c>
      <c r="K4079">
        <v>1479747794</v>
      </c>
      <c r="L4079" s="15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378"/>
        <v>8.9</v>
      </c>
      <c r="R4079" s="11">
        <f t="shared" si="379"/>
        <v>222.5</v>
      </c>
      <c r="S4079" t="str">
        <f t="shared" si="382"/>
        <v>theater</v>
      </c>
      <c r="T4079" s="17" t="str">
        <f t="shared" si="383"/>
        <v>plays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 s="15">
        <f t="shared" si="380"/>
        <v>42762.787523148145</v>
      </c>
      <c r="K4080">
        <v>1482951242</v>
      </c>
      <c r="L4080" s="15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378"/>
        <v>0</v>
      </c>
      <c r="R4080" s="11" t="e">
        <f t="shared" si="379"/>
        <v>#DIV/0!</v>
      </c>
      <c r="S4080" t="str">
        <f t="shared" si="382"/>
        <v>theater</v>
      </c>
      <c r="T4080" s="17" t="str">
        <f t="shared" si="383"/>
        <v>plays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 s="15">
        <f t="shared" si="380"/>
        <v>42540.938900462963</v>
      </c>
      <c r="K4081">
        <v>1463783521</v>
      </c>
      <c r="L4081" s="15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378"/>
        <v>0.16666666666666669</v>
      </c>
      <c r="R4081" s="11">
        <f t="shared" si="379"/>
        <v>5</v>
      </c>
      <c r="S4081" t="str">
        <f t="shared" si="382"/>
        <v>theater</v>
      </c>
      <c r="T4081" s="17" t="str">
        <f t="shared" si="383"/>
        <v>plays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 s="15">
        <f t="shared" si="380"/>
        <v>42535.787500000006</v>
      </c>
      <c r="K4082">
        <v>1463849116</v>
      </c>
      <c r="L4082" s="15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378"/>
        <v>0</v>
      </c>
      <c r="R4082" s="11" t="e">
        <f t="shared" si="379"/>
        <v>#DIV/0!</v>
      </c>
      <c r="S4082" t="str">
        <f t="shared" si="382"/>
        <v>theater</v>
      </c>
      <c r="T4082" s="17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 s="15">
        <f t="shared" si="380"/>
        <v>42071.539641203708</v>
      </c>
      <c r="K4083">
        <v>1423231025</v>
      </c>
      <c r="L4083" s="15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378"/>
        <v>15.737410071942445</v>
      </c>
      <c r="R4083" s="11">
        <f t="shared" si="379"/>
        <v>29.166666666666668</v>
      </c>
      <c r="S4083" t="str">
        <f t="shared" si="382"/>
        <v>theater</v>
      </c>
      <c r="T4083" s="17" t="str">
        <f t="shared" si="383"/>
        <v>plays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 s="15">
        <f t="shared" si="380"/>
        <v>42322.958333333328</v>
      </c>
      <c r="K4084">
        <v>1446179553</v>
      </c>
      <c r="L4084" s="15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378"/>
        <v>2</v>
      </c>
      <c r="R4084" s="11">
        <f t="shared" si="379"/>
        <v>1.5</v>
      </c>
      <c r="S4084" t="str">
        <f t="shared" si="382"/>
        <v>theater</v>
      </c>
      <c r="T4084" s="17" t="str">
        <f t="shared" si="383"/>
        <v>plays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 s="15">
        <f t="shared" si="380"/>
        <v>42383.761759259258</v>
      </c>
      <c r="K4085">
        <v>1450203416</v>
      </c>
      <c r="L4085" s="15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378"/>
        <v>21.685714285714287</v>
      </c>
      <c r="R4085" s="11">
        <f t="shared" si="379"/>
        <v>126.5</v>
      </c>
      <c r="S4085" t="str">
        <f t="shared" si="382"/>
        <v>theater</v>
      </c>
      <c r="T4085" s="17" t="str">
        <f t="shared" si="383"/>
        <v>plays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 s="15">
        <f t="shared" si="380"/>
        <v>42652.436412037037</v>
      </c>
      <c r="K4086">
        <v>1473416906</v>
      </c>
      <c r="L4086" s="15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378"/>
        <v>0.33333333333333337</v>
      </c>
      <c r="R4086" s="11">
        <f t="shared" si="379"/>
        <v>10</v>
      </c>
      <c r="S4086" t="str">
        <f t="shared" si="382"/>
        <v>theater</v>
      </c>
      <c r="T4086" s="17" t="str">
        <f t="shared" si="383"/>
        <v>plays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 s="15">
        <f t="shared" si="380"/>
        <v>42087.165972222225</v>
      </c>
      <c r="K4087">
        <v>1424701775</v>
      </c>
      <c r="L4087" s="15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378"/>
        <v>0.2857142857142857</v>
      </c>
      <c r="R4087" s="11">
        <f t="shared" si="379"/>
        <v>10</v>
      </c>
      <c r="S4087" t="str">
        <f t="shared" si="382"/>
        <v>theater</v>
      </c>
      <c r="T4087" s="17" t="str">
        <f t="shared" si="383"/>
        <v>plays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 s="15">
        <f t="shared" si="380"/>
        <v>42329.166666666672</v>
      </c>
      <c r="K4088">
        <v>1445985299</v>
      </c>
      <c r="L4088" s="15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378"/>
        <v>4.7</v>
      </c>
      <c r="R4088" s="11">
        <f t="shared" si="379"/>
        <v>9.4</v>
      </c>
      <c r="S4088" t="str">
        <f t="shared" si="382"/>
        <v>theater</v>
      </c>
      <c r="T4088" s="17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 s="15">
        <f t="shared" si="380"/>
        <v>42568.742893518516</v>
      </c>
      <c r="K4089">
        <v>1466185786</v>
      </c>
      <c r="L4089" s="15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378"/>
        <v>0</v>
      </c>
      <c r="R4089" s="11" t="e">
        <f t="shared" si="379"/>
        <v>#DIV/0!</v>
      </c>
      <c r="S4089" t="str">
        <f t="shared" si="382"/>
        <v>theater</v>
      </c>
      <c r="T4089" s="17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 s="15">
        <f t="shared" si="380"/>
        <v>42020.434722222228</v>
      </c>
      <c r="K4090">
        <v>1418827324</v>
      </c>
      <c r="L4090" s="15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378"/>
        <v>10.8</v>
      </c>
      <c r="R4090" s="11">
        <f t="shared" si="379"/>
        <v>72</v>
      </c>
      <c r="S4090" t="str">
        <f t="shared" si="382"/>
        <v>theater</v>
      </c>
      <c r="T4090" s="17" t="str">
        <f t="shared" si="383"/>
        <v>plays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 s="15">
        <f t="shared" si="380"/>
        <v>42155.732638888891</v>
      </c>
      <c r="K4091">
        <v>1430242488</v>
      </c>
      <c r="L4091" s="15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378"/>
        <v>4.8</v>
      </c>
      <c r="R4091" s="11">
        <f t="shared" si="379"/>
        <v>30</v>
      </c>
      <c r="S4091" t="str">
        <f t="shared" si="382"/>
        <v>theater</v>
      </c>
      <c r="T4091" s="17" t="str">
        <f t="shared" si="383"/>
        <v>plays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 s="15">
        <f t="shared" si="380"/>
        <v>42223.625</v>
      </c>
      <c r="K4092">
        <v>1437754137</v>
      </c>
      <c r="L4092" s="15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378"/>
        <v>3.2</v>
      </c>
      <c r="R4092" s="11">
        <f t="shared" si="379"/>
        <v>10.666666666666666</v>
      </c>
      <c r="S4092" t="str">
        <f t="shared" si="382"/>
        <v>theater</v>
      </c>
      <c r="T4092" s="17" t="str">
        <f t="shared" si="383"/>
        <v>plays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 s="15">
        <f t="shared" si="380"/>
        <v>42020.506377314814</v>
      </c>
      <c r="K4093">
        <v>1418818151</v>
      </c>
      <c r="L4093" s="15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378"/>
        <v>12.75</v>
      </c>
      <c r="R4093" s="11">
        <f t="shared" si="379"/>
        <v>25.5</v>
      </c>
      <c r="S4093" t="str">
        <f t="shared" si="382"/>
        <v>theater</v>
      </c>
      <c r="T4093" s="17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 s="15">
        <f t="shared" si="380"/>
        <v>42099.153321759266</v>
      </c>
      <c r="K4094">
        <v>1423024847</v>
      </c>
      <c r="L4094" s="15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378"/>
        <v>1.8181818181818181E-2</v>
      </c>
      <c r="R4094" s="11">
        <f t="shared" si="379"/>
        <v>20</v>
      </c>
      <c r="S4094" t="str">
        <f t="shared" si="382"/>
        <v>theater</v>
      </c>
      <c r="T4094" s="17" t="str">
        <f t="shared" si="383"/>
        <v>plays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 s="15">
        <f t="shared" si="380"/>
        <v>42238.815891203703</v>
      </c>
      <c r="K4095">
        <v>1435088093</v>
      </c>
      <c r="L4095" s="15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378"/>
        <v>2.4</v>
      </c>
      <c r="R4095" s="11">
        <f t="shared" si="379"/>
        <v>15</v>
      </c>
      <c r="S4095" t="str">
        <f t="shared" si="382"/>
        <v>theater</v>
      </c>
      <c r="T4095" s="17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 s="15">
        <f t="shared" si="380"/>
        <v>41934.207638888889</v>
      </c>
      <c r="K4096">
        <v>1410141900</v>
      </c>
      <c r="L4096" s="15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378"/>
        <v>36.5</v>
      </c>
      <c r="R4096" s="11">
        <f t="shared" si="379"/>
        <v>91.25</v>
      </c>
      <c r="S4096" t="str">
        <f t="shared" si="382"/>
        <v>theater</v>
      </c>
      <c r="T4096" s="17" t="str">
        <f t="shared" si="383"/>
        <v>plays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 s="15">
        <f t="shared" si="380"/>
        <v>42723.031828703708</v>
      </c>
      <c r="K4097">
        <v>1479516350</v>
      </c>
      <c r="L4097" s="15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378"/>
        <v>2.666666666666667</v>
      </c>
      <c r="R4097" s="11">
        <f t="shared" si="379"/>
        <v>800</v>
      </c>
      <c r="S4097" t="str">
        <f t="shared" si="382"/>
        <v>theater</v>
      </c>
      <c r="T4097" s="1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 s="15">
        <f t="shared" si="380"/>
        <v>42794.368749999994</v>
      </c>
      <c r="K4098">
        <v>1484484219</v>
      </c>
      <c r="L4098" s="15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ref="Q4098:Q4115" si="384">E4098/D4098*100</f>
        <v>11.428571428571429</v>
      </c>
      <c r="R4098" s="11">
        <f t="shared" ref="R4098:R4115" si="385">E4098/N4098</f>
        <v>80</v>
      </c>
      <c r="S4098" t="str">
        <f t="shared" si="382"/>
        <v>theater</v>
      </c>
      <c r="T4098" s="17" t="str">
        <f t="shared" si="383"/>
        <v>plays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86">(((I4099/60)/60)/24)+DATE(1970,1,1)</f>
        <v>42400.996527777781</v>
      </c>
      <c r="K4099">
        <v>1449431237</v>
      </c>
      <c r="L4099" s="15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si="384"/>
        <v>0</v>
      </c>
      <c r="R4099" s="11" t="e">
        <f t="shared" si="385"/>
        <v>#DIV/0!</v>
      </c>
      <c r="S4099" t="str">
        <f t="shared" ref="S4099:S4115" si="388">LEFT(P4099,SEARCH("/",P4099,1)-1)</f>
        <v>theater</v>
      </c>
      <c r="T4099" s="17" t="str">
        <f t="shared" ref="T4099:T4115" si="389">RIGHT(P4099,LEN(P4099)-SEARCH("/",P4099))</f>
        <v>plays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 s="15">
        <f t="shared" si="386"/>
        <v>42525.722187499996</v>
      </c>
      <c r="K4100">
        <v>1462468797</v>
      </c>
      <c r="L4100" s="15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384"/>
        <v>0</v>
      </c>
      <c r="R4100" s="11" t="e">
        <f t="shared" si="385"/>
        <v>#DIV/0!</v>
      </c>
      <c r="S4100" t="str">
        <f t="shared" si="388"/>
        <v>theater</v>
      </c>
      <c r="T4100" s="17" t="str">
        <f t="shared" si="389"/>
        <v>plays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 s="15">
        <f t="shared" si="386"/>
        <v>42615.850381944445</v>
      </c>
      <c r="K4101">
        <v>1468959873</v>
      </c>
      <c r="L4101" s="15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384"/>
        <v>1.1111111111111112</v>
      </c>
      <c r="R4101" s="11">
        <f t="shared" si="385"/>
        <v>50</v>
      </c>
      <c r="S4101" t="str">
        <f t="shared" si="388"/>
        <v>theater</v>
      </c>
      <c r="T4101" s="17" t="str">
        <f t="shared" si="389"/>
        <v>plays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 s="15">
        <f t="shared" si="386"/>
        <v>41937.124884259261</v>
      </c>
      <c r="K4102">
        <v>1413341990</v>
      </c>
      <c r="L4102" s="15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384"/>
        <v>0</v>
      </c>
      <c r="R4102" s="11" t="e">
        <f t="shared" si="385"/>
        <v>#DIV/0!</v>
      </c>
      <c r="S4102" t="str">
        <f t="shared" si="388"/>
        <v>theater</v>
      </c>
      <c r="T4102" s="17" t="str">
        <f t="shared" si="389"/>
        <v>plays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 s="15">
        <f t="shared" si="386"/>
        <v>42760.903726851851</v>
      </c>
      <c r="K4103">
        <v>1482788482</v>
      </c>
      <c r="L4103" s="15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384"/>
        <v>0</v>
      </c>
      <c r="R4103" s="11" t="e">
        <f t="shared" si="385"/>
        <v>#DIV/0!</v>
      </c>
      <c r="S4103" t="str">
        <f t="shared" si="388"/>
        <v>theater</v>
      </c>
      <c r="T4103" s="17" t="str">
        <f t="shared" si="389"/>
        <v>plays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 s="15">
        <f t="shared" si="386"/>
        <v>42505.848067129627</v>
      </c>
      <c r="K4104">
        <v>1460751673</v>
      </c>
      <c r="L4104" s="15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384"/>
        <v>27.400000000000002</v>
      </c>
      <c r="R4104" s="11">
        <f t="shared" si="385"/>
        <v>22.833333333333332</v>
      </c>
      <c r="S4104" t="str">
        <f t="shared" si="388"/>
        <v>theater</v>
      </c>
      <c r="T4104" s="17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 s="15">
        <f t="shared" si="386"/>
        <v>42242.772222222222</v>
      </c>
      <c r="K4105">
        <v>1435953566</v>
      </c>
      <c r="L4105" s="15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384"/>
        <v>10</v>
      </c>
      <c r="R4105" s="11">
        <f t="shared" si="385"/>
        <v>16.666666666666668</v>
      </c>
      <c r="S4105" t="str">
        <f t="shared" si="388"/>
        <v>theater</v>
      </c>
      <c r="T4105" s="17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 s="15">
        <f t="shared" si="386"/>
        <v>42670.278171296297</v>
      </c>
      <c r="K4106">
        <v>1474958434</v>
      </c>
      <c r="L4106" s="15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384"/>
        <v>21.366666666666667</v>
      </c>
      <c r="R4106" s="11">
        <f t="shared" si="385"/>
        <v>45.785714285714285</v>
      </c>
      <c r="S4106" t="str">
        <f t="shared" si="388"/>
        <v>theater</v>
      </c>
      <c r="T4106" s="17" t="str">
        <f t="shared" si="389"/>
        <v>plays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 s="15">
        <f t="shared" si="386"/>
        <v>42730.010520833333</v>
      </c>
      <c r="K4107">
        <v>1479860109</v>
      </c>
      <c r="L4107" s="15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384"/>
        <v>6.9696969696969706</v>
      </c>
      <c r="R4107" s="11">
        <f t="shared" si="385"/>
        <v>383.33333333333331</v>
      </c>
      <c r="S4107" t="str">
        <f t="shared" si="388"/>
        <v>theater</v>
      </c>
      <c r="T4107" s="17" t="str">
        <f t="shared" si="389"/>
        <v>plays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 s="15">
        <f t="shared" si="386"/>
        <v>42096.041666666672</v>
      </c>
      <c r="K4108">
        <v>1424221866</v>
      </c>
      <c r="L4108" s="15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384"/>
        <v>70.599999999999994</v>
      </c>
      <c r="R4108" s="11">
        <f t="shared" si="385"/>
        <v>106.96969696969697</v>
      </c>
      <c r="S4108" t="str">
        <f t="shared" si="388"/>
        <v>theater</v>
      </c>
      <c r="T4108" s="17" t="str">
        <f t="shared" si="389"/>
        <v>plays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 s="15">
        <f t="shared" si="386"/>
        <v>41906.916678240741</v>
      </c>
      <c r="K4109">
        <v>1409608801</v>
      </c>
      <c r="L4109" s="15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384"/>
        <v>2.0500000000000003</v>
      </c>
      <c r="R4109" s="11">
        <f t="shared" si="385"/>
        <v>10.25</v>
      </c>
      <c r="S4109" t="str">
        <f t="shared" si="388"/>
        <v>theater</v>
      </c>
      <c r="T4109" s="17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 s="15">
        <f t="shared" si="386"/>
        <v>42797.208333333328</v>
      </c>
      <c r="K4110">
        <v>1485909937</v>
      </c>
      <c r="L4110" s="15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384"/>
        <v>1.9666666666666666</v>
      </c>
      <c r="R4110" s="11">
        <f t="shared" si="385"/>
        <v>59</v>
      </c>
      <c r="S4110" t="str">
        <f t="shared" si="388"/>
        <v>theater</v>
      </c>
      <c r="T4110" s="17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 s="15">
        <f t="shared" si="386"/>
        <v>42337.581064814818</v>
      </c>
      <c r="K4111">
        <v>1446209804</v>
      </c>
      <c r="L4111" s="15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384"/>
        <v>0</v>
      </c>
      <c r="R4111" s="11" t="e">
        <f t="shared" si="385"/>
        <v>#DIV/0!</v>
      </c>
      <c r="S4111" t="str">
        <f t="shared" si="388"/>
        <v>theater</v>
      </c>
      <c r="T4111" s="17" t="str">
        <f t="shared" si="389"/>
        <v>plays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 s="15">
        <f t="shared" si="386"/>
        <v>42572.626747685179</v>
      </c>
      <c r="K4112">
        <v>1463929351</v>
      </c>
      <c r="L4112" s="15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384"/>
        <v>28.666666666666668</v>
      </c>
      <c r="R4112" s="11">
        <f t="shared" si="385"/>
        <v>14.333333333333334</v>
      </c>
      <c r="S4112" t="str">
        <f t="shared" si="388"/>
        <v>theater</v>
      </c>
      <c r="T4112" s="17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 s="15">
        <f t="shared" si="386"/>
        <v>42059.135879629626</v>
      </c>
      <c r="K4113">
        <v>1422155740</v>
      </c>
      <c r="L4113" s="15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384"/>
        <v>3.1333333333333333</v>
      </c>
      <c r="R4113" s="11">
        <f t="shared" si="385"/>
        <v>15.666666666666666</v>
      </c>
      <c r="S4113" t="str">
        <f t="shared" si="388"/>
        <v>theater</v>
      </c>
      <c r="T4113" s="17" t="str">
        <f t="shared" si="389"/>
        <v>plays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 s="15">
        <f t="shared" si="386"/>
        <v>42428</v>
      </c>
      <c r="K4114">
        <v>1454280186</v>
      </c>
      <c r="L4114" s="15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384"/>
        <v>0.04</v>
      </c>
      <c r="R4114" s="11">
        <f t="shared" si="385"/>
        <v>1</v>
      </c>
      <c r="S4114" t="str">
        <f t="shared" si="388"/>
        <v>theater</v>
      </c>
      <c r="T4114" s="17" t="str">
        <f t="shared" si="389"/>
        <v>plays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 s="15">
        <f t="shared" si="386"/>
        <v>42377.273611111115</v>
      </c>
      <c r="K4115">
        <v>1450619123</v>
      </c>
      <c r="L4115" s="15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384"/>
        <v>0.2</v>
      </c>
      <c r="R4115" s="11">
        <f t="shared" si="385"/>
        <v>1</v>
      </c>
      <c r="S4115" t="str">
        <f t="shared" si="388"/>
        <v>theater</v>
      </c>
      <c r="T4115" s="17" t="str">
        <f t="shared" si="389"/>
        <v>plays</v>
      </c>
    </row>
  </sheetData>
  <autoFilter ref="A1:T1" xr:uid="{B1650DA8-FDC6-453C-B4F3-9BEFB239B8BA}"/>
  <conditionalFormatting sqref="F1:F1048576">
    <cfRule type="containsText" dxfId="4" priority="3" operator="containsText" text="currently live">
      <formula>NOT(ISERROR(SEARCH("currently 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Q2:Q4115">
    <cfRule type="containsText" dxfId="0" priority="2" operator="containsText" text="live">
      <formula>NOT(ISERROR(SEARCH("live",Q2)))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78F3-1E5D-4CBA-A96C-8D52AFF44394}">
  <dimension ref="A1:F14"/>
  <sheetViews>
    <sheetView topLeftCell="B14" workbookViewId="0">
      <selection activeCell="B14" sqref="B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8311</v>
      </c>
    </row>
    <row r="3" spans="1:6" x14ac:dyDescent="0.25">
      <c r="A3" s="12" t="s">
        <v>8323</v>
      </c>
      <c r="B3" s="12" t="s">
        <v>8312</v>
      </c>
    </row>
    <row r="4" spans="1:6" x14ac:dyDescent="0.25">
      <c r="A4" s="12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13" t="s">
        <v>8314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8316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8317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8318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8319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8320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8321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8322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8310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3C501-3E7B-463B-B464-21C95FD5F895}">
  <dimension ref="A1:F47"/>
  <sheetViews>
    <sheetView topLeftCell="A30" workbookViewId="0">
      <selection activeCell="F58" sqref="F5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8311</v>
      </c>
    </row>
    <row r="2" spans="1:6" x14ac:dyDescent="0.25">
      <c r="A2" s="12" t="s">
        <v>8365</v>
      </c>
      <c r="B2" t="s">
        <v>8311</v>
      </c>
    </row>
    <row r="4" spans="1:6" x14ac:dyDescent="0.25">
      <c r="A4" s="12" t="s">
        <v>8313</v>
      </c>
      <c r="B4" s="12" t="s">
        <v>8312</v>
      </c>
    </row>
    <row r="5" spans="1:6" x14ac:dyDescent="0.25">
      <c r="A5" s="12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/>
      <c r="C7" s="14"/>
      <c r="D7" s="14">
        <v>20</v>
      </c>
      <c r="E7" s="14"/>
      <c r="F7" s="14">
        <v>20</v>
      </c>
    </row>
    <row r="8" spans="1:6" x14ac:dyDescent="0.25">
      <c r="A8" s="13" t="s">
        <v>8326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3" t="s">
        <v>8310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5A89-84B6-4948-BDAE-B68946CF8F20}">
  <dimension ref="A1:E18"/>
  <sheetViews>
    <sheetView workbookViewId="0">
      <selection activeCell="V12" sqref="V12"/>
    </sheetView>
  </sheetViews>
  <sheetFormatPr defaultRowHeight="15" x14ac:dyDescent="0.25"/>
  <cols>
    <col min="1" max="1" width="15.28515625" style="16" bestFit="1" customWidth="1"/>
    <col min="2" max="2" width="16.28515625" style="16" bestFit="1" customWidth="1"/>
    <col min="3" max="3" width="6.140625" style="16" bestFit="1" customWidth="1"/>
    <col min="4" max="4" width="8.85546875" style="16" bestFit="1" customWidth="1"/>
    <col min="5" max="7" width="11.28515625" style="16" bestFit="1" customWidth="1"/>
    <col min="8" max="16384" width="9.140625" style="16"/>
  </cols>
  <sheetData>
    <row r="1" spans="1:5" x14ac:dyDescent="0.25">
      <c r="A1" s="12" t="s">
        <v>8365</v>
      </c>
      <c r="B1" t="s">
        <v>8311</v>
      </c>
    </row>
    <row r="2" spans="1:5" x14ac:dyDescent="0.25">
      <c r="A2" s="12" t="s">
        <v>8380</v>
      </c>
      <c r="B2" t="s">
        <v>8311</v>
      </c>
    </row>
    <row r="4" spans="1:5" x14ac:dyDescent="0.25">
      <c r="A4" s="12" t="s">
        <v>8313</v>
      </c>
      <c r="B4" s="12" t="s">
        <v>8312</v>
      </c>
      <c r="C4"/>
      <c r="D4"/>
      <c r="E4"/>
    </row>
    <row r="5" spans="1:5" x14ac:dyDescent="0.25">
      <c r="A5" s="12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3" t="s">
        <v>8368</v>
      </c>
      <c r="B6" s="14">
        <v>186</v>
      </c>
      <c r="C6" s="14">
        <v>129</v>
      </c>
      <c r="D6" s="14">
        <v>51</v>
      </c>
      <c r="E6" s="14">
        <v>366</v>
      </c>
    </row>
    <row r="7" spans="1:5" x14ac:dyDescent="0.25">
      <c r="A7" s="13" t="s">
        <v>8369</v>
      </c>
      <c r="B7" s="14">
        <v>197</v>
      </c>
      <c r="C7" s="14">
        <v>117</v>
      </c>
      <c r="D7" s="14">
        <v>36</v>
      </c>
      <c r="E7" s="14">
        <v>350</v>
      </c>
    </row>
    <row r="8" spans="1:5" x14ac:dyDescent="0.25">
      <c r="A8" s="13" t="s">
        <v>8370</v>
      </c>
      <c r="B8" s="14">
        <v>177</v>
      </c>
      <c r="C8" s="14">
        <v>138</v>
      </c>
      <c r="D8" s="14">
        <v>27</v>
      </c>
      <c r="E8" s="14">
        <v>342</v>
      </c>
    </row>
    <row r="9" spans="1:5" x14ac:dyDescent="0.25">
      <c r="A9" s="13" t="s">
        <v>8371</v>
      </c>
      <c r="B9" s="14">
        <v>188</v>
      </c>
      <c r="C9" s="14">
        <v>95</v>
      </c>
      <c r="D9" s="14">
        <v>31</v>
      </c>
      <c r="E9" s="14">
        <v>314</v>
      </c>
    </row>
    <row r="10" spans="1:5" x14ac:dyDescent="0.25">
      <c r="A10" s="13" t="s">
        <v>8372</v>
      </c>
      <c r="B10" s="14">
        <v>233</v>
      </c>
      <c r="C10" s="14">
        <v>130</v>
      </c>
      <c r="D10" s="14">
        <v>21</v>
      </c>
      <c r="E10" s="14">
        <v>384</v>
      </c>
    </row>
    <row r="11" spans="1:5" x14ac:dyDescent="0.25">
      <c r="A11" s="13" t="s">
        <v>8373</v>
      </c>
      <c r="B11" s="14">
        <v>205</v>
      </c>
      <c r="C11" s="14">
        <v>140</v>
      </c>
      <c r="D11" s="14">
        <v>35</v>
      </c>
      <c r="E11" s="14">
        <v>380</v>
      </c>
    </row>
    <row r="12" spans="1:5" x14ac:dyDescent="0.25">
      <c r="A12" s="13" t="s">
        <v>8374</v>
      </c>
      <c r="B12" s="14">
        <v>189</v>
      </c>
      <c r="C12" s="14">
        <v>160</v>
      </c>
      <c r="D12" s="14">
        <v>31</v>
      </c>
      <c r="E12" s="14">
        <v>380</v>
      </c>
    </row>
    <row r="13" spans="1:5" x14ac:dyDescent="0.25">
      <c r="A13" s="13" t="s">
        <v>8375</v>
      </c>
      <c r="B13" s="14">
        <v>167</v>
      </c>
      <c r="C13" s="14">
        <v>132</v>
      </c>
      <c r="D13" s="14">
        <v>29</v>
      </c>
      <c r="E13" s="14">
        <v>328</v>
      </c>
    </row>
    <row r="14" spans="1:5" x14ac:dyDescent="0.25">
      <c r="A14" s="13" t="s">
        <v>8376</v>
      </c>
      <c r="B14" s="14">
        <v>148</v>
      </c>
      <c r="C14" s="14">
        <v>117</v>
      </c>
      <c r="D14" s="14">
        <v>27</v>
      </c>
      <c r="E14" s="14">
        <v>292</v>
      </c>
    </row>
    <row r="15" spans="1:5" x14ac:dyDescent="0.25">
      <c r="A15" s="13" t="s">
        <v>8377</v>
      </c>
      <c r="B15" s="14">
        <v>191</v>
      </c>
      <c r="C15" s="14">
        <v>136</v>
      </c>
      <c r="D15" s="14">
        <v>19</v>
      </c>
      <c r="E15" s="14">
        <v>346</v>
      </c>
    </row>
    <row r="16" spans="1:5" x14ac:dyDescent="0.25">
      <c r="A16" s="13" t="s">
        <v>8378</v>
      </c>
      <c r="B16" s="14">
        <v>183</v>
      </c>
      <c r="C16" s="14">
        <v>131</v>
      </c>
      <c r="D16" s="14">
        <v>17</v>
      </c>
      <c r="E16" s="14">
        <v>331</v>
      </c>
    </row>
    <row r="17" spans="1:5" x14ac:dyDescent="0.25">
      <c r="A17" s="13" t="s">
        <v>8379</v>
      </c>
      <c r="B17" s="14">
        <v>121</v>
      </c>
      <c r="C17" s="14">
        <v>105</v>
      </c>
      <c r="D17" s="14">
        <v>25</v>
      </c>
      <c r="E17" s="14">
        <v>251</v>
      </c>
    </row>
    <row r="18" spans="1:5" x14ac:dyDescent="0.25">
      <c r="A18" s="13" t="s">
        <v>8310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76A64-8E5F-40DC-A986-F9E7F9D669AB}">
  <dimension ref="A1:K4115"/>
  <sheetViews>
    <sheetView tabSelected="1" topLeftCell="A4097" workbookViewId="0">
      <selection activeCell="A4116" sqref="A4116:XFD1048576"/>
    </sheetView>
  </sheetViews>
  <sheetFormatPr defaultRowHeight="15" x14ac:dyDescent="0.25"/>
  <cols>
    <col min="1" max="1" width="17.5703125" customWidth="1"/>
    <col min="2" max="3" width="15.42578125" customWidth="1"/>
    <col min="4" max="4" width="28.140625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  <col min="9" max="9" width="20.85546875" bestFit="1" customWidth="1"/>
    <col min="10" max="10" width="17" bestFit="1" customWidth="1"/>
    <col min="11" max="11" width="19.85546875" bestFit="1" customWidth="1"/>
  </cols>
  <sheetData>
    <row r="1" spans="1:11" x14ac:dyDescent="0.25">
      <c r="A1" t="str">
        <f>'Kickstarter Table'!F1</f>
        <v>state</v>
      </c>
      <c r="B1" s="11" t="str">
        <f>'Kickstarter Table'!D1</f>
        <v>goal</v>
      </c>
      <c r="C1" s="11"/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  <c r="K1" t="s">
        <v>8388</v>
      </c>
    </row>
    <row r="2" spans="1:11" x14ac:dyDescent="0.25">
      <c r="A2" t="str">
        <f>'Kickstarter Table'!F2</f>
        <v>successful</v>
      </c>
      <c r="B2" s="11">
        <f>'Kickstarter Table'!D2</f>
        <v>8500</v>
      </c>
      <c r="C2" s="11"/>
      <c r="D2" t="s">
        <v>8389</v>
      </c>
      <c r="E2">
        <f>COUNTIFS($A$2:$A$4115,"successful",$B$2:$B$4115,"&lt;1000")</f>
        <v>322</v>
      </c>
      <c r="F2">
        <f>COUNTIFS($A$2:$A$4115,"failed",$B$2:$B$4115,"&lt;1000")</f>
        <v>113</v>
      </c>
      <c r="G2">
        <f>COUNTIFS($A$2:$A$4115,"canceled",$B$2:$B$4115,"&lt;1000")</f>
        <v>18</v>
      </c>
      <c r="H2">
        <f>SUM(E2:G2)</f>
        <v>453</v>
      </c>
      <c r="I2" s="18">
        <f>E2/H2</f>
        <v>0.71081677704194257</v>
      </c>
      <c r="J2" s="18">
        <f>F2/H2</f>
        <v>0.24944812362030905</v>
      </c>
      <c r="K2" s="18">
        <f>G2/H2</f>
        <v>3.9735099337748346E-2</v>
      </c>
    </row>
    <row r="3" spans="1:11" x14ac:dyDescent="0.25">
      <c r="A3" t="str">
        <f>'Kickstarter Table'!F3</f>
        <v>successful</v>
      </c>
      <c r="B3" s="11">
        <f>'Kickstarter Table'!D3</f>
        <v>10275</v>
      </c>
      <c r="C3" s="11"/>
      <c r="D3" t="s">
        <v>8390</v>
      </c>
      <c r="E3">
        <f>COUNTIFS($A$2:$A$4115,"successful",$B$2:$B$4115,"&gt;=1000",$B$2:$B$4115,"&lt;=4999")</f>
        <v>932</v>
      </c>
      <c r="F3">
        <f>COUNTIFS($A$2:$A$4115,"failed",$B$2:$B$4115,"&gt;=1000",$B$2:$B$4115,"&lt;=4999")</f>
        <v>420</v>
      </c>
      <c r="G3">
        <f>COUNTIFS($A$2:$A$4115,"canceled",$B$2:$B$4115,"&gt;=1000",$B$2:$B$4115,"&lt;=4999")</f>
        <v>60</v>
      </c>
      <c r="H3">
        <f t="shared" ref="H3:H13" si="0">SUM(E3:G3)</f>
        <v>1412</v>
      </c>
      <c r="I3" s="18">
        <f t="shared" ref="I3:I13" si="1">E3/H3</f>
        <v>0.66005665722379603</v>
      </c>
      <c r="J3" s="18">
        <f t="shared" ref="J3:J13" si="2">F3/H3</f>
        <v>0.29745042492917845</v>
      </c>
      <c r="K3" s="18">
        <f t="shared" ref="K3:K13" si="3">G3/H3</f>
        <v>4.2492917847025496E-2</v>
      </c>
    </row>
    <row r="4" spans="1:11" x14ac:dyDescent="0.25">
      <c r="A4" t="str">
        <f>'Kickstarter Table'!F4</f>
        <v>successful</v>
      </c>
      <c r="B4" s="11">
        <f>'Kickstarter Table'!D4</f>
        <v>500</v>
      </c>
      <c r="C4" s="11"/>
      <c r="D4" t="s">
        <v>8391</v>
      </c>
      <c r="E4">
        <f>COUNTIFS($A$2:$A$4115,"successful",$B$2:$B$4115,"&gt;=5000",$B$2:$B$4115,"&lt;=9999")</f>
        <v>381</v>
      </c>
      <c r="F4">
        <f>COUNTIFS($A$2:$A$4115,"failed",$B$2:$B$4115,"&gt;=5000",$B$2:$B$4115,"&lt;=9999")</f>
        <v>283</v>
      </c>
      <c r="G4">
        <f>COUNTIFS($A$2:$A$4115,"canceled",$B$2:$B$4115,"&gt;=5000",$B$2:$B$4115,"&lt;=9999")</f>
        <v>52</v>
      </c>
      <c r="H4">
        <f t="shared" si="0"/>
        <v>716</v>
      </c>
      <c r="I4" s="18">
        <f t="shared" si="1"/>
        <v>0.53212290502793291</v>
      </c>
      <c r="J4" s="18">
        <f t="shared" si="2"/>
        <v>0.39525139664804471</v>
      </c>
      <c r="K4" s="18">
        <f t="shared" si="3"/>
        <v>7.2625698324022353E-2</v>
      </c>
    </row>
    <row r="5" spans="1:11" x14ac:dyDescent="0.25">
      <c r="A5" t="str">
        <f>'Kickstarter Table'!F5</f>
        <v>successful</v>
      </c>
      <c r="B5" s="11">
        <f>'Kickstarter Table'!D5</f>
        <v>10000</v>
      </c>
      <c r="C5" s="11"/>
      <c r="D5" t="s">
        <v>8392</v>
      </c>
      <c r="E5">
        <f>COUNTIFS($A$2:$A$4115,"successful",$B$2:$B$4115,"&gt;=10000",$B$2:$B$4115,"&lt;=14999")</f>
        <v>168</v>
      </c>
      <c r="F5">
        <f>COUNTIFS($A$2:$A$4115,"failed",$B$2:$B$4115,"&gt;=10000",$B$2:$B$4115,"&lt;=14999")</f>
        <v>144</v>
      </c>
      <c r="G5">
        <f>COUNTIFS($A$2:$A$4115,"canceled",$B$2:$B$4115,"&gt;=10000",$B$2:$B$4115,"&lt;=14999")</f>
        <v>40</v>
      </c>
      <c r="H5">
        <f t="shared" si="0"/>
        <v>352</v>
      </c>
      <c r="I5" s="18">
        <f t="shared" si="1"/>
        <v>0.47727272727272729</v>
      </c>
      <c r="J5" s="18">
        <f t="shared" si="2"/>
        <v>0.40909090909090912</v>
      </c>
      <c r="K5" s="18">
        <f t="shared" si="3"/>
        <v>0.11363636363636363</v>
      </c>
    </row>
    <row r="6" spans="1:11" x14ac:dyDescent="0.25">
      <c r="A6" t="str">
        <f>'Kickstarter Table'!F6</f>
        <v>successful</v>
      </c>
      <c r="B6" s="11">
        <f>'Kickstarter Table'!D6</f>
        <v>44000</v>
      </c>
      <c r="C6" s="11"/>
      <c r="D6" t="s">
        <v>8393</v>
      </c>
      <c r="E6">
        <f>COUNTIFS($A$2:$A$4115,"successful",$B$2:$B$4115,"&gt;=15000",$B$2:$B$4115,"&lt;=19999")</f>
        <v>94</v>
      </c>
      <c r="F6">
        <f>COUNTIFS($A$2:$A$4115,"failed",$B$2:$B$4115,"&gt;=15000",$B$2:$B$4115,"&lt;=19999")</f>
        <v>90</v>
      </c>
      <c r="G6">
        <f>COUNTIFS($A$2:$A$4115,"canceled",$B$2:$B$4115,"&gt;=15000",$B$2:$B$4115,"&lt;=19999")</f>
        <v>17</v>
      </c>
      <c r="H6">
        <f t="shared" si="0"/>
        <v>201</v>
      </c>
      <c r="I6" s="18">
        <f t="shared" si="1"/>
        <v>0.46766169154228854</v>
      </c>
      <c r="J6" s="18">
        <f t="shared" si="2"/>
        <v>0.44776119402985076</v>
      </c>
      <c r="K6" s="18">
        <f t="shared" si="3"/>
        <v>8.45771144278607E-2</v>
      </c>
    </row>
    <row r="7" spans="1:11" x14ac:dyDescent="0.25">
      <c r="A7" t="str">
        <f>'Kickstarter Table'!F7</f>
        <v>successful</v>
      </c>
      <c r="B7" s="11">
        <f>'Kickstarter Table'!D7</f>
        <v>3999</v>
      </c>
      <c r="C7" s="11"/>
      <c r="D7" t="s">
        <v>8394</v>
      </c>
      <c r="E7">
        <f>COUNTIFS($A$2:$A$4115,"successful",$B$2:$B$4115,"&gt;=20000",$B$2:$B$4115,"&lt;=24999")</f>
        <v>62</v>
      </c>
      <c r="F7">
        <f>COUNTIFS($A$2:$A$4115,"failed",$B$2:$B$4115,"&gt;=20000",$B$2:$B$4115,"&lt;=24999")</f>
        <v>72</v>
      </c>
      <c r="G7">
        <f>COUNTIFS($A$2:$A$4115,"canceled",$B$2:$B$4115,"&gt;=20000",$B$2:$B$4115,"&lt;=24999")</f>
        <v>14</v>
      </c>
      <c r="H7">
        <f t="shared" si="0"/>
        <v>148</v>
      </c>
      <c r="I7" s="18">
        <f t="shared" si="1"/>
        <v>0.41891891891891891</v>
      </c>
      <c r="J7" s="18">
        <f t="shared" si="2"/>
        <v>0.48648648648648651</v>
      </c>
      <c r="K7" s="18">
        <f t="shared" si="3"/>
        <v>9.45945945945946E-2</v>
      </c>
    </row>
    <row r="8" spans="1:11" x14ac:dyDescent="0.25">
      <c r="A8" t="str">
        <f>'Kickstarter Table'!F8</f>
        <v>successful</v>
      </c>
      <c r="B8" s="11">
        <f>'Kickstarter Table'!D8</f>
        <v>8000</v>
      </c>
      <c r="C8" s="11"/>
      <c r="D8" t="s">
        <v>8395</v>
      </c>
      <c r="E8">
        <f>COUNTIFS($A$2:$A$4115,"successful",$B$2:$B$4115,"&gt;=25000",$B$2:$B$4115,"&lt;=29999")</f>
        <v>55</v>
      </c>
      <c r="F8">
        <f>COUNTIFS($A$2:$A$4115,"failed",$B$2:$B$4115,"&gt;=25000",$B$2:$B$4115,"&lt;=29999")</f>
        <v>64</v>
      </c>
      <c r="G8">
        <f>COUNTIFS($A$2:$A$4115,"canceled",$B$2:$B$4115,"&gt;=25000",$B$2:$B$4115,"&lt;=29999")</f>
        <v>18</v>
      </c>
      <c r="H8">
        <f t="shared" si="0"/>
        <v>137</v>
      </c>
      <c r="I8" s="18">
        <f t="shared" si="1"/>
        <v>0.40145985401459855</v>
      </c>
      <c r="J8" s="18">
        <f t="shared" si="2"/>
        <v>0.46715328467153283</v>
      </c>
      <c r="K8" s="18">
        <f t="shared" si="3"/>
        <v>0.13138686131386862</v>
      </c>
    </row>
    <row r="9" spans="1:11" x14ac:dyDescent="0.25">
      <c r="A9" t="str">
        <f>'Kickstarter Table'!F9</f>
        <v>successful</v>
      </c>
      <c r="B9" s="11">
        <f>'Kickstarter Table'!D9</f>
        <v>9000</v>
      </c>
      <c r="C9" s="11"/>
      <c r="D9" t="s">
        <v>8396</v>
      </c>
      <c r="E9">
        <f>COUNTIFS($A$2:$A$4115,"successful",$B$2:$B$4115,"&gt;=30000",$B$2:$B$4115,"&lt;=34999")</f>
        <v>32</v>
      </c>
      <c r="F9">
        <f>COUNTIFS($A$2:$A$4115,"failed",$B$2:$B$4115,"&gt;=30000",$B$2:$B$4115,"&lt;=34999")</f>
        <v>37</v>
      </c>
      <c r="G9">
        <f>COUNTIFS($A$2:$A$4115,"canceled",$B$2:$B$4115,"&gt;=30000",$B$2:$B$4115,"&lt;=34999")</f>
        <v>13</v>
      </c>
      <c r="H9">
        <f t="shared" si="0"/>
        <v>82</v>
      </c>
      <c r="I9" s="18">
        <f t="shared" si="1"/>
        <v>0.3902439024390244</v>
      </c>
      <c r="J9" s="18">
        <f t="shared" si="2"/>
        <v>0.45121951219512196</v>
      </c>
      <c r="K9" s="18">
        <f t="shared" si="3"/>
        <v>0.15853658536585366</v>
      </c>
    </row>
    <row r="10" spans="1:11" x14ac:dyDescent="0.25">
      <c r="A10" t="str">
        <f>'Kickstarter Table'!F10</f>
        <v>successful</v>
      </c>
      <c r="B10" s="11">
        <f>'Kickstarter Table'!D10</f>
        <v>3500</v>
      </c>
      <c r="C10" s="11"/>
      <c r="D10" t="s">
        <v>8397</v>
      </c>
      <c r="E10">
        <f>COUNTIFS($A$2:$A$4115,"successful",$B$2:$B$4115,"&gt;=35000",$B$2:$B$4115,"&lt;=39999")</f>
        <v>26</v>
      </c>
      <c r="F10">
        <f>COUNTIFS($A$2:$A$4115,"failed",$B$2:$B$4115,"&gt;=35000",$B$2:$B$4115,"&lt;=39999")</f>
        <v>22</v>
      </c>
      <c r="G10">
        <f>COUNTIFS($A$2:$A$4115,"canceled",$B$2:$B$4115,"&gt;=35000",$B$2:$B$4115,"&lt;=39999")</f>
        <v>7</v>
      </c>
      <c r="H10">
        <f t="shared" si="0"/>
        <v>55</v>
      </c>
      <c r="I10" s="18">
        <f t="shared" si="1"/>
        <v>0.47272727272727272</v>
      </c>
      <c r="J10" s="18">
        <f t="shared" si="2"/>
        <v>0.4</v>
      </c>
      <c r="K10" s="18">
        <f t="shared" si="3"/>
        <v>0.12727272727272726</v>
      </c>
    </row>
    <row r="11" spans="1:11" x14ac:dyDescent="0.25">
      <c r="A11" t="str">
        <f>'Kickstarter Table'!F11</f>
        <v>successful</v>
      </c>
      <c r="B11" s="11">
        <f>'Kickstarter Table'!D11</f>
        <v>500</v>
      </c>
      <c r="C11" s="11"/>
      <c r="D11" t="s">
        <v>8398</v>
      </c>
      <c r="E11">
        <f>COUNTIFS($A$2:$A$4115,"successful",$B$2:$B$4115,"&gt;=40000",$B$2:$B$4115,"&lt;=44999")</f>
        <v>21</v>
      </c>
      <c r="F11">
        <f>COUNTIFS($A$2:$A$4115,"failed",$B$2:$B$4115,"&gt;=40000",$B$2:$B$4115,"&lt;=44999")</f>
        <v>16</v>
      </c>
      <c r="G11">
        <f>COUNTIFS($A$2:$A$4115,"canceled",$B$2:$B$4115,"&gt;=40000",$B$2:$B$4115,"&lt;=44999")</f>
        <v>6</v>
      </c>
      <c r="H11">
        <f t="shared" si="0"/>
        <v>43</v>
      </c>
      <c r="I11" s="18">
        <f t="shared" si="1"/>
        <v>0.48837209302325579</v>
      </c>
      <c r="J11" s="18">
        <f t="shared" si="2"/>
        <v>0.37209302325581395</v>
      </c>
      <c r="K11" s="18">
        <f t="shared" si="3"/>
        <v>0.13953488372093023</v>
      </c>
    </row>
    <row r="12" spans="1:11" x14ac:dyDescent="0.25">
      <c r="A12" t="str">
        <f>'Kickstarter Table'!F12</f>
        <v>successful</v>
      </c>
      <c r="B12" s="11">
        <f>'Kickstarter Table'!D12</f>
        <v>3000</v>
      </c>
      <c r="C12" s="11"/>
      <c r="D12" t="s">
        <v>8399</v>
      </c>
      <c r="E12">
        <f>COUNTIFS($A$2:$A$4115,"successful",$B$2:$B$4115,"&gt;=45000",$B$2:$B$4115,"&lt;=49999")</f>
        <v>6</v>
      </c>
      <c r="F12">
        <f>COUNTIFS($A$2:$A$4115,"failed",$B$2:$B$4115,"&gt;=45000",$B$2:$B$4115,"&lt;=49999")</f>
        <v>11</v>
      </c>
      <c r="G12">
        <f>COUNTIFS($A$2:$A$4115,"canceled",$B$2:$B$4115,"&gt;=45000",$B$2:$B$4115,"&lt;=49999")</f>
        <v>4</v>
      </c>
      <c r="H12">
        <f t="shared" si="0"/>
        <v>21</v>
      </c>
      <c r="I12" s="18">
        <f t="shared" si="1"/>
        <v>0.2857142857142857</v>
      </c>
      <c r="J12" s="18">
        <f t="shared" si="2"/>
        <v>0.52380952380952384</v>
      </c>
      <c r="K12" s="18">
        <f t="shared" si="3"/>
        <v>0.19047619047619047</v>
      </c>
    </row>
    <row r="13" spans="1:11" x14ac:dyDescent="0.25">
      <c r="A13" t="str">
        <f>'Kickstarter Table'!F13</f>
        <v>successful</v>
      </c>
      <c r="B13" s="11">
        <f>'Kickstarter Table'!D13</f>
        <v>5000</v>
      </c>
      <c r="C13" s="11"/>
      <c r="D13" t="s">
        <v>8400</v>
      </c>
      <c r="E13">
        <f>COUNTIFS($A$2:$A$4115,"successful",$B$2:$B$4115,"&gt;=50000")</f>
        <v>86</v>
      </c>
      <c r="F13">
        <f>COUNTIFS($A$2:$A$4115,"failed",$B$2:$B$4115,"&gt;=50000")</f>
        <v>258</v>
      </c>
      <c r="G13">
        <f>COUNTIFS($A$2:$A$4115,"canceled",$B$2:$B$4115,"&gt;=50000")</f>
        <v>100</v>
      </c>
      <c r="H13">
        <f t="shared" si="0"/>
        <v>444</v>
      </c>
      <c r="I13" s="18">
        <f t="shared" si="1"/>
        <v>0.19369369369369369</v>
      </c>
      <c r="J13" s="18">
        <f t="shared" si="2"/>
        <v>0.58108108108108103</v>
      </c>
      <c r="K13" s="18">
        <f t="shared" si="3"/>
        <v>0.22522522522522523</v>
      </c>
    </row>
    <row r="14" spans="1:11" x14ac:dyDescent="0.25">
      <c r="A14" t="str">
        <f>'Kickstarter Table'!F14</f>
        <v>successful</v>
      </c>
      <c r="B14" s="11">
        <f>'Kickstarter Table'!D14</f>
        <v>30000</v>
      </c>
      <c r="C14" s="11"/>
    </row>
    <row r="15" spans="1:11" x14ac:dyDescent="0.25">
      <c r="A15" t="str">
        <f>'Kickstarter Table'!F15</f>
        <v>successful</v>
      </c>
      <c r="B15" s="11">
        <f>'Kickstarter Table'!D15</f>
        <v>3500</v>
      </c>
      <c r="C15" s="11"/>
    </row>
    <row r="16" spans="1:11" x14ac:dyDescent="0.25">
      <c r="A16" t="str">
        <f>'Kickstarter Table'!F16</f>
        <v>successful</v>
      </c>
      <c r="B16" s="11">
        <f>'Kickstarter Table'!D16</f>
        <v>6000</v>
      </c>
      <c r="C16" s="11"/>
    </row>
    <row r="17" spans="1:3" x14ac:dyDescent="0.25">
      <c r="A17" t="str">
        <f>'Kickstarter Table'!F17</f>
        <v>successful</v>
      </c>
      <c r="B17" s="11">
        <f>'Kickstarter Table'!D17</f>
        <v>2000</v>
      </c>
      <c r="C17" s="11"/>
    </row>
    <row r="18" spans="1:3" x14ac:dyDescent="0.25">
      <c r="A18" t="str">
        <f>'Kickstarter Table'!F18</f>
        <v>successful</v>
      </c>
      <c r="B18" s="11">
        <f>'Kickstarter Table'!D18</f>
        <v>12000</v>
      </c>
      <c r="C18" s="11"/>
    </row>
    <row r="19" spans="1:3" x14ac:dyDescent="0.25">
      <c r="A19" t="str">
        <f>'Kickstarter Table'!F19</f>
        <v>successful</v>
      </c>
      <c r="B19" s="11">
        <f>'Kickstarter Table'!D19</f>
        <v>1500</v>
      </c>
      <c r="C19" s="11"/>
    </row>
    <row r="20" spans="1:3" x14ac:dyDescent="0.25">
      <c r="A20" t="str">
        <f>'Kickstarter Table'!F20</f>
        <v>successful</v>
      </c>
      <c r="B20" s="11">
        <f>'Kickstarter Table'!D20</f>
        <v>30000</v>
      </c>
      <c r="C20" s="11"/>
    </row>
    <row r="21" spans="1:3" x14ac:dyDescent="0.25">
      <c r="A21" t="str">
        <f>'Kickstarter Table'!F21</f>
        <v>successful</v>
      </c>
      <c r="B21" s="11">
        <f>'Kickstarter Table'!D21</f>
        <v>850</v>
      </c>
      <c r="C21" s="11"/>
    </row>
    <row r="22" spans="1:3" x14ac:dyDescent="0.25">
      <c r="A22" t="str">
        <f>'Kickstarter Table'!F22</f>
        <v>successful</v>
      </c>
      <c r="B22" s="11">
        <f>'Kickstarter Table'!D22</f>
        <v>2000</v>
      </c>
      <c r="C22" s="11"/>
    </row>
    <row r="23" spans="1:3" x14ac:dyDescent="0.25">
      <c r="A23" t="str">
        <f>'Kickstarter Table'!F23</f>
        <v>successful</v>
      </c>
      <c r="B23" s="11">
        <f>'Kickstarter Table'!D23</f>
        <v>18500</v>
      </c>
      <c r="C23" s="11"/>
    </row>
    <row r="24" spans="1:3" x14ac:dyDescent="0.25">
      <c r="A24" t="str">
        <f>'Kickstarter Table'!F24</f>
        <v>successful</v>
      </c>
      <c r="B24" s="11">
        <f>'Kickstarter Table'!D24</f>
        <v>350</v>
      </c>
      <c r="C24" s="11"/>
    </row>
    <row r="25" spans="1:3" x14ac:dyDescent="0.25">
      <c r="A25" t="str">
        <f>'Kickstarter Table'!F25</f>
        <v>successful</v>
      </c>
      <c r="B25" s="11">
        <f>'Kickstarter Table'!D25</f>
        <v>2000</v>
      </c>
      <c r="C25" s="11"/>
    </row>
    <row r="26" spans="1:3" x14ac:dyDescent="0.25">
      <c r="A26" t="str">
        <f>'Kickstarter Table'!F26</f>
        <v>successful</v>
      </c>
      <c r="B26" s="11">
        <f>'Kickstarter Table'!D26</f>
        <v>35000</v>
      </c>
      <c r="C26" s="11"/>
    </row>
    <row r="27" spans="1:3" x14ac:dyDescent="0.25">
      <c r="A27" t="str">
        <f>'Kickstarter Table'!F27</f>
        <v>successful</v>
      </c>
      <c r="B27" s="11">
        <f>'Kickstarter Table'!D27</f>
        <v>600</v>
      </c>
      <c r="C27" s="11"/>
    </row>
    <row r="28" spans="1:3" x14ac:dyDescent="0.25">
      <c r="A28" t="str">
        <f>'Kickstarter Table'!F28</f>
        <v>successful</v>
      </c>
      <c r="B28" s="11">
        <f>'Kickstarter Table'!D28</f>
        <v>1250</v>
      </c>
      <c r="C28" s="11"/>
    </row>
    <row r="29" spans="1:3" x14ac:dyDescent="0.25">
      <c r="A29" t="str">
        <f>'Kickstarter Table'!F29</f>
        <v>successful</v>
      </c>
      <c r="B29" s="11">
        <f>'Kickstarter Table'!D29</f>
        <v>20000</v>
      </c>
      <c r="C29" s="11"/>
    </row>
    <row r="30" spans="1:3" x14ac:dyDescent="0.25">
      <c r="A30" t="str">
        <f>'Kickstarter Table'!F30</f>
        <v>successful</v>
      </c>
      <c r="B30" s="11">
        <f>'Kickstarter Table'!D30</f>
        <v>12000</v>
      </c>
      <c r="C30" s="11"/>
    </row>
    <row r="31" spans="1:3" x14ac:dyDescent="0.25">
      <c r="A31" t="str">
        <f>'Kickstarter Table'!F31</f>
        <v>successful</v>
      </c>
      <c r="B31" s="11">
        <f>'Kickstarter Table'!D31</f>
        <v>3000</v>
      </c>
      <c r="C31" s="11"/>
    </row>
    <row r="32" spans="1:3" x14ac:dyDescent="0.25">
      <c r="A32" t="str">
        <f>'Kickstarter Table'!F32</f>
        <v>successful</v>
      </c>
      <c r="B32" s="11">
        <f>'Kickstarter Table'!D32</f>
        <v>4000</v>
      </c>
      <c r="C32" s="11"/>
    </row>
    <row r="33" spans="1:3" x14ac:dyDescent="0.25">
      <c r="A33" t="str">
        <f>'Kickstarter Table'!F33</f>
        <v>successful</v>
      </c>
      <c r="B33" s="11">
        <f>'Kickstarter Table'!D33</f>
        <v>13</v>
      </c>
      <c r="C33" s="11"/>
    </row>
    <row r="34" spans="1:3" x14ac:dyDescent="0.25">
      <c r="A34" t="str">
        <f>'Kickstarter Table'!F34</f>
        <v>successful</v>
      </c>
      <c r="B34" s="11">
        <f>'Kickstarter Table'!D34</f>
        <v>28450</v>
      </c>
      <c r="C34" s="11"/>
    </row>
    <row r="35" spans="1:3" x14ac:dyDescent="0.25">
      <c r="A35" t="str">
        <f>'Kickstarter Table'!F35</f>
        <v>successful</v>
      </c>
      <c r="B35" s="11">
        <f>'Kickstarter Table'!D35</f>
        <v>5250</v>
      </c>
      <c r="C35" s="11"/>
    </row>
    <row r="36" spans="1:3" x14ac:dyDescent="0.25">
      <c r="A36" t="str">
        <f>'Kickstarter Table'!F36</f>
        <v>successful</v>
      </c>
      <c r="B36" s="11">
        <f>'Kickstarter Table'!D36</f>
        <v>2600</v>
      </c>
      <c r="C36" s="11"/>
    </row>
    <row r="37" spans="1:3" x14ac:dyDescent="0.25">
      <c r="A37" t="str">
        <f>'Kickstarter Table'!F37</f>
        <v>successful</v>
      </c>
      <c r="B37" s="11">
        <f>'Kickstarter Table'!D37</f>
        <v>1000</v>
      </c>
      <c r="C37" s="11"/>
    </row>
    <row r="38" spans="1:3" x14ac:dyDescent="0.25">
      <c r="A38" t="str">
        <f>'Kickstarter Table'!F38</f>
        <v>successful</v>
      </c>
      <c r="B38" s="11">
        <f>'Kickstarter Table'!D38</f>
        <v>6000</v>
      </c>
      <c r="C38" s="11"/>
    </row>
    <row r="39" spans="1:3" x14ac:dyDescent="0.25">
      <c r="A39" t="str">
        <f>'Kickstarter Table'!F39</f>
        <v>successful</v>
      </c>
      <c r="B39" s="11">
        <f>'Kickstarter Table'!D39</f>
        <v>22000</v>
      </c>
      <c r="C39" s="11"/>
    </row>
    <row r="40" spans="1:3" x14ac:dyDescent="0.25">
      <c r="A40" t="str">
        <f>'Kickstarter Table'!F40</f>
        <v>successful</v>
      </c>
      <c r="B40" s="11">
        <f>'Kickstarter Table'!D40</f>
        <v>2500</v>
      </c>
      <c r="C40" s="11"/>
    </row>
    <row r="41" spans="1:3" x14ac:dyDescent="0.25">
      <c r="A41" t="str">
        <f>'Kickstarter Table'!F41</f>
        <v>successful</v>
      </c>
      <c r="B41" s="11">
        <f>'Kickstarter Table'!D41</f>
        <v>25000</v>
      </c>
      <c r="C41" s="11"/>
    </row>
    <row r="42" spans="1:3" x14ac:dyDescent="0.25">
      <c r="A42" t="str">
        <f>'Kickstarter Table'!F42</f>
        <v>successful</v>
      </c>
      <c r="B42" s="11">
        <f>'Kickstarter Table'!D42</f>
        <v>2000</v>
      </c>
      <c r="C42" s="11"/>
    </row>
    <row r="43" spans="1:3" x14ac:dyDescent="0.25">
      <c r="A43" t="str">
        <f>'Kickstarter Table'!F43</f>
        <v>successful</v>
      </c>
      <c r="B43" s="11">
        <f>'Kickstarter Table'!D43</f>
        <v>2000</v>
      </c>
      <c r="C43" s="11"/>
    </row>
    <row r="44" spans="1:3" x14ac:dyDescent="0.25">
      <c r="A44" t="str">
        <f>'Kickstarter Table'!F44</f>
        <v>successful</v>
      </c>
      <c r="B44" s="11">
        <f>'Kickstarter Table'!D44</f>
        <v>14000</v>
      </c>
      <c r="C44" s="11"/>
    </row>
    <row r="45" spans="1:3" x14ac:dyDescent="0.25">
      <c r="A45" t="str">
        <f>'Kickstarter Table'!F45</f>
        <v>successful</v>
      </c>
      <c r="B45" s="11">
        <f>'Kickstarter Table'!D45</f>
        <v>10000</v>
      </c>
      <c r="C45" s="11"/>
    </row>
    <row r="46" spans="1:3" x14ac:dyDescent="0.25">
      <c r="A46" t="str">
        <f>'Kickstarter Table'!F46</f>
        <v>successful</v>
      </c>
      <c r="B46" s="11">
        <f>'Kickstarter Table'!D46</f>
        <v>2000</v>
      </c>
      <c r="C46" s="11"/>
    </row>
    <row r="47" spans="1:3" x14ac:dyDescent="0.25">
      <c r="A47" t="str">
        <f>'Kickstarter Table'!F47</f>
        <v>successful</v>
      </c>
      <c r="B47" s="11">
        <f>'Kickstarter Table'!D47</f>
        <v>5000</v>
      </c>
      <c r="C47" s="11"/>
    </row>
    <row r="48" spans="1:3" x14ac:dyDescent="0.25">
      <c r="A48" t="str">
        <f>'Kickstarter Table'!F48</f>
        <v>successful</v>
      </c>
      <c r="B48" s="11">
        <f>'Kickstarter Table'!D48</f>
        <v>8400</v>
      </c>
      <c r="C48" s="11"/>
    </row>
    <row r="49" spans="1:3" x14ac:dyDescent="0.25">
      <c r="A49" t="str">
        <f>'Kickstarter Table'!F49</f>
        <v>successful</v>
      </c>
      <c r="B49" s="11">
        <f>'Kickstarter Table'!D49</f>
        <v>5000</v>
      </c>
      <c r="C49" s="11"/>
    </row>
    <row r="50" spans="1:3" x14ac:dyDescent="0.25">
      <c r="A50" t="str">
        <f>'Kickstarter Table'!F50</f>
        <v>successful</v>
      </c>
      <c r="B50" s="11">
        <f>'Kickstarter Table'!D50</f>
        <v>2000</v>
      </c>
      <c r="C50" s="11"/>
    </row>
    <row r="51" spans="1:3" x14ac:dyDescent="0.25">
      <c r="A51" t="str">
        <f>'Kickstarter Table'!F51</f>
        <v>successful</v>
      </c>
      <c r="B51" s="11">
        <f>'Kickstarter Table'!D51</f>
        <v>12000</v>
      </c>
      <c r="C51" s="11"/>
    </row>
    <row r="52" spans="1:3" x14ac:dyDescent="0.25">
      <c r="A52" t="str">
        <f>'Kickstarter Table'!F52</f>
        <v>successful</v>
      </c>
      <c r="B52" s="11">
        <f>'Kickstarter Table'!D52</f>
        <v>600</v>
      </c>
      <c r="C52" s="11"/>
    </row>
    <row r="53" spans="1:3" x14ac:dyDescent="0.25">
      <c r="A53" t="str">
        <f>'Kickstarter Table'!F53</f>
        <v>successful</v>
      </c>
      <c r="B53" s="11">
        <f>'Kickstarter Table'!D53</f>
        <v>11000</v>
      </c>
      <c r="C53" s="11"/>
    </row>
    <row r="54" spans="1:3" x14ac:dyDescent="0.25">
      <c r="A54" t="str">
        <f>'Kickstarter Table'!F54</f>
        <v>successful</v>
      </c>
      <c r="B54" s="11">
        <f>'Kickstarter Table'!D54</f>
        <v>10000</v>
      </c>
      <c r="C54" s="11"/>
    </row>
    <row r="55" spans="1:3" x14ac:dyDescent="0.25">
      <c r="A55" t="str">
        <f>'Kickstarter Table'!F55</f>
        <v>successful</v>
      </c>
      <c r="B55" s="11">
        <f>'Kickstarter Table'!D55</f>
        <v>3000</v>
      </c>
      <c r="C55" s="11"/>
    </row>
    <row r="56" spans="1:3" x14ac:dyDescent="0.25">
      <c r="A56" t="str">
        <f>'Kickstarter Table'!F56</f>
        <v>successful</v>
      </c>
      <c r="B56" s="11">
        <f>'Kickstarter Table'!D56</f>
        <v>10000</v>
      </c>
      <c r="C56" s="11"/>
    </row>
    <row r="57" spans="1:3" x14ac:dyDescent="0.25">
      <c r="A57" t="str">
        <f>'Kickstarter Table'!F57</f>
        <v>successful</v>
      </c>
      <c r="B57" s="11">
        <f>'Kickstarter Table'!D57</f>
        <v>8600</v>
      </c>
      <c r="C57" s="11"/>
    </row>
    <row r="58" spans="1:3" x14ac:dyDescent="0.25">
      <c r="A58" t="str">
        <f>'Kickstarter Table'!F58</f>
        <v>successful</v>
      </c>
      <c r="B58" s="11">
        <f>'Kickstarter Table'!D58</f>
        <v>8000</v>
      </c>
      <c r="C58" s="11"/>
    </row>
    <row r="59" spans="1:3" x14ac:dyDescent="0.25">
      <c r="A59" t="str">
        <f>'Kickstarter Table'!F59</f>
        <v>successful</v>
      </c>
      <c r="B59" s="11">
        <f>'Kickstarter Table'!D59</f>
        <v>15000</v>
      </c>
      <c r="C59" s="11"/>
    </row>
    <row r="60" spans="1:3" x14ac:dyDescent="0.25">
      <c r="A60" t="str">
        <f>'Kickstarter Table'!F60</f>
        <v>successful</v>
      </c>
      <c r="B60" s="11">
        <f>'Kickstarter Table'!D60</f>
        <v>10000</v>
      </c>
      <c r="C60" s="11"/>
    </row>
    <row r="61" spans="1:3" x14ac:dyDescent="0.25">
      <c r="A61" t="str">
        <f>'Kickstarter Table'!F61</f>
        <v>successful</v>
      </c>
      <c r="B61" s="11">
        <f>'Kickstarter Table'!D61</f>
        <v>20000</v>
      </c>
      <c r="C61" s="11"/>
    </row>
    <row r="62" spans="1:3" x14ac:dyDescent="0.25">
      <c r="A62" t="str">
        <f>'Kickstarter Table'!F62</f>
        <v>successful</v>
      </c>
      <c r="B62" s="11">
        <f>'Kickstarter Table'!D62</f>
        <v>4500</v>
      </c>
      <c r="C62" s="11"/>
    </row>
    <row r="63" spans="1:3" x14ac:dyDescent="0.25">
      <c r="A63" t="str">
        <f>'Kickstarter Table'!F63</f>
        <v>successful</v>
      </c>
      <c r="B63" s="11">
        <f>'Kickstarter Table'!D63</f>
        <v>5000</v>
      </c>
      <c r="C63" s="11"/>
    </row>
    <row r="64" spans="1:3" x14ac:dyDescent="0.25">
      <c r="A64" t="str">
        <f>'Kickstarter Table'!F64</f>
        <v>successful</v>
      </c>
      <c r="B64" s="11">
        <f>'Kickstarter Table'!D64</f>
        <v>3000</v>
      </c>
      <c r="C64" s="11"/>
    </row>
    <row r="65" spans="1:3" x14ac:dyDescent="0.25">
      <c r="A65" t="str">
        <f>'Kickstarter Table'!F65</f>
        <v>successful</v>
      </c>
      <c r="B65" s="11">
        <f>'Kickstarter Table'!D65</f>
        <v>2000</v>
      </c>
      <c r="C65" s="11"/>
    </row>
    <row r="66" spans="1:3" x14ac:dyDescent="0.25">
      <c r="A66" t="str">
        <f>'Kickstarter Table'!F66</f>
        <v>successful</v>
      </c>
      <c r="B66" s="11">
        <f>'Kickstarter Table'!D66</f>
        <v>1200</v>
      </c>
      <c r="C66" s="11"/>
    </row>
    <row r="67" spans="1:3" x14ac:dyDescent="0.25">
      <c r="A67" t="str">
        <f>'Kickstarter Table'!F67</f>
        <v>successful</v>
      </c>
      <c r="B67" s="11">
        <f>'Kickstarter Table'!D67</f>
        <v>7000</v>
      </c>
      <c r="C67" s="11"/>
    </row>
    <row r="68" spans="1:3" x14ac:dyDescent="0.25">
      <c r="A68" t="str">
        <f>'Kickstarter Table'!F68</f>
        <v>successful</v>
      </c>
      <c r="B68" s="11">
        <f>'Kickstarter Table'!D68</f>
        <v>2000</v>
      </c>
      <c r="C68" s="11"/>
    </row>
    <row r="69" spans="1:3" x14ac:dyDescent="0.25">
      <c r="A69" t="str">
        <f>'Kickstarter Table'!F69</f>
        <v>successful</v>
      </c>
      <c r="B69" s="11">
        <f>'Kickstarter Table'!D69</f>
        <v>2000</v>
      </c>
      <c r="C69" s="11"/>
    </row>
    <row r="70" spans="1:3" x14ac:dyDescent="0.25">
      <c r="A70" t="str">
        <f>'Kickstarter Table'!F70</f>
        <v>successful</v>
      </c>
      <c r="B70" s="11">
        <f>'Kickstarter Table'!D70</f>
        <v>600</v>
      </c>
      <c r="C70" s="11"/>
    </row>
    <row r="71" spans="1:3" x14ac:dyDescent="0.25">
      <c r="A71" t="str">
        <f>'Kickstarter Table'!F71</f>
        <v>successful</v>
      </c>
      <c r="B71" s="11">
        <f>'Kickstarter Table'!D71</f>
        <v>10000</v>
      </c>
      <c r="C71" s="11"/>
    </row>
    <row r="72" spans="1:3" x14ac:dyDescent="0.25">
      <c r="A72" t="str">
        <f>'Kickstarter Table'!F72</f>
        <v>successful</v>
      </c>
      <c r="B72" s="11">
        <f>'Kickstarter Table'!D72</f>
        <v>500</v>
      </c>
      <c r="C72" s="11"/>
    </row>
    <row r="73" spans="1:3" x14ac:dyDescent="0.25">
      <c r="A73" t="str">
        <f>'Kickstarter Table'!F73</f>
        <v>successful</v>
      </c>
      <c r="B73" s="11">
        <f>'Kickstarter Table'!D73</f>
        <v>1800</v>
      </c>
      <c r="C73" s="11"/>
    </row>
    <row r="74" spans="1:3" x14ac:dyDescent="0.25">
      <c r="A74" t="str">
        <f>'Kickstarter Table'!F74</f>
        <v>successful</v>
      </c>
      <c r="B74" s="11">
        <f>'Kickstarter Table'!D74</f>
        <v>2200</v>
      </c>
      <c r="C74" s="11"/>
    </row>
    <row r="75" spans="1:3" x14ac:dyDescent="0.25">
      <c r="A75" t="str">
        <f>'Kickstarter Table'!F75</f>
        <v>successful</v>
      </c>
      <c r="B75" s="11">
        <f>'Kickstarter Table'!D75</f>
        <v>900</v>
      </c>
      <c r="C75" s="11"/>
    </row>
    <row r="76" spans="1:3" x14ac:dyDescent="0.25">
      <c r="A76" t="str">
        <f>'Kickstarter Table'!F76</f>
        <v>successful</v>
      </c>
      <c r="B76" s="11">
        <f>'Kickstarter Table'!D76</f>
        <v>500</v>
      </c>
      <c r="C76" s="11"/>
    </row>
    <row r="77" spans="1:3" x14ac:dyDescent="0.25">
      <c r="A77" t="str">
        <f>'Kickstarter Table'!F77</f>
        <v>successful</v>
      </c>
      <c r="B77" s="11">
        <f>'Kickstarter Table'!D77</f>
        <v>3500</v>
      </c>
      <c r="C77" s="11"/>
    </row>
    <row r="78" spans="1:3" x14ac:dyDescent="0.25">
      <c r="A78" t="str">
        <f>'Kickstarter Table'!F78</f>
        <v>successful</v>
      </c>
      <c r="B78" s="11">
        <f>'Kickstarter Table'!D78</f>
        <v>300</v>
      </c>
      <c r="C78" s="11"/>
    </row>
    <row r="79" spans="1:3" x14ac:dyDescent="0.25">
      <c r="A79" t="str">
        <f>'Kickstarter Table'!F79</f>
        <v>successful</v>
      </c>
      <c r="B79" s="11">
        <f>'Kickstarter Table'!D79</f>
        <v>400</v>
      </c>
      <c r="C79" s="11"/>
    </row>
    <row r="80" spans="1:3" x14ac:dyDescent="0.25">
      <c r="A80" t="str">
        <f>'Kickstarter Table'!F80</f>
        <v>successful</v>
      </c>
      <c r="B80" s="11">
        <f>'Kickstarter Table'!D80</f>
        <v>50</v>
      </c>
      <c r="C80" s="11"/>
    </row>
    <row r="81" spans="1:3" x14ac:dyDescent="0.25">
      <c r="A81" t="str">
        <f>'Kickstarter Table'!F81</f>
        <v>successful</v>
      </c>
      <c r="B81" s="11">
        <f>'Kickstarter Table'!D81</f>
        <v>1300</v>
      </c>
      <c r="C81" s="11"/>
    </row>
    <row r="82" spans="1:3" x14ac:dyDescent="0.25">
      <c r="A82" t="str">
        <f>'Kickstarter Table'!F82</f>
        <v>successful</v>
      </c>
      <c r="B82" s="11">
        <f>'Kickstarter Table'!D82</f>
        <v>12000</v>
      </c>
      <c r="C82" s="11"/>
    </row>
    <row r="83" spans="1:3" x14ac:dyDescent="0.25">
      <c r="A83" t="str">
        <f>'Kickstarter Table'!F83</f>
        <v>successful</v>
      </c>
      <c r="B83" s="11">
        <f>'Kickstarter Table'!D83</f>
        <v>750</v>
      </c>
      <c r="C83" s="11"/>
    </row>
    <row r="84" spans="1:3" x14ac:dyDescent="0.25">
      <c r="A84" t="str">
        <f>'Kickstarter Table'!F84</f>
        <v>successful</v>
      </c>
      <c r="B84" s="11">
        <f>'Kickstarter Table'!D84</f>
        <v>4000</v>
      </c>
      <c r="C84" s="11"/>
    </row>
    <row r="85" spans="1:3" x14ac:dyDescent="0.25">
      <c r="A85" t="str">
        <f>'Kickstarter Table'!F85</f>
        <v>successful</v>
      </c>
      <c r="B85" s="11">
        <f>'Kickstarter Table'!D85</f>
        <v>200</v>
      </c>
      <c r="C85" s="11"/>
    </row>
    <row r="86" spans="1:3" x14ac:dyDescent="0.25">
      <c r="A86" t="str">
        <f>'Kickstarter Table'!F86</f>
        <v>successful</v>
      </c>
      <c r="B86" s="11">
        <f>'Kickstarter Table'!D86</f>
        <v>500</v>
      </c>
      <c r="C86" s="11"/>
    </row>
    <row r="87" spans="1:3" x14ac:dyDescent="0.25">
      <c r="A87" t="str">
        <f>'Kickstarter Table'!F87</f>
        <v>successful</v>
      </c>
      <c r="B87" s="11">
        <f>'Kickstarter Table'!D87</f>
        <v>1200</v>
      </c>
      <c r="C87" s="11"/>
    </row>
    <row r="88" spans="1:3" x14ac:dyDescent="0.25">
      <c r="A88" t="str">
        <f>'Kickstarter Table'!F88</f>
        <v>successful</v>
      </c>
      <c r="B88" s="11">
        <f>'Kickstarter Table'!D88</f>
        <v>6000</v>
      </c>
      <c r="C88" s="11"/>
    </row>
    <row r="89" spans="1:3" x14ac:dyDescent="0.25">
      <c r="A89" t="str">
        <f>'Kickstarter Table'!F89</f>
        <v>successful</v>
      </c>
      <c r="B89" s="11">
        <f>'Kickstarter Table'!D89</f>
        <v>2500</v>
      </c>
      <c r="C89" s="11"/>
    </row>
    <row r="90" spans="1:3" x14ac:dyDescent="0.25">
      <c r="A90" t="str">
        <f>'Kickstarter Table'!F90</f>
        <v>successful</v>
      </c>
      <c r="B90" s="11">
        <f>'Kickstarter Table'!D90</f>
        <v>3500</v>
      </c>
      <c r="C90" s="11"/>
    </row>
    <row r="91" spans="1:3" x14ac:dyDescent="0.25">
      <c r="A91" t="str">
        <f>'Kickstarter Table'!F91</f>
        <v>successful</v>
      </c>
      <c r="B91" s="11">
        <f>'Kickstarter Table'!D91</f>
        <v>6000</v>
      </c>
      <c r="C91" s="11"/>
    </row>
    <row r="92" spans="1:3" x14ac:dyDescent="0.25">
      <c r="A92" t="str">
        <f>'Kickstarter Table'!F92</f>
        <v>successful</v>
      </c>
      <c r="B92" s="11">
        <f>'Kickstarter Table'!D92</f>
        <v>500</v>
      </c>
      <c r="C92" s="11"/>
    </row>
    <row r="93" spans="1:3" x14ac:dyDescent="0.25">
      <c r="A93" t="str">
        <f>'Kickstarter Table'!F93</f>
        <v>successful</v>
      </c>
      <c r="B93" s="11">
        <f>'Kickstarter Table'!D93</f>
        <v>3000</v>
      </c>
      <c r="C93" s="11"/>
    </row>
    <row r="94" spans="1:3" x14ac:dyDescent="0.25">
      <c r="A94" t="str">
        <f>'Kickstarter Table'!F94</f>
        <v>successful</v>
      </c>
      <c r="B94" s="11">
        <f>'Kickstarter Table'!D94</f>
        <v>5000</v>
      </c>
      <c r="C94" s="11"/>
    </row>
    <row r="95" spans="1:3" x14ac:dyDescent="0.25">
      <c r="A95" t="str">
        <f>'Kickstarter Table'!F95</f>
        <v>successful</v>
      </c>
      <c r="B95" s="11">
        <f>'Kickstarter Table'!D95</f>
        <v>1000</v>
      </c>
      <c r="C95" s="11"/>
    </row>
    <row r="96" spans="1:3" x14ac:dyDescent="0.25">
      <c r="A96" t="str">
        <f>'Kickstarter Table'!F96</f>
        <v>successful</v>
      </c>
      <c r="B96" s="11">
        <f>'Kickstarter Table'!D96</f>
        <v>250</v>
      </c>
      <c r="C96" s="11"/>
    </row>
    <row r="97" spans="1:3" x14ac:dyDescent="0.25">
      <c r="A97" t="str">
        <f>'Kickstarter Table'!F97</f>
        <v>successful</v>
      </c>
      <c r="B97" s="11">
        <f>'Kickstarter Table'!D97</f>
        <v>350</v>
      </c>
      <c r="C97" s="11"/>
    </row>
    <row r="98" spans="1:3" x14ac:dyDescent="0.25">
      <c r="A98" t="str">
        <f>'Kickstarter Table'!F98</f>
        <v>successful</v>
      </c>
      <c r="B98" s="11">
        <f>'Kickstarter Table'!D98</f>
        <v>1500</v>
      </c>
      <c r="C98" s="11"/>
    </row>
    <row r="99" spans="1:3" x14ac:dyDescent="0.25">
      <c r="A99" t="str">
        <f>'Kickstarter Table'!F99</f>
        <v>successful</v>
      </c>
      <c r="B99" s="11">
        <f>'Kickstarter Table'!D99</f>
        <v>400</v>
      </c>
      <c r="C99" s="11"/>
    </row>
    <row r="100" spans="1:3" x14ac:dyDescent="0.25">
      <c r="A100" t="str">
        <f>'Kickstarter Table'!F100</f>
        <v>successful</v>
      </c>
      <c r="B100" s="11">
        <f>'Kickstarter Table'!D100</f>
        <v>3200</v>
      </c>
      <c r="C100" s="11"/>
    </row>
    <row r="101" spans="1:3" x14ac:dyDescent="0.25">
      <c r="A101" t="str">
        <f>'Kickstarter Table'!F101</f>
        <v>successful</v>
      </c>
      <c r="B101" s="11">
        <f>'Kickstarter Table'!D101</f>
        <v>1500</v>
      </c>
      <c r="C101" s="11"/>
    </row>
    <row r="102" spans="1:3" x14ac:dyDescent="0.25">
      <c r="A102" t="str">
        <f>'Kickstarter Table'!F102</f>
        <v>successful</v>
      </c>
      <c r="B102" s="11">
        <f>'Kickstarter Table'!D102</f>
        <v>5000</v>
      </c>
      <c r="C102" s="11"/>
    </row>
    <row r="103" spans="1:3" x14ac:dyDescent="0.25">
      <c r="A103" t="str">
        <f>'Kickstarter Table'!F103</f>
        <v>successful</v>
      </c>
      <c r="B103" s="11">
        <f>'Kickstarter Table'!D103</f>
        <v>3500</v>
      </c>
      <c r="C103" s="11"/>
    </row>
    <row r="104" spans="1:3" x14ac:dyDescent="0.25">
      <c r="A104" t="str">
        <f>'Kickstarter Table'!F104</f>
        <v>successful</v>
      </c>
      <c r="B104" s="11">
        <f>'Kickstarter Table'!D104</f>
        <v>6000</v>
      </c>
      <c r="C104" s="11"/>
    </row>
    <row r="105" spans="1:3" x14ac:dyDescent="0.25">
      <c r="A105" t="str">
        <f>'Kickstarter Table'!F105</f>
        <v>successful</v>
      </c>
      <c r="B105" s="11">
        <f>'Kickstarter Table'!D105</f>
        <v>1300</v>
      </c>
      <c r="C105" s="11"/>
    </row>
    <row r="106" spans="1:3" x14ac:dyDescent="0.25">
      <c r="A106" t="str">
        <f>'Kickstarter Table'!F106</f>
        <v>successful</v>
      </c>
      <c r="B106" s="11">
        <f>'Kickstarter Table'!D106</f>
        <v>500</v>
      </c>
      <c r="C106" s="11"/>
    </row>
    <row r="107" spans="1:3" x14ac:dyDescent="0.25">
      <c r="A107" t="str">
        <f>'Kickstarter Table'!F107</f>
        <v>successful</v>
      </c>
      <c r="B107" s="11">
        <f>'Kickstarter Table'!D107</f>
        <v>2200</v>
      </c>
      <c r="C107" s="11"/>
    </row>
    <row r="108" spans="1:3" x14ac:dyDescent="0.25">
      <c r="A108" t="str">
        <f>'Kickstarter Table'!F108</f>
        <v>successful</v>
      </c>
      <c r="B108" s="11">
        <f>'Kickstarter Table'!D108</f>
        <v>5000</v>
      </c>
      <c r="C108" s="11"/>
    </row>
    <row r="109" spans="1:3" x14ac:dyDescent="0.25">
      <c r="A109" t="str">
        <f>'Kickstarter Table'!F109</f>
        <v>successful</v>
      </c>
      <c r="B109" s="11">
        <f>'Kickstarter Table'!D109</f>
        <v>7500</v>
      </c>
      <c r="C109" s="11"/>
    </row>
    <row r="110" spans="1:3" x14ac:dyDescent="0.25">
      <c r="A110" t="str">
        <f>'Kickstarter Table'!F110</f>
        <v>successful</v>
      </c>
      <c r="B110" s="11">
        <f>'Kickstarter Table'!D110</f>
        <v>1500</v>
      </c>
      <c r="C110" s="11"/>
    </row>
    <row r="111" spans="1:3" x14ac:dyDescent="0.25">
      <c r="A111" t="str">
        <f>'Kickstarter Table'!F111</f>
        <v>successful</v>
      </c>
      <c r="B111" s="11">
        <f>'Kickstarter Table'!D111</f>
        <v>1000</v>
      </c>
      <c r="C111" s="11"/>
    </row>
    <row r="112" spans="1:3" x14ac:dyDescent="0.25">
      <c r="A112" t="str">
        <f>'Kickstarter Table'!F112</f>
        <v>successful</v>
      </c>
      <c r="B112" s="11">
        <f>'Kickstarter Table'!D112</f>
        <v>1300</v>
      </c>
      <c r="C112" s="11"/>
    </row>
    <row r="113" spans="1:3" x14ac:dyDescent="0.25">
      <c r="A113" t="str">
        <f>'Kickstarter Table'!F113</f>
        <v>successful</v>
      </c>
      <c r="B113" s="11">
        <f>'Kickstarter Table'!D113</f>
        <v>3500</v>
      </c>
      <c r="C113" s="11"/>
    </row>
    <row r="114" spans="1:3" x14ac:dyDescent="0.25">
      <c r="A114" t="str">
        <f>'Kickstarter Table'!F114</f>
        <v>successful</v>
      </c>
      <c r="B114" s="11">
        <f>'Kickstarter Table'!D114</f>
        <v>5000</v>
      </c>
      <c r="C114" s="11"/>
    </row>
    <row r="115" spans="1:3" x14ac:dyDescent="0.25">
      <c r="A115" t="str">
        <f>'Kickstarter Table'!F115</f>
        <v>successful</v>
      </c>
      <c r="B115" s="11">
        <f>'Kickstarter Table'!D115</f>
        <v>5000</v>
      </c>
      <c r="C115" s="11"/>
    </row>
    <row r="116" spans="1:3" x14ac:dyDescent="0.25">
      <c r="A116" t="str">
        <f>'Kickstarter Table'!F116</f>
        <v>successful</v>
      </c>
      <c r="B116" s="11">
        <f>'Kickstarter Table'!D116</f>
        <v>3000</v>
      </c>
      <c r="C116" s="11"/>
    </row>
    <row r="117" spans="1:3" x14ac:dyDescent="0.25">
      <c r="A117" t="str">
        <f>'Kickstarter Table'!F117</f>
        <v>successful</v>
      </c>
      <c r="B117" s="11">
        <f>'Kickstarter Table'!D117</f>
        <v>450</v>
      </c>
      <c r="C117" s="11"/>
    </row>
    <row r="118" spans="1:3" x14ac:dyDescent="0.25">
      <c r="A118" t="str">
        <f>'Kickstarter Table'!F118</f>
        <v>successful</v>
      </c>
      <c r="B118" s="11">
        <f>'Kickstarter Table'!D118</f>
        <v>3500</v>
      </c>
      <c r="C118" s="11"/>
    </row>
    <row r="119" spans="1:3" x14ac:dyDescent="0.25">
      <c r="A119" t="str">
        <f>'Kickstarter Table'!F119</f>
        <v>successful</v>
      </c>
      <c r="B119" s="11">
        <f>'Kickstarter Table'!D119</f>
        <v>4500</v>
      </c>
      <c r="C119" s="11"/>
    </row>
    <row r="120" spans="1:3" x14ac:dyDescent="0.25">
      <c r="A120" t="str">
        <f>'Kickstarter Table'!F120</f>
        <v>successful</v>
      </c>
      <c r="B120" s="11">
        <f>'Kickstarter Table'!D120</f>
        <v>5000</v>
      </c>
      <c r="C120" s="11"/>
    </row>
    <row r="121" spans="1:3" x14ac:dyDescent="0.25">
      <c r="A121" t="str">
        <f>'Kickstarter Table'!F121</f>
        <v>successful</v>
      </c>
      <c r="B121" s="11">
        <f>'Kickstarter Table'!D121</f>
        <v>3250</v>
      </c>
      <c r="C121" s="11"/>
    </row>
    <row r="122" spans="1:3" x14ac:dyDescent="0.25">
      <c r="A122" t="str">
        <f>'Kickstarter Table'!F122</f>
        <v>canceled</v>
      </c>
      <c r="B122" s="11">
        <f>'Kickstarter Table'!D122</f>
        <v>70000</v>
      </c>
      <c r="C122" s="11"/>
    </row>
    <row r="123" spans="1:3" x14ac:dyDescent="0.25">
      <c r="A123" t="str">
        <f>'Kickstarter Table'!F123</f>
        <v>canceled</v>
      </c>
      <c r="B123" s="11">
        <f>'Kickstarter Table'!D123</f>
        <v>3000</v>
      </c>
      <c r="C123" s="11"/>
    </row>
    <row r="124" spans="1:3" x14ac:dyDescent="0.25">
      <c r="A124" t="str">
        <f>'Kickstarter Table'!F124</f>
        <v>canceled</v>
      </c>
      <c r="B124" s="11">
        <f>'Kickstarter Table'!D124</f>
        <v>100000000</v>
      </c>
      <c r="C124" s="11"/>
    </row>
    <row r="125" spans="1:3" x14ac:dyDescent="0.25">
      <c r="A125" t="str">
        <f>'Kickstarter Table'!F125</f>
        <v>canceled</v>
      </c>
      <c r="B125" s="11">
        <f>'Kickstarter Table'!D125</f>
        <v>55000</v>
      </c>
      <c r="C125" s="11"/>
    </row>
    <row r="126" spans="1:3" x14ac:dyDescent="0.25">
      <c r="A126" t="str">
        <f>'Kickstarter Table'!F126</f>
        <v>canceled</v>
      </c>
      <c r="B126" s="11">
        <f>'Kickstarter Table'!D126</f>
        <v>4000</v>
      </c>
      <c r="C126" s="11"/>
    </row>
    <row r="127" spans="1:3" x14ac:dyDescent="0.25">
      <c r="A127" t="str">
        <f>'Kickstarter Table'!F127</f>
        <v>canceled</v>
      </c>
      <c r="B127" s="11">
        <f>'Kickstarter Table'!D127</f>
        <v>500</v>
      </c>
      <c r="C127" s="11"/>
    </row>
    <row r="128" spans="1:3" x14ac:dyDescent="0.25">
      <c r="A128" t="str">
        <f>'Kickstarter Table'!F128</f>
        <v>canceled</v>
      </c>
      <c r="B128" s="11">
        <f>'Kickstarter Table'!D128</f>
        <v>25000</v>
      </c>
      <c r="C128" s="11"/>
    </row>
    <row r="129" spans="1:3" x14ac:dyDescent="0.25">
      <c r="A129" t="str">
        <f>'Kickstarter Table'!F129</f>
        <v>canceled</v>
      </c>
      <c r="B129" s="11">
        <f>'Kickstarter Table'!D129</f>
        <v>8000</v>
      </c>
      <c r="C129" s="11"/>
    </row>
    <row r="130" spans="1:3" x14ac:dyDescent="0.25">
      <c r="A130" t="str">
        <f>'Kickstarter Table'!F130</f>
        <v>canceled</v>
      </c>
      <c r="B130" s="11">
        <f>'Kickstarter Table'!D130</f>
        <v>100000</v>
      </c>
      <c r="C130" s="11"/>
    </row>
    <row r="131" spans="1:3" x14ac:dyDescent="0.25">
      <c r="A131" t="str">
        <f>'Kickstarter Table'!F131</f>
        <v>canceled</v>
      </c>
      <c r="B131" s="11">
        <f>'Kickstarter Table'!D131</f>
        <v>20000</v>
      </c>
      <c r="C131" s="11"/>
    </row>
    <row r="132" spans="1:3" x14ac:dyDescent="0.25">
      <c r="A132" t="str">
        <f>'Kickstarter Table'!F132</f>
        <v>canceled</v>
      </c>
      <c r="B132" s="11">
        <f>'Kickstarter Table'!D132</f>
        <v>600</v>
      </c>
      <c r="C132" s="11"/>
    </row>
    <row r="133" spans="1:3" x14ac:dyDescent="0.25">
      <c r="A133" t="str">
        <f>'Kickstarter Table'!F133</f>
        <v>canceled</v>
      </c>
      <c r="B133" s="11">
        <f>'Kickstarter Table'!D133</f>
        <v>1200</v>
      </c>
      <c r="C133" s="11"/>
    </row>
    <row r="134" spans="1:3" x14ac:dyDescent="0.25">
      <c r="A134" t="str">
        <f>'Kickstarter Table'!F134</f>
        <v>canceled</v>
      </c>
      <c r="B134" s="11">
        <f>'Kickstarter Table'!D134</f>
        <v>80000</v>
      </c>
      <c r="C134" s="11"/>
    </row>
    <row r="135" spans="1:3" x14ac:dyDescent="0.25">
      <c r="A135" t="str">
        <f>'Kickstarter Table'!F135</f>
        <v>canceled</v>
      </c>
      <c r="B135" s="11">
        <f>'Kickstarter Table'!D135</f>
        <v>71764</v>
      </c>
      <c r="C135" s="11"/>
    </row>
    <row r="136" spans="1:3" x14ac:dyDescent="0.25">
      <c r="A136" t="str">
        <f>'Kickstarter Table'!F136</f>
        <v>canceled</v>
      </c>
      <c r="B136" s="11">
        <f>'Kickstarter Table'!D136</f>
        <v>5000</v>
      </c>
      <c r="C136" s="11"/>
    </row>
    <row r="137" spans="1:3" x14ac:dyDescent="0.25">
      <c r="A137" t="str">
        <f>'Kickstarter Table'!F137</f>
        <v>canceled</v>
      </c>
      <c r="B137" s="11">
        <f>'Kickstarter Table'!D137</f>
        <v>3000</v>
      </c>
      <c r="C137" s="11"/>
    </row>
    <row r="138" spans="1:3" x14ac:dyDescent="0.25">
      <c r="A138" t="str">
        <f>'Kickstarter Table'!F138</f>
        <v>canceled</v>
      </c>
      <c r="B138" s="11">
        <f>'Kickstarter Table'!D138</f>
        <v>3000</v>
      </c>
      <c r="C138" s="11"/>
    </row>
    <row r="139" spans="1:3" x14ac:dyDescent="0.25">
      <c r="A139" t="str">
        <f>'Kickstarter Table'!F139</f>
        <v>canceled</v>
      </c>
      <c r="B139" s="11">
        <f>'Kickstarter Table'!D139</f>
        <v>55000</v>
      </c>
      <c r="C139" s="11"/>
    </row>
    <row r="140" spans="1:3" x14ac:dyDescent="0.25">
      <c r="A140" t="str">
        <f>'Kickstarter Table'!F140</f>
        <v>canceled</v>
      </c>
      <c r="B140" s="11">
        <f>'Kickstarter Table'!D140</f>
        <v>150000</v>
      </c>
      <c r="C140" s="11"/>
    </row>
    <row r="141" spans="1:3" x14ac:dyDescent="0.25">
      <c r="A141" t="str">
        <f>'Kickstarter Table'!F141</f>
        <v>canceled</v>
      </c>
      <c r="B141" s="11">
        <f>'Kickstarter Table'!D141</f>
        <v>500</v>
      </c>
      <c r="C141" s="11"/>
    </row>
    <row r="142" spans="1:3" x14ac:dyDescent="0.25">
      <c r="A142" t="str">
        <f>'Kickstarter Table'!F142</f>
        <v>canceled</v>
      </c>
      <c r="B142" s="11">
        <f>'Kickstarter Table'!D142</f>
        <v>200000</v>
      </c>
      <c r="C142" s="11"/>
    </row>
    <row r="143" spans="1:3" x14ac:dyDescent="0.25">
      <c r="A143" t="str">
        <f>'Kickstarter Table'!F143</f>
        <v>canceled</v>
      </c>
      <c r="B143" s="11">
        <f>'Kickstarter Table'!D143</f>
        <v>12000</v>
      </c>
      <c r="C143" s="11"/>
    </row>
    <row r="144" spans="1:3" x14ac:dyDescent="0.25">
      <c r="A144" t="str">
        <f>'Kickstarter Table'!F144</f>
        <v>canceled</v>
      </c>
      <c r="B144" s="11">
        <f>'Kickstarter Table'!D144</f>
        <v>3000</v>
      </c>
      <c r="C144" s="11"/>
    </row>
    <row r="145" spans="1:3" x14ac:dyDescent="0.25">
      <c r="A145" t="str">
        <f>'Kickstarter Table'!F145</f>
        <v>canceled</v>
      </c>
      <c r="B145" s="11">
        <f>'Kickstarter Table'!D145</f>
        <v>5500</v>
      </c>
      <c r="C145" s="11"/>
    </row>
    <row r="146" spans="1:3" x14ac:dyDescent="0.25">
      <c r="A146" t="str">
        <f>'Kickstarter Table'!F146</f>
        <v>canceled</v>
      </c>
      <c r="B146" s="11">
        <f>'Kickstarter Table'!D146</f>
        <v>7500</v>
      </c>
      <c r="C146" s="11"/>
    </row>
    <row r="147" spans="1:3" x14ac:dyDescent="0.25">
      <c r="A147" t="str">
        <f>'Kickstarter Table'!F147</f>
        <v>canceled</v>
      </c>
      <c r="B147" s="11">
        <f>'Kickstarter Table'!D147</f>
        <v>4500</v>
      </c>
      <c r="C147" s="11"/>
    </row>
    <row r="148" spans="1:3" x14ac:dyDescent="0.25">
      <c r="A148" t="str">
        <f>'Kickstarter Table'!F148</f>
        <v>canceled</v>
      </c>
      <c r="B148" s="11">
        <f>'Kickstarter Table'!D148</f>
        <v>20000</v>
      </c>
      <c r="C148" s="11"/>
    </row>
    <row r="149" spans="1:3" x14ac:dyDescent="0.25">
      <c r="A149" t="str">
        <f>'Kickstarter Table'!F149</f>
        <v>canceled</v>
      </c>
      <c r="B149" s="11">
        <f>'Kickstarter Table'!D149</f>
        <v>7000</v>
      </c>
      <c r="C149" s="11"/>
    </row>
    <row r="150" spans="1:3" x14ac:dyDescent="0.25">
      <c r="A150" t="str">
        <f>'Kickstarter Table'!F150</f>
        <v>canceled</v>
      </c>
      <c r="B150" s="11">
        <f>'Kickstarter Table'!D150</f>
        <v>50000</v>
      </c>
      <c r="C150" s="11"/>
    </row>
    <row r="151" spans="1:3" x14ac:dyDescent="0.25">
      <c r="A151" t="str">
        <f>'Kickstarter Table'!F151</f>
        <v>canceled</v>
      </c>
      <c r="B151" s="11">
        <f>'Kickstarter Table'!D151</f>
        <v>10000</v>
      </c>
      <c r="C151" s="11"/>
    </row>
    <row r="152" spans="1:3" x14ac:dyDescent="0.25">
      <c r="A152" t="str">
        <f>'Kickstarter Table'!F152</f>
        <v>canceled</v>
      </c>
      <c r="B152" s="11">
        <f>'Kickstarter Table'!D152</f>
        <v>130000</v>
      </c>
      <c r="C152" s="11"/>
    </row>
    <row r="153" spans="1:3" x14ac:dyDescent="0.25">
      <c r="A153" t="str">
        <f>'Kickstarter Table'!F153</f>
        <v>canceled</v>
      </c>
      <c r="B153" s="11">
        <f>'Kickstarter Table'!D153</f>
        <v>250000</v>
      </c>
      <c r="C153" s="11"/>
    </row>
    <row r="154" spans="1:3" x14ac:dyDescent="0.25">
      <c r="A154" t="str">
        <f>'Kickstarter Table'!F154</f>
        <v>canceled</v>
      </c>
      <c r="B154" s="11">
        <f>'Kickstarter Table'!D154</f>
        <v>380000</v>
      </c>
      <c r="C154" s="11"/>
    </row>
    <row r="155" spans="1:3" x14ac:dyDescent="0.25">
      <c r="A155" t="str">
        <f>'Kickstarter Table'!F155</f>
        <v>canceled</v>
      </c>
      <c r="B155" s="11">
        <f>'Kickstarter Table'!D155</f>
        <v>50000</v>
      </c>
      <c r="C155" s="11"/>
    </row>
    <row r="156" spans="1:3" x14ac:dyDescent="0.25">
      <c r="A156" t="str">
        <f>'Kickstarter Table'!F156</f>
        <v>canceled</v>
      </c>
      <c r="B156" s="11">
        <f>'Kickstarter Table'!D156</f>
        <v>1500</v>
      </c>
      <c r="C156" s="11"/>
    </row>
    <row r="157" spans="1:3" x14ac:dyDescent="0.25">
      <c r="A157" t="str">
        <f>'Kickstarter Table'!F157</f>
        <v>canceled</v>
      </c>
      <c r="B157" s="11">
        <f>'Kickstarter Table'!D157</f>
        <v>1350000</v>
      </c>
      <c r="C157" s="11"/>
    </row>
    <row r="158" spans="1:3" x14ac:dyDescent="0.25">
      <c r="A158" t="str">
        <f>'Kickstarter Table'!F158</f>
        <v>canceled</v>
      </c>
      <c r="B158" s="11">
        <f>'Kickstarter Table'!D158</f>
        <v>35000</v>
      </c>
      <c r="C158" s="11"/>
    </row>
    <row r="159" spans="1:3" x14ac:dyDescent="0.25">
      <c r="A159" t="str">
        <f>'Kickstarter Table'!F159</f>
        <v>canceled</v>
      </c>
      <c r="B159" s="11">
        <f>'Kickstarter Table'!D159</f>
        <v>2995</v>
      </c>
      <c r="C159" s="11"/>
    </row>
    <row r="160" spans="1:3" x14ac:dyDescent="0.25">
      <c r="A160" t="str">
        <f>'Kickstarter Table'!F160</f>
        <v>canceled</v>
      </c>
      <c r="B160" s="11">
        <f>'Kickstarter Table'!D160</f>
        <v>5000</v>
      </c>
      <c r="C160" s="11"/>
    </row>
    <row r="161" spans="1:3" x14ac:dyDescent="0.25">
      <c r="A161" t="str">
        <f>'Kickstarter Table'!F161</f>
        <v>canceled</v>
      </c>
      <c r="B161" s="11">
        <f>'Kickstarter Table'!D161</f>
        <v>500000</v>
      </c>
      <c r="C161" s="11"/>
    </row>
    <row r="162" spans="1:3" x14ac:dyDescent="0.25">
      <c r="A162" t="str">
        <f>'Kickstarter Table'!F162</f>
        <v>failed</v>
      </c>
      <c r="B162" s="11">
        <f>'Kickstarter Table'!D162</f>
        <v>5000</v>
      </c>
      <c r="C162" s="11"/>
    </row>
    <row r="163" spans="1:3" x14ac:dyDescent="0.25">
      <c r="A163" t="str">
        <f>'Kickstarter Table'!F163</f>
        <v>failed</v>
      </c>
      <c r="B163" s="11">
        <f>'Kickstarter Table'!D163</f>
        <v>50000</v>
      </c>
      <c r="C163" s="11"/>
    </row>
    <row r="164" spans="1:3" x14ac:dyDescent="0.25">
      <c r="A164" t="str">
        <f>'Kickstarter Table'!F164</f>
        <v>failed</v>
      </c>
      <c r="B164" s="11">
        <f>'Kickstarter Table'!D164</f>
        <v>2800</v>
      </c>
      <c r="C164" s="11"/>
    </row>
    <row r="165" spans="1:3" x14ac:dyDescent="0.25">
      <c r="A165" t="str">
        <f>'Kickstarter Table'!F165</f>
        <v>failed</v>
      </c>
      <c r="B165" s="11">
        <f>'Kickstarter Table'!D165</f>
        <v>2000000</v>
      </c>
      <c r="C165" s="11"/>
    </row>
    <row r="166" spans="1:3" x14ac:dyDescent="0.25">
      <c r="A166" t="str">
        <f>'Kickstarter Table'!F166</f>
        <v>failed</v>
      </c>
      <c r="B166" s="11">
        <f>'Kickstarter Table'!D166</f>
        <v>120000</v>
      </c>
      <c r="C166" s="11"/>
    </row>
    <row r="167" spans="1:3" x14ac:dyDescent="0.25">
      <c r="A167" t="str">
        <f>'Kickstarter Table'!F167</f>
        <v>failed</v>
      </c>
      <c r="B167" s="11">
        <f>'Kickstarter Table'!D167</f>
        <v>17000</v>
      </c>
      <c r="C167" s="11"/>
    </row>
    <row r="168" spans="1:3" x14ac:dyDescent="0.25">
      <c r="A168" t="str">
        <f>'Kickstarter Table'!F168</f>
        <v>failed</v>
      </c>
      <c r="B168" s="11">
        <f>'Kickstarter Table'!D168</f>
        <v>5000</v>
      </c>
      <c r="C168" s="11"/>
    </row>
    <row r="169" spans="1:3" x14ac:dyDescent="0.25">
      <c r="A169" t="str">
        <f>'Kickstarter Table'!F169</f>
        <v>failed</v>
      </c>
      <c r="B169" s="11">
        <f>'Kickstarter Table'!D169</f>
        <v>110000</v>
      </c>
      <c r="C169" s="11"/>
    </row>
    <row r="170" spans="1:3" x14ac:dyDescent="0.25">
      <c r="A170" t="str">
        <f>'Kickstarter Table'!F170</f>
        <v>failed</v>
      </c>
      <c r="B170" s="11">
        <f>'Kickstarter Table'!D170</f>
        <v>8000</v>
      </c>
      <c r="C170" s="11"/>
    </row>
    <row r="171" spans="1:3" x14ac:dyDescent="0.25">
      <c r="A171" t="str">
        <f>'Kickstarter Table'!F171</f>
        <v>failed</v>
      </c>
      <c r="B171" s="11">
        <f>'Kickstarter Table'!D171</f>
        <v>2500</v>
      </c>
      <c r="C171" s="11"/>
    </row>
    <row r="172" spans="1:3" x14ac:dyDescent="0.25">
      <c r="A172" t="str">
        <f>'Kickstarter Table'!F172</f>
        <v>failed</v>
      </c>
      <c r="B172" s="11">
        <f>'Kickstarter Table'!D172</f>
        <v>10000</v>
      </c>
      <c r="C172" s="11"/>
    </row>
    <row r="173" spans="1:3" x14ac:dyDescent="0.25">
      <c r="A173" t="str">
        <f>'Kickstarter Table'!F173</f>
        <v>failed</v>
      </c>
      <c r="B173" s="11">
        <f>'Kickstarter Table'!D173</f>
        <v>50000</v>
      </c>
      <c r="C173" s="11"/>
    </row>
    <row r="174" spans="1:3" x14ac:dyDescent="0.25">
      <c r="A174" t="str">
        <f>'Kickstarter Table'!F174</f>
        <v>failed</v>
      </c>
      <c r="B174" s="11">
        <f>'Kickstarter Table'!D174</f>
        <v>95000</v>
      </c>
      <c r="C174" s="11"/>
    </row>
    <row r="175" spans="1:3" x14ac:dyDescent="0.25">
      <c r="A175" t="str">
        <f>'Kickstarter Table'!F175</f>
        <v>failed</v>
      </c>
      <c r="B175" s="11">
        <f>'Kickstarter Table'!D175</f>
        <v>1110</v>
      </c>
      <c r="C175" s="11"/>
    </row>
    <row r="176" spans="1:3" x14ac:dyDescent="0.25">
      <c r="A176" t="str">
        <f>'Kickstarter Table'!F176</f>
        <v>failed</v>
      </c>
      <c r="B176" s="11">
        <f>'Kickstarter Table'!D176</f>
        <v>6000</v>
      </c>
      <c r="C176" s="11"/>
    </row>
    <row r="177" spans="1:3" x14ac:dyDescent="0.25">
      <c r="A177" t="str">
        <f>'Kickstarter Table'!F177</f>
        <v>failed</v>
      </c>
      <c r="B177" s="11">
        <f>'Kickstarter Table'!D177</f>
        <v>20000</v>
      </c>
      <c r="C177" s="11"/>
    </row>
    <row r="178" spans="1:3" x14ac:dyDescent="0.25">
      <c r="A178" t="str">
        <f>'Kickstarter Table'!F178</f>
        <v>failed</v>
      </c>
      <c r="B178" s="11">
        <f>'Kickstarter Table'!D178</f>
        <v>1500</v>
      </c>
      <c r="C178" s="11"/>
    </row>
    <row r="179" spans="1:3" x14ac:dyDescent="0.25">
      <c r="A179" t="str">
        <f>'Kickstarter Table'!F179</f>
        <v>failed</v>
      </c>
      <c r="B179" s="11">
        <f>'Kickstarter Table'!D179</f>
        <v>450</v>
      </c>
      <c r="C179" s="11"/>
    </row>
    <row r="180" spans="1:3" x14ac:dyDescent="0.25">
      <c r="A180" t="str">
        <f>'Kickstarter Table'!F180</f>
        <v>failed</v>
      </c>
      <c r="B180" s="11">
        <f>'Kickstarter Table'!D180</f>
        <v>500000</v>
      </c>
      <c r="C180" s="11"/>
    </row>
    <row r="181" spans="1:3" x14ac:dyDescent="0.25">
      <c r="A181" t="str">
        <f>'Kickstarter Table'!F181</f>
        <v>failed</v>
      </c>
      <c r="B181" s="11">
        <f>'Kickstarter Table'!D181</f>
        <v>1000</v>
      </c>
      <c r="C181" s="11"/>
    </row>
    <row r="182" spans="1:3" x14ac:dyDescent="0.25">
      <c r="A182" t="str">
        <f>'Kickstarter Table'!F182</f>
        <v>failed</v>
      </c>
      <c r="B182" s="11">
        <f>'Kickstarter Table'!D182</f>
        <v>1200</v>
      </c>
      <c r="C182" s="11"/>
    </row>
    <row r="183" spans="1:3" x14ac:dyDescent="0.25">
      <c r="A183" t="str">
        <f>'Kickstarter Table'!F183</f>
        <v>failed</v>
      </c>
      <c r="B183" s="11">
        <f>'Kickstarter Table'!D183</f>
        <v>3423</v>
      </c>
      <c r="C183" s="11"/>
    </row>
    <row r="184" spans="1:3" x14ac:dyDescent="0.25">
      <c r="A184" t="str">
        <f>'Kickstarter Table'!F184</f>
        <v>failed</v>
      </c>
      <c r="B184" s="11">
        <f>'Kickstarter Table'!D184</f>
        <v>1000</v>
      </c>
      <c r="C184" s="11"/>
    </row>
    <row r="185" spans="1:3" x14ac:dyDescent="0.25">
      <c r="A185" t="str">
        <f>'Kickstarter Table'!F185</f>
        <v>failed</v>
      </c>
      <c r="B185" s="11">
        <f>'Kickstarter Table'!D185</f>
        <v>12500</v>
      </c>
      <c r="C185" s="11"/>
    </row>
    <row r="186" spans="1:3" x14ac:dyDescent="0.25">
      <c r="A186" t="str">
        <f>'Kickstarter Table'!F186</f>
        <v>failed</v>
      </c>
      <c r="B186" s="11">
        <f>'Kickstarter Table'!D186</f>
        <v>1500</v>
      </c>
      <c r="C186" s="11"/>
    </row>
    <row r="187" spans="1:3" x14ac:dyDescent="0.25">
      <c r="A187" t="str">
        <f>'Kickstarter Table'!F187</f>
        <v>failed</v>
      </c>
      <c r="B187" s="11">
        <f>'Kickstarter Table'!D187</f>
        <v>40000</v>
      </c>
      <c r="C187" s="11"/>
    </row>
    <row r="188" spans="1:3" x14ac:dyDescent="0.25">
      <c r="A188" t="str">
        <f>'Kickstarter Table'!F188</f>
        <v>failed</v>
      </c>
      <c r="B188" s="11">
        <f>'Kickstarter Table'!D188</f>
        <v>5000</v>
      </c>
      <c r="C188" s="11"/>
    </row>
    <row r="189" spans="1:3" x14ac:dyDescent="0.25">
      <c r="A189" t="str">
        <f>'Kickstarter Table'!F189</f>
        <v>failed</v>
      </c>
      <c r="B189" s="11">
        <f>'Kickstarter Table'!D189</f>
        <v>5000</v>
      </c>
      <c r="C189" s="11"/>
    </row>
    <row r="190" spans="1:3" x14ac:dyDescent="0.25">
      <c r="A190" t="str">
        <f>'Kickstarter Table'!F190</f>
        <v>failed</v>
      </c>
      <c r="B190" s="11">
        <f>'Kickstarter Table'!D190</f>
        <v>1500</v>
      </c>
      <c r="C190" s="11"/>
    </row>
    <row r="191" spans="1:3" x14ac:dyDescent="0.25">
      <c r="A191" t="str">
        <f>'Kickstarter Table'!F191</f>
        <v>failed</v>
      </c>
      <c r="B191" s="11">
        <f>'Kickstarter Table'!D191</f>
        <v>500000</v>
      </c>
      <c r="C191" s="11"/>
    </row>
    <row r="192" spans="1:3" x14ac:dyDescent="0.25">
      <c r="A192" t="str">
        <f>'Kickstarter Table'!F192</f>
        <v>failed</v>
      </c>
      <c r="B192" s="11">
        <f>'Kickstarter Table'!D192</f>
        <v>12000</v>
      </c>
      <c r="C192" s="11"/>
    </row>
    <row r="193" spans="1:3" x14ac:dyDescent="0.25">
      <c r="A193" t="str">
        <f>'Kickstarter Table'!F193</f>
        <v>failed</v>
      </c>
      <c r="B193" s="11">
        <f>'Kickstarter Table'!D193</f>
        <v>5000</v>
      </c>
      <c r="C193" s="11"/>
    </row>
    <row r="194" spans="1:3" x14ac:dyDescent="0.25">
      <c r="A194" t="str">
        <f>'Kickstarter Table'!F194</f>
        <v>failed</v>
      </c>
      <c r="B194" s="11">
        <f>'Kickstarter Table'!D194</f>
        <v>1000000</v>
      </c>
      <c r="C194" s="11"/>
    </row>
    <row r="195" spans="1:3" x14ac:dyDescent="0.25">
      <c r="A195" t="str">
        <f>'Kickstarter Table'!F195</f>
        <v>failed</v>
      </c>
      <c r="B195" s="11">
        <f>'Kickstarter Table'!D195</f>
        <v>1000</v>
      </c>
      <c r="C195" s="11"/>
    </row>
    <row r="196" spans="1:3" x14ac:dyDescent="0.25">
      <c r="A196" t="str">
        <f>'Kickstarter Table'!F196</f>
        <v>failed</v>
      </c>
      <c r="B196" s="11">
        <f>'Kickstarter Table'!D196</f>
        <v>2500</v>
      </c>
      <c r="C196" s="11"/>
    </row>
    <row r="197" spans="1:3" x14ac:dyDescent="0.25">
      <c r="A197" t="str">
        <f>'Kickstarter Table'!F197</f>
        <v>failed</v>
      </c>
      <c r="B197" s="11">
        <f>'Kickstarter Table'!D197</f>
        <v>2000000</v>
      </c>
      <c r="C197" s="11"/>
    </row>
    <row r="198" spans="1:3" x14ac:dyDescent="0.25">
      <c r="A198" t="str">
        <f>'Kickstarter Table'!F198</f>
        <v>failed</v>
      </c>
      <c r="B198" s="11">
        <f>'Kickstarter Table'!D198</f>
        <v>3500</v>
      </c>
      <c r="C198" s="11"/>
    </row>
    <row r="199" spans="1:3" x14ac:dyDescent="0.25">
      <c r="A199" t="str">
        <f>'Kickstarter Table'!F199</f>
        <v>failed</v>
      </c>
      <c r="B199" s="11">
        <f>'Kickstarter Table'!D199</f>
        <v>2500</v>
      </c>
      <c r="C199" s="11"/>
    </row>
    <row r="200" spans="1:3" x14ac:dyDescent="0.25">
      <c r="A200" t="str">
        <f>'Kickstarter Table'!F200</f>
        <v>failed</v>
      </c>
      <c r="B200" s="11">
        <f>'Kickstarter Table'!D200</f>
        <v>25000</v>
      </c>
      <c r="C200" s="11"/>
    </row>
    <row r="201" spans="1:3" x14ac:dyDescent="0.25">
      <c r="A201" t="str">
        <f>'Kickstarter Table'!F201</f>
        <v>failed</v>
      </c>
      <c r="B201" s="11">
        <f>'Kickstarter Table'!D201</f>
        <v>10000</v>
      </c>
      <c r="C201" s="11"/>
    </row>
    <row r="202" spans="1:3" x14ac:dyDescent="0.25">
      <c r="A202" t="str">
        <f>'Kickstarter Table'!F202</f>
        <v>failed</v>
      </c>
      <c r="B202" s="11">
        <f>'Kickstarter Table'!D202</f>
        <v>6000</v>
      </c>
      <c r="C202" s="11"/>
    </row>
    <row r="203" spans="1:3" x14ac:dyDescent="0.25">
      <c r="A203" t="str">
        <f>'Kickstarter Table'!F203</f>
        <v>failed</v>
      </c>
      <c r="B203" s="11">
        <f>'Kickstarter Table'!D203</f>
        <v>650</v>
      </c>
      <c r="C203" s="11"/>
    </row>
    <row r="204" spans="1:3" x14ac:dyDescent="0.25">
      <c r="A204" t="str">
        <f>'Kickstarter Table'!F204</f>
        <v>failed</v>
      </c>
      <c r="B204" s="11">
        <f>'Kickstarter Table'!D204</f>
        <v>6000</v>
      </c>
      <c r="C204" s="11"/>
    </row>
    <row r="205" spans="1:3" x14ac:dyDescent="0.25">
      <c r="A205" t="str">
        <f>'Kickstarter Table'!F205</f>
        <v>failed</v>
      </c>
      <c r="B205" s="11">
        <f>'Kickstarter Table'!D205</f>
        <v>2500</v>
      </c>
      <c r="C205" s="11"/>
    </row>
    <row r="206" spans="1:3" x14ac:dyDescent="0.25">
      <c r="A206" t="str">
        <f>'Kickstarter Table'!F206</f>
        <v>failed</v>
      </c>
      <c r="B206" s="11">
        <f>'Kickstarter Table'!D206</f>
        <v>300000</v>
      </c>
      <c r="C206" s="11"/>
    </row>
    <row r="207" spans="1:3" x14ac:dyDescent="0.25">
      <c r="A207" t="str">
        <f>'Kickstarter Table'!F207</f>
        <v>failed</v>
      </c>
      <c r="B207" s="11">
        <f>'Kickstarter Table'!D207</f>
        <v>8000</v>
      </c>
      <c r="C207" s="11"/>
    </row>
    <row r="208" spans="1:3" x14ac:dyDescent="0.25">
      <c r="A208" t="str">
        <f>'Kickstarter Table'!F208</f>
        <v>failed</v>
      </c>
      <c r="B208" s="11">
        <f>'Kickstarter Table'!D208</f>
        <v>12700</v>
      </c>
      <c r="C208" s="11"/>
    </row>
    <row r="209" spans="1:3" x14ac:dyDescent="0.25">
      <c r="A209" t="str">
        <f>'Kickstarter Table'!F209</f>
        <v>failed</v>
      </c>
      <c r="B209" s="11">
        <f>'Kickstarter Table'!D209</f>
        <v>14000</v>
      </c>
      <c r="C209" s="11"/>
    </row>
    <row r="210" spans="1:3" x14ac:dyDescent="0.25">
      <c r="A210" t="str">
        <f>'Kickstarter Table'!F210</f>
        <v>failed</v>
      </c>
      <c r="B210" s="11">
        <f>'Kickstarter Table'!D210</f>
        <v>50000</v>
      </c>
      <c r="C210" s="11"/>
    </row>
    <row r="211" spans="1:3" x14ac:dyDescent="0.25">
      <c r="A211" t="str">
        <f>'Kickstarter Table'!F211</f>
        <v>failed</v>
      </c>
      <c r="B211" s="11">
        <f>'Kickstarter Table'!D211</f>
        <v>25000</v>
      </c>
      <c r="C211" s="11"/>
    </row>
    <row r="212" spans="1:3" x14ac:dyDescent="0.25">
      <c r="A212" t="str">
        <f>'Kickstarter Table'!F212</f>
        <v>failed</v>
      </c>
      <c r="B212" s="11">
        <f>'Kickstarter Table'!D212</f>
        <v>12000</v>
      </c>
      <c r="C212" s="11"/>
    </row>
    <row r="213" spans="1:3" x14ac:dyDescent="0.25">
      <c r="A213" t="str">
        <f>'Kickstarter Table'!F213</f>
        <v>failed</v>
      </c>
      <c r="B213" s="11">
        <f>'Kickstarter Table'!D213</f>
        <v>5000</v>
      </c>
      <c r="C213" s="11"/>
    </row>
    <row r="214" spans="1:3" x14ac:dyDescent="0.25">
      <c r="A214" t="str">
        <f>'Kickstarter Table'!F214</f>
        <v>failed</v>
      </c>
      <c r="B214" s="11">
        <f>'Kickstarter Table'!D214</f>
        <v>6300</v>
      </c>
      <c r="C214" s="11"/>
    </row>
    <row r="215" spans="1:3" x14ac:dyDescent="0.25">
      <c r="A215" t="str">
        <f>'Kickstarter Table'!F215</f>
        <v>failed</v>
      </c>
      <c r="B215" s="11">
        <f>'Kickstarter Table'!D215</f>
        <v>50000</v>
      </c>
      <c r="C215" s="11"/>
    </row>
    <row r="216" spans="1:3" x14ac:dyDescent="0.25">
      <c r="A216" t="str">
        <f>'Kickstarter Table'!F216</f>
        <v>failed</v>
      </c>
      <c r="B216" s="11">
        <f>'Kickstarter Table'!D216</f>
        <v>12500</v>
      </c>
      <c r="C216" s="11"/>
    </row>
    <row r="217" spans="1:3" x14ac:dyDescent="0.25">
      <c r="A217" t="str">
        <f>'Kickstarter Table'!F217</f>
        <v>failed</v>
      </c>
      <c r="B217" s="11">
        <f>'Kickstarter Table'!D217</f>
        <v>4400</v>
      </c>
      <c r="C217" s="11"/>
    </row>
    <row r="218" spans="1:3" x14ac:dyDescent="0.25">
      <c r="A218" t="str">
        <f>'Kickstarter Table'!F218</f>
        <v>failed</v>
      </c>
      <c r="B218" s="11">
        <f>'Kickstarter Table'!D218</f>
        <v>50000</v>
      </c>
      <c r="C218" s="11"/>
    </row>
    <row r="219" spans="1:3" x14ac:dyDescent="0.25">
      <c r="A219" t="str">
        <f>'Kickstarter Table'!F219</f>
        <v>failed</v>
      </c>
      <c r="B219" s="11">
        <f>'Kickstarter Table'!D219</f>
        <v>100000</v>
      </c>
      <c r="C219" s="11"/>
    </row>
    <row r="220" spans="1:3" x14ac:dyDescent="0.25">
      <c r="A220" t="str">
        <f>'Kickstarter Table'!F220</f>
        <v>failed</v>
      </c>
      <c r="B220" s="11">
        <f>'Kickstarter Table'!D220</f>
        <v>5000</v>
      </c>
      <c r="C220" s="11"/>
    </row>
    <row r="221" spans="1:3" x14ac:dyDescent="0.25">
      <c r="A221" t="str">
        <f>'Kickstarter Table'!F221</f>
        <v>failed</v>
      </c>
      <c r="B221" s="11">
        <f>'Kickstarter Table'!D221</f>
        <v>50000</v>
      </c>
      <c r="C221" s="11"/>
    </row>
    <row r="222" spans="1:3" x14ac:dyDescent="0.25">
      <c r="A222" t="str">
        <f>'Kickstarter Table'!F222</f>
        <v>failed</v>
      </c>
      <c r="B222" s="11">
        <f>'Kickstarter Table'!D222</f>
        <v>50000</v>
      </c>
      <c r="C222" s="11"/>
    </row>
    <row r="223" spans="1:3" x14ac:dyDescent="0.25">
      <c r="A223" t="str">
        <f>'Kickstarter Table'!F223</f>
        <v>failed</v>
      </c>
      <c r="B223" s="11">
        <f>'Kickstarter Table'!D223</f>
        <v>50000</v>
      </c>
      <c r="C223" s="11"/>
    </row>
    <row r="224" spans="1:3" x14ac:dyDescent="0.25">
      <c r="A224" t="str">
        <f>'Kickstarter Table'!F224</f>
        <v>failed</v>
      </c>
      <c r="B224" s="11">
        <f>'Kickstarter Table'!D224</f>
        <v>1000</v>
      </c>
      <c r="C224" s="11"/>
    </row>
    <row r="225" spans="1:3" x14ac:dyDescent="0.25">
      <c r="A225" t="str">
        <f>'Kickstarter Table'!F225</f>
        <v>failed</v>
      </c>
      <c r="B225" s="11">
        <f>'Kickstarter Table'!D225</f>
        <v>1500000</v>
      </c>
      <c r="C225" s="11"/>
    </row>
    <row r="226" spans="1:3" x14ac:dyDescent="0.25">
      <c r="A226" t="str">
        <f>'Kickstarter Table'!F226</f>
        <v>failed</v>
      </c>
      <c r="B226" s="11">
        <f>'Kickstarter Table'!D226</f>
        <v>6000000</v>
      </c>
      <c r="C226" s="11"/>
    </row>
    <row r="227" spans="1:3" x14ac:dyDescent="0.25">
      <c r="A227" t="str">
        <f>'Kickstarter Table'!F227</f>
        <v>failed</v>
      </c>
      <c r="B227" s="11">
        <f>'Kickstarter Table'!D227</f>
        <v>200</v>
      </c>
      <c r="C227" s="11"/>
    </row>
    <row r="228" spans="1:3" x14ac:dyDescent="0.25">
      <c r="A228" t="str">
        <f>'Kickstarter Table'!F228</f>
        <v>failed</v>
      </c>
      <c r="B228" s="11">
        <f>'Kickstarter Table'!D228</f>
        <v>29000</v>
      </c>
      <c r="C228" s="11"/>
    </row>
    <row r="229" spans="1:3" x14ac:dyDescent="0.25">
      <c r="A229" t="str">
        <f>'Kickstarter Table'!F229</f>
        <v>failed</v>
      </c>
      <c r="B229" s="11">
        <f>'Kickstarter Table'!D229</f>
        <v>28000</v>
      </c>
      <c r="C229" s="11"/>
    </row>
    <row r="230" spans="1:3" x14ac:dyDescent="0.25">
      <c r="A230" t="str">
        <f>'Kickstarter Table'!F230</f>
        <v>failed</v>
      </c>
      <c r="B230" s="11">
        <f>'Kickstarter Table'!D230</f>
        <v>8000</v>
      </c>
      <c r="C230" s="11"/>
    </row>
    <row r="231" spans="1:3" x14ac:dyDescent="0.25">
      <c r="A231" t="str">
        <f>'Kickstarter Table'!F231</f>
        <v>failed</v>
      </c>
      <c r="B231" s="11">
        <f>'Kickstarter Table'!D231</f>
        <v>3000</v>
      </c>
      <c r="C231" s="11"/>
    </row>
    <row r="232" spans="1:3" x14ac:dyDescent="0.25">
      <c r="A232" t="str">
        <f>'Kickstarter Table'!F232</f>
        <v>failed</v>
      </c>
      <c r="B232" s="11">
        <f>'Kickstarter Table'!D232</f>
        <v>15000</v>
      </c>
      <c r="C232" s="11"/>
    </row>
    <row r="233" spans="1:3" x14ac:dyDescent="0.25">
      <c r="A233" t="str">
        <f>'Kickstarter Table'!F233</f>
        <v>failed</v>
      </c>
      <c r="B233" s="11">
        <f>'Kickstarter Table'!D233</f>
        <v>1500000</v>
      </c>
      <c r="C233" s="11"/>
    </row>
    <row r="234" spans="1:3" x14ac:dyDescent="0.25">
      <c r="A234" t="str">
        <f>'Kickstarter Table'!F234</f>
        <v>failed</v>
      </c>
      <c r="B234" s="11">
        <f>'Kickstarter Table'!D234</f>
        <v>4000</v>
      </c>
      <c r="C234" s="11"/>
    </row>
    <row r="235" spans="1:3" x14ac:dyDescent="0.25">
      <c r="A235" t="str">
        <f>'Kickstarter Table'!F235</f>
        <v>failed</v>
      </c>
      <c r="B235" s="11">
        <f>'Kickstarter Table'!D235</f>
        <v>350000</v>
      </c>
      <c r="C235" s="11"/>
    </row>
    <row r="236" spans="1:3" x14ac:dyDescent="0.25">
      <c r="A236" t="str">
        <f>'Kickstarter Table'!F236</f>
        <v>failed</v>
      </c>
      <c r="B236" s="11">
        <f>'Kickstarter Table'!D236</f>
        <v>1000</v>
      </c>
      <c r="C236" s="11"/>
    </row>
    <row r="237" spans="1:3" x14ac:dyDescent="0.25">
      <c r="A237" t="str">
        <f>'Kickstarter Table'!F237</f>
        <v>failed</v>
      </c>
      <c r="B237" s="11">
        <f>'Kickstarter Table'!D237</f>
        <v>10000</v>
      </c>
      <c r="C237" s="11"/>
    </row>
    <row r="238" spans="1:3" x14ac:dyDescent="0.25">
      <c r="A238" t="str">
        <f>'Kickstarter Table'!F238</f>
        <v>failed</v>
      </c>
      <c r="B238" s="11">
        <f>'Kickstarter Table'!D238</f>
        <v>150000</v>
      </c>
      <c r="C238" s="11"/>
    </row>
    <row r="239" spans="1:3" x14ac:dyDescent="0.25">
      <c r="A239" t="str">
        <f>'Kickstarter Table'!F239</f>
        <v>failed</v>
      </c>
      <c r="B239" s="11">
        <f>'Kickstarter Table'!D239</f>
        <v>15000</v>
      </c>
      <c r="C239" s="11"/>
    </row>
    <row r="240" spans="1:3" x14ac:dyDescent="0.25">
      <c r="A240" t="str">
        <f>'Kickstarter Table'!F240</f>
        <v>failed</v>
      </c>
      <c r="B240" s="11">
        <f>'Kickstarter Table'!D240</f>
        <v>26000</v>
      </c>
      <c r="C240" s="11"/>
    </row>
    <row r="241" spans="1:3" x14ac:dyDescent="0.25">
      <c r="A241" t="str">
        <f>'Kickstarter Table'!F241</f>
        <v>failed</v>
      </c>
      <c r="B241" s="11">
        <f>'Kickstarter Table'!D241</f>
        <v>1000</v>
      </c>
      <c r="C241" s="11"/>
    </row>
    <row r="242" spans="1:3" x14ac:dyDescent="0.25">
      <c r="A242" t="str">
        <f>'Kickstarter Table'!F242</f>
        <v>successful</v>
      </c>
      <c r="B242" s="11">
        <f>'Kickstarter Table'!D242</f>
        <v>15000</v>
      </c>
      <c r="C242" s="11"/>
    </row>
    <row r="243" spans="1:3" x14ac:dyDescent="0.25">
      <c r="A243" t="str">
        <f>'Kickstarter Table'!F243</f>
        <v>successful</v>
      </c>
      <c r="B243" s="11">
        <f>'Kickstarter Table'!D243</f>
        <v>36400</v>
      </c>
      <c r="C243" s="11"/>
    </row>
    <row r="244" spans="1:3" x14ac:dyDescent="0.25">
      <c r="A244" t="str">
        <f>'Kickstarter Table'!F244</f>
        <v>successful</v>
      </c>
      <c r="B244" s="11">
        <f>'Kickstarter Table'!D244</f>
        <v>13000</v>
      </c>
      <c r="C244" s="11"/>
    </row>
    <row r="245" spans="1:3" x14ac:dyDescent="0.25">
      <c r="A245" t="str">
        <f>'Kickstarter Table'!F245</f>
        <v>successful</v>
      </c>
      <c r="B245" s="11">
        <f>'Kickstarter Table'!D245</f>
        <v>25000</v>
      </c>
      <c r="C245" s="11"/>
    </row>
    <row r="246" spans="1:3" x14ac:dyDescent="0.25">
      <c r="A246" t="str">
        <f>'Kickstarter Table'!F246</f>
        <v>successful</v>
      </c>
      <c r="B246" s="11">
        <f>'Kickstarter Table'!D246</f>
        <v>3500</v>
      </c>
      <c r="C246" s="11"/>
    </row>
    <row r="247" spans="1:3" x14ac:dyDescent="0.25">
      <c r="A247" t="str">
        <f>'Kickstarter Table'!F247</f>
        <v>successful</v>
      </c>
      <c r="B247" s="11">
        <f>'Kickstarter Table'!D247</f>
        <v>5000</v>
      </c>
      <c r="C247" s="11"/>
    </row>
    <row r="248" spans="1:3" x14ac:dyDescent="0.25">
      <c r="A248" t="str">
        <f>'Kickstarter Table'!F248</f>
        <v>successful</v>
      </c>
      <c r="B248" s="11">
        <f>'Kickstarter Table'!D248</f>
        <v>5000</v>
      </c>
      <c r="C248" s="11"/>
    </row>
    <row r="249" spans="1:3" x14ac:dyDescent="0.25">
      <c r="A249" t="str">
        <f>'Kickstarter Table'!F249</f>
        <v>successful</v>
      </c>
      <c r="B249" s="11">
        <f>'Kickstarter Table'!D249</f>
        <v>5000</v>
      </c>
      <c r="C249" s="11"/>
    </row>
    <row r="250" spans="1:3" x14ac:dyDescent="0.25">
      <c r="A250" t="str">
        <f>'Kickstarter Table'!F250</f>
        <v>successful</v>
      </c>
      <c r="B250" s="11">
        <f>'Kickstarter Table'!D250</f>
        <v>85000</v>
      </c>
      <c r="C250" s="11"/>
    </row>
    <row r="251" spans="1:3" x14ac:dyDescent="0.25">
      <c r="A251" t="str">
        <f>'Kickstarter Table'!F251</f>
        <v>successful</v>
      </c>
      <c r="B251" s="11">
        <f>'Kickstarter Table'!D251</f>
        <v>10000</v>
      </c>
      <c r="C251" s="11"/>
    </row>
    <row r="252" spans="1:3" x14ac:dyDescent="0.25">
      <c r="A252" t="str">
        <f>'Kickstarter Table'!F252</f>
        <v>successful</v>
      </c>
      <c r="B252" s="11">
        <f>'Kickstarter Table'!D252</f>
        <v>30000</v>
      </c>
      <c r="C252" s="11"/>
    </row>
    <row r="253" spans="1:3" x14ac:dyDescent="0.25">
      <c r="A253" t="str">
        <f>'Kickstarter Table'!F253</f>
        <v>successful</v>
      </c>
      <c r="B253" s="11">
        <f>'Kickstarter Table'!D253</f>
        <v>3500</v>
      </c>
      <c r="C253" s="11"/>
    </row>
    <row r="254" spans="1:3" x14ac:dyDescent="0.25">
      <c r="A254" t="str">
        <f>'Kickstarter Table'!F254</f>
        <v>successful</v>
      </c>
      <c r="B254" s="11">
        <f>'Kickstarter Table'!D254</f>
        <v>5000</v>
      </c>
      <c r="C254" s="11"/>
    </row>
    <row r="255" spans="1:3" x14ac:dyDescent="0.25">
      <c r="A255" t="str">
        <f>'Kickstarter Table'!F255</f>
        <v>successful</v>
      </c>
      <c r="B255" s="11">
        <f>'Kickstarter Table'!D255</f>
        <v>1500</v>
      </c>
      <c r="C255" s="11"/>
    </row>
    <row r="256" spans="1:3" x14ac:dyDescent="0.25">
      <c r="A256" t="str">
        <f>'Kickstarter Table'!F256</f>
        <v>successful</v>
      </c>
      <c r="B256" s="11">
        <f>'Kickstarter Table'!D256</f>
        <v>24000</v>
      </c>
      <c r="C256" s="11"/>
    </row>
    <row r="257" spans="1:3" x14ac:dyDescent="0.25">
      <c r="A257" t="str">
        <f>'Kickstarter Table'!F257</f>
        <v>successful</v>
      </c>
      <c r="B257" s="11">
        <f>'Kickstarter Table'!D257</f>
        <v>8000</v>
      </c>
      <c r="C257" s="11"/>
    </row>
    <row r="258" spans="1:3" x14ac:dyDescent="0.25">
      <c r="A258" t="str">
        <f>'Kickstarter Table'!F258</f>
        <v>successful</v>
      </c>
      <c r="B258" s="11">
        <f>'Kickstarter Table'!D258</f>
        <v>13000</v>
      </c>
      <c r="C258" s="11"/>
    </row>
    <row r="259" spans="1:3" x14ac:dyDescent="0.25">
      <c r="A259" t="str">
        <f>'Kickstarter Table'!F259</f>
        <v>successful</v>
      </c>
      <c r="B259" s="11">
        <f>'Kickstarter Table'!D259</f>
        <v>35000</v>
      </c>
      <c r="C259" s="11"/>
    </row>
    <row r="260" spans="1:3" x14ac:dyDescent="0.25">
      <c r="A260" t="str">
        <f>'Kickstarter Table'!F260</f>
        <v>successful</v>
      </c>
      <c r="B260" s="11">
        <f>'Kickstarter Table'!D260</f>
        <v>30000</v>
      </c>
      <c r="C260" s="11"/>
    </row>
    <row r="261" spans="1:3" x14ac:dyDescent="0.25">
      <c r="A261" t="str">
        <f>'Kickstarter Table'!F261</f>
        <v>successful</v>
      </c>
      <c r="B261" s="11">
        <f>'Kickstarter Table'!D261</f>
        <v>75000</v>
      </c>
      <c r="C261" s="11"/>
    </row>
    <row r="262" spans="1:3" x14ac:dyDescent="0.25">
      <c r="A262" t="str">
        <f>'Kickstarter Table'!F262</f>
        <v>successful</v>
      </c>
      <c r="B262" s="11">
        <f>'Kickstarter Table'!D262</f>
        <v>10000</v>
      </c>
      <c r="C262" s="11"/>
    </row>
    <row r="263" spans="1:3" x14ac:dyDescent="0.25">
      <c r="A263" t="str">
        <f>'Kickstarter Table'!F263</f>
        <v>successful</v>
      </c>
      <c r="B263" s="11">
        <f>'Kickstarter Table'!D263</f>
        <v>20000</v>
      </c>
      <c r="C263" s="11"/>
    </row>
    <row r="264" spans="1:3" x14ac:dyDescent="0.25">
      <c r="A264" t="str">
        <f>'Kickstarter Table'!F264</f>
        <v>successful</v>
      </c>
      <c r="B264" s="11">
        <f>'Kickstarter Table'!D264</f>
        <v>2500</v>
      </c>
      <c r="C264" s="11"/>
    </row>
    <row r="265" spans="1:3" x14ac:dyDescent="0.25">
      <c r="A265" t="str">
        <f>'Kickstarter Table'!F265</f>
        <v>successful</v>
      </c>
      <c r="B265" s="11">
        <f>'Kickstarter Table'!D265</f>
        <v>25000</v>
      </c>
      <c r="C265" s="11"/>
    </row>
    <row r="266" spans="1:3" x14ac:dyDescent="0.25">
      <c r="A266" t="str">
        <f>'Kickstarter Table'!F266</f>
        <v>successful</v>
      </c>
      <c r="B266" s="11">
        <f>'Kickstarter Table'!D266</f>
        <v>5000</v>
      </c>
      <c r="C266" s="11"/>
    </row>
    <row r="267" spans="1:3" x14ac:dyDescent="0.25">
      <c r="A267" t="str">
        <f>'Kickstarter Table'!F267</f>
        <v>successful</v>
      </c>
      <c r="B267" s="11">
        <f>'Kickstarter Table'!D267</f>
        <v>5000</v>
      </c>
      <c r="C267" s="11"/>
    </row>
    <row r="268" spans="1:3" x14ac:dyDescent="0.25">
      <c r="A268" t="str">
        <f>'Kickstarter Table'!F268</f>
        <v>successful</v>
      </c>
      <c r="B268" s="11">
        <f>'Kickstarter Table'!D268</f>
        <v>1000</v>
      </c>
      <c r="C268" s="11"/>
    </row>
    <row r="269" spans="1:3" x14ac:dyDescent="0.25">
      <c r="A269" t="str">
        <f>'Kickstarter Table'!F269</f>
        <v>successful</v>
      </c>
      <c r="B269" s="11">
        <f>'Kickstarter Table'!D269</f>
        <v>9850</v>
      </c>
      <c r="C269" s="11"/>
    </row>
    <row r="270" spans="1:3" x14ac:dyDescent="0.25">
      <c r="A270" t="str">
        <f>'Kickstarter Table'!F270</f>
        <v>successful</v>
      </c>
      <c r="B270" s="11">
        <f>'Kickstarter Table'!D270</f>
        <v>5000</v>
      </c>
      <c r="C270" s="11"/>
    </row>
    <row r="271" spans="1:3" x14ac:dyDescent="0.25">
      <c r="A271" t="str">
        <f>'Kickstarter Table'!F271</f>
        <v>successful</v>
      </c>
      <c r="B271" s="11">
        <f>'Kickstarter Table'!D271</f>
        <v>100000</v>
      </c>
      <c r="C271" s="11"/>
    </row>
    <row r="272" spans="1:3" x14ac:dyDescent="0.25">
      <c r="A272" t="str">
        <f>'Kickstarter Table'!F272</f>
        <v>successful</v>
      </c>
      <c r="B272" s="11">
        <f>'Kickstarter Table'!D272</f>
        <v>2300</v>
      </c>
      <c r="C272" s="11"/>
    </row>
    <row r="273" spans="1:3" x14ac:dyDescent="0.25">
      <c r="A273" t="str">
        <f>'Kickstarter Table'!F273</f>
        <v>successful</v>
      </c>
      <c r="B273" s="11">
        <f>'Kickstarter Table'!D273</f>
        <v>30000</v>
      </c>
      <c r="C273" s="11"/>
    </row>
    <row r="274" spans="1:3" x14ac:dyDescent="0.25">
      <c r="A274" t="str">
        <f>'Kickstarter Table'!F274</f>
        <v>successful</v>
      </c>
      <c r="B274" s="11">
        <f>'Kickstarter Table'!D274</f>
        <v>3000</v>
      </c>
      <c r="C274" s="11"/>
    </row>
    <row r="275" spans="1:3" x14ac:dyDescent="0.25">
      <c r="A275" t="str">
        <f>'Kickstarter Table'!F275</f>
        <v>successful</v>
      </c>
      <c r="B275" s="11">
        <f>'Kickstarter Table'!D275</f>
        <v>5000</v>
      </c>
      <c r="C275" s="11"/>
    </row>
    <row r="276" spans="1:3" x14ac:dyDescent="0.25">
      <c r="A276" t="str">
        <f>'Kickstarter Table'!F276</f>
        <v>successful</v>
      </c>
      <c r="B276" s="11">
        <f>'Kickstarter Table'!D276</f>
        <v>4000</v>
      </c>
      <c r="C276" s="11"/>
    </row>
    <row r="277" spans="1:3" x14ac:dyDescent="0.25">
      <c r="A277" t="str">
        <f>'Kickstarter Table'!F277</f>
        <v>successful</v>
      </c>
      <c r="B277" s="11">
        <f>'Kickstarter Table'!D277</f>
        <v>20000</v>
      </c>
      <c r="C277" s="11"/>
    </row>
    <row r="278" spans="1:3" x14ac:dyDescent="0.25">
      <c r="A278" t="str">
        <f>'Kickstarter Table'!F278</f>
        <v>successful</v>
      </c>
      <c r="B278" s="11">
        <f>'Kickstarter Table'!D278</f>
        <v>4000</v>
      </c>
      <c r="C278" s="11"/>
    </row>
    <row r="279" spans="1:3" x14ac:dyDescent="0.25">
      <c r="A279" t="str">
        <f>'Kickstarter Table'!F279</f>
        <v>successful</v>
      </c>
      <c r="B279" s="11">
        <f>'Kickstarter Table'!D279</f>
        <v>65000</v>
      </c>
      <c r="C279" s="11"/>
    </row>
    <row r="280" spans="1:3" x14ac:dyDescent="0.25">
      <c r="A280" t="str">
        <f>'Kickstarter Table'!F280</f>
        <v>successful</v>
      </c>
      <c r="B280" s="11">
        <f>'Kickstarter Table'!D280</f>
        <v>27000</v>
      </c>
      <c r="C280" s="11"/>
    </row>
    <row r="281" spans="1:3" x14ac:dyDescent="0.25">
      <c r="A281" t="str">
        <f>'Kickstarter Table'!F281</f>
        <v>successful</v>
      </c>
      <c r="B281" s="11">
        <f>'Kickstarter Table'!D281</f>
        <v>17000</v>
      </c>
      <c r="C281" s="11"/>
    </row>
    <row r="282" spans="1:3" x14ac:dyDescent="0.25">
      <c r="A282" t="str">
        <f>'Kickstarter Table'!F282</f>
        <v>successful</v>
      </c>
      <c r="B282" s="11">
        <f>'Kickstarter Table'!D282</f>
        <v>75000</v>
      </c>
      <c r="C282" s="11"/>
    </row>
    <row r="283" spans="1:3" x14ac:dyDescent="0.25">
      <c r="A283" t="str">
        <f>'Kickstarter Table'!F283</f>
        <v>successful</v>
      </c>
      <c r="B283" s="11">
        <f>'Kickstarter Table'!D283</f>
        <v>5500</v>
      </c>
      <c r="C283" s="11"/>
    </row>
    <row r="284" spans="1:3" x14ac:dyDescent="0.25">
      <c r="A284" t="str">
        <f>'Kickstarter Table'!F284</f>
        <v>successful</v>
      </c>
      <c r="B284" s="11">
        <f>'Kickstarter Table'!D284</f>
        <v>45000</v>
      </c>
      <c r="C284" s="11"/>
    </row>
    <row r="285" spans="1:3" x14ac:dyDescent="0.25">
      <c r="A285" t="str">
        <f>'Kickstarter Table'!F285</f>
        <v>successful</v>
      </c>
      <c r="B285" s="11">
        <f>'Kickstarter Table'!D285</f>
        <v>18000</v>
      </c>
      <c r="C285" s="11"/>
    </row>
    <row r="286" spans="1:3" x14ac:dyDescent="0.25">
      <c r="A286" t="str">
        <f>'Kickstarter Table'!F286</f>
        <v>successful</v>
      </c>
      <c r="B286" s="11">
        <f>'Kickstarter Table'!D286</f>
        <v>40000</v>
      </c>
      <c r="C286" s="11"/>
    </row>
    <row r="287" spans="1:3" x14ac:dyDescent="0.25">
      <c r="A287" t="str">
        <f>'Kickstarter Table'!F287</f>
        <v>successful</v>
      </c>
      <c r="B287" s="11">
        <f>'Kickstarter Table'!D287</f>
        <v>14000</v>
      </c>
      <c r="C287" s="11"/>
    </row>
    <row r="288" spans="1:3" x14ac:dyDescent="0.25">
      <c r="A288" t="str">
        <f>'Kickstarter Table'!F288</f>
        <v>successful</v>
      </c>
      <c r="B288" s="11">
        <f>'Kickstarter Table'!D288</f>
        <v>15000</v>
      </c>
      <c r="C288" s="11"/>
    </row>
    <row r="289" spans="1:3" x14ac:dyDescent="0.25">
      <c r="A289" t="str">
        <f>'Kickstarter Table'!F289</f>
        <v>successful</v>
      </c>
      <c r="B289" s="11">
        <f>'Kickstarter Table'!D289</f>
        <v>15000</v>
      </c>
      <c r="C289" s="11"/>
    </row>
    <row r="290" spans="1:3" x14ac:dyDescent="0.25">
      <c r="A290" t="str">
        <f>'Kickstarter Table'!F290</f>
        <v>successful</v>
      </c>
      <c r="B290" s="11">
        <f>'Kickstarter Table'!D290</f>
        <v>50000</v>
      </c>
      <c r="C290" s="11"/>
    </row>
    <row r="291" spans="1:3" x14ac:dyDescent="0.25">
      <c r="A291" t="str">
        <f>'Kickstarter Table'!F291</f>
        <v>successful</v>
      </c>
      <c r="B291" s="11">
        <f>'Kickstarter Table'!D291</f>
        <v>15000</v>
      </c>
      <c r="C291" s="11"/>
    </row>
    <row r="292" spans="1:3" x14ac:dyDescent="0.25">
      <c r="A292" t="str">
        <f>'Kickstarter Table'!F292</f>
        <v>successful</v>
      </c>
      <c r="B292" s="11">
        <f>'Kickstarter Table'!D292</f>
        <v>4500</v>
      </c>
      <c r="C292" s="11"/>
    </row>
    <row r="293" spans="1:3" x14ac:dyDescent="0.25">
      <c r="A293" t="str">
        <f>'Kickstarter Table'!F293</f>
        <v>successful</v>
      </c>
      <c r="B293" s="11">
        <f>'Kickstarter Table'!D293</f>
        <v>5000</v>
      </c>
      <c r="C293" s="11"/>
    </row>
    <row r="294" spans="1:3" x14ac:dyDescent="0.25">
      <c r="A294" t="str">
        <f>'Kickstarter Table'!F294</f>
        <v>successful</v>
      </c>
      <c r="B294" s="11">
        <f>'Kickstarter Table'!D294</f>
        <v>75000</v>
      </c>
      <c r="C294" s="11"/>
    </row>
    <row r="295" spans="1:3" x14ac:dyDescent="0.25">
      <c r="A295" t="str">
        <f>'Kickstarter Table'!F295</f>
        <v>successful</v>
      </c>
      <c r="B295" s="11">
        <f>'Kickstarter Table'!D295</f>
        <v>26000</v>
      </c>
      <c r="C295" s="11"/>
    </row>
    <row r="296" spans="1:3" x14ac:dyDescent="0.25">
      <c r="A296" t="str">
        <f>'Kickstarter Table'!F296</f>
        <v>successful</v>
      </c>
      <c r="B296" s="11">
        <f>'Kickstarter Table'!D296</f>
        <v>5000</v>
      </c>
      <c r="C296" s="11"/>
    </row>
    <row r="297" spans="1:3" x14ac:dyDescent="0.25">
      <c r="A297" t="str">
        <f>'Kickstarter Table'!F297</f>
        <v>successful</v>
      </c>
      <c r="B297" s="11">
        <f>'Kickstarter Table'!D297</f>
        <v>50000</v>
      </c>
      <c r="C297" s="11"/>
    </row>
    <row r="298" spans="1:3" x14ac:dyDescent="0.25">
      <c r="A298" t="str">
        <f>'Kickstarter Table'!F298</f>
        <v>successful</v>
      </c>
      <c r="B298" s="11">
        <f>'Kickstarter Table'!D298</f>
        <v>25000</v>
      </c>
      <c r="C298" s="11"/>
    </row>
    <row r="299" spans="1:3" x14ac:dyDescent="0.25">
      <c r="A299" t="str">
        <f>'Kickstarter Table'!F299</f>
        <v>successful</v>
      </c>
      <c r="B299" s="11">
        <f>'Kickstarter Table'!D299</f>
        <v>20000</v>
      </c>
      <c r="C299" s="11"/>
    </row>
    <row r="300" spans="1:3" x14ac:dyDescent="0.25">
      <c r="A300" t="str">
        <f>'Kickstarter Table'!F300</f>
        <v>successful</v>
      </c>
      <c r="B300" s="11">
        <f>'Kickstarter Table'!D300</f>
        <v>126000</v>
      </c>
      <c r="C300" s="11"/>
    </row>
    <row r="301" spans="1:3" x14ac:dyDescent="0.25">
      <c r="A301" t="str">
        <f>'Kickstarter Table'!F301</f>
        <v>successful</v>
      </c>
      <c r="B301" s="11">
        <f>'Kickstarter Table'!D301</f>
        <v>10000</v>
      </c>
      <c r="C301" s="11"/>
    </row>
    <row r="302" spans="1:3" x14ac:dyDescent="0.25">
      <c r="A302" t="str">
        <f>'Kickstarter Table'!F302</f>
        <v>successful</v>
      </c>
      <c r="B302" s="11">
        <f>'Kickstarter Table'!D302</f>
        <v>25000</v>
      </c>
      <c r="C302" s="11"/>
    </row>
    <row r="303" spans="1:3" x14ac:dyDescent="0.25">
      <c r="A303" t="str">
        <f>'Kickstarter Table'!F303</f>
        <v>successful</v>
      </c>
      <c r="B303" s="11">
        <f>'Kickstarter Table'!D303</f>
        <v>13000</v>
      </c>
      <c r="C303" s="11"/>
    </row>
    <row r="304" spans="1:3" x14ac:dyDescent="0.25">
      <c r="A304" t="str">
        <f>'Kickstarter Table'!F304</f>
        <v>successful</v>
      </c>
      <c r="B304" s="11">
        <f>'Kickstarter Table'!D304</f>
        <v>10000</v>
      </c>
      <c r="C304" s="11"/>
    </row>
    <row r="305" spans="1:3" x14ac:dyDescent="0.25">
      <c r="A305" t="str">
        <f>'Kickstarter Table'!F305</f>
        <v>successful</v>
      </c>
      <c r="B305" s="11">
        <f>'Kickstarter Table'!D305</f>
        <v>3000</v>
      </c>
      <c r="C305" s="11"/>
    </row>
    <row r="306" spans="1:3" x14ac:dyDescent="0.25">
      <c r="A306" t="str">
        <f>'Kickstarter Table'!F306</f>
        <v>successful</v>
      </c>
      <c r="B306" s="11">
        <f>'Kickstarter Table'!D306</f>
        <v>3400</v>
      </c>
      <c r="C306" s="11"/>
    </row>
    <row r="307" spans="1:3" x14ac:dyDescent="0.25">
      <c r="A307" t="str">
        <f>'Kickstarter Table'!F307</f>
        <v>successful</v>
      </c>
      <c r="B307" s="11">
        <f>'Kickstarter Table'!D307</f>
        <v>7500</v>
      </c>
      <c r="C307" s="11"/>
    </row>
    <row r="308" spans="1:3" x14ac:dyDescent="0.25">
      <c r="A308" t="str">
        <f>'Kickstarter Table'!F308</f>
        <v>successful</v>
      </c>
      <c r="B308" s="11">
        <f>'Kickstarter Table'!D308</f>
        <v>1000</v>
      </c>
      <c r="C308" s="11"/>
    </row>
    <row r="309" spans="1:3" x14ac:dyDescent="0.25">
      <c r="A309" t="str">
        <f>'Kickstarter Table'!F309</f>
        <v>successful</v>
      </c>
      <c r="B309" s="11">
        <f>'Kickstarter Table'!D309</f>
        <v>22000</v>
      </c>
      <c r="C309" s="11"/>
    </row>
    <row r="310" spans="1:3" x14ac:dyDescent="0.25">
      <c r="A310" t="str">
        <f>'Kickstarter Table'!F310</f>
        <v>successful</v>
      </c>
      <c r="B310" s="11">
        <f>'Kickstarter Table'!D310</f>
        <v>12000</v>
      </c>
      <c r="C310" s="11"/>
    </row>
    <row r="311" spans="1:3" x14ac:dyDescent="0.25">
      <c r="A311" t="str">
        <f>'Kickstarter Table'!F311</f>
        <v>successful</v>
      </c>
      <c r="B311" s="11">
        <f>'Kickstarter Table'!D311</f>
        <v>18000</v>
      </c>
      <c r="C311" s="11"/>
    </row>
    <row r="312" spans="1:3" x14ac:dyDescent="0.25">
      <c r="A312" t="str">
        <f>'Kickstarter Table'!F312</f>
        <v>successful</v>
      </c>
      <c r="B312" s="11">
        <f>'Kickstarter Table'!D312</f>
        <v>1000</v>
      </c>
      <c r="C312" s="11"/>
    </row>
    <row r="313" spans="1:3" x14ac:dyDescent="0.25">
      <c r="A313" t="str">
        <f>'Kickstarter Table'!F313</f>
        <v>successful</v>
      </c>
      <c r="B313" s="11">
        <f>'Kickstarter Table'!D313</f>
        <v>20000</v>
      </c>
      <c r="C313" s="11"/>
    </row>
    <row r="314" spans="1:3" x14ac:dyDescent="0.25">
      <c r="A314" t="str">
        <f>'Kickstarter Table'!F314</f>
        <v>successful</v>
      </c>
      <c r="B314" s="11">
        <f>'Kickstarter Table'!D314</f>
        <v>8000</v>
      </c>
      <c r="C314" s="11"/>
    </row>
    <row r="315" spans="1:3" x14ac:dyDescent="0.25">
      <c r="A315" t="str">
        <f>'Kickstarter Table'!F315</f>
        <v>successful</v>
      </c>
      <c r="B315" s="11">
        <f>'Kickstarter Table'!D315</f>
        <v>17000</v>
      </c>
      <c r="C315" s="11"/>
    </row>
    <row r="316" spans="1:3" x14ac:dyDescent="0.25">
      <c r="A316" t="str">
        <f>'Kickstarter Table'!F316</f>
        <v>successful</v>
      </c>
      <c r="B316" s="11">
        <f>'Kickstarter Table'!D316</f>
        <v>1000</v>
      </c>
      <c r="C316" s="11"/>
    </row>
    <row r="317" spans="1:3" x14ac:dyDescent="0.25">
      <c r="A317" t="str">
        <f>'Kickstarter Table'!F317</f>
        <v>successful</v>
      </c>
      <c r="B317" s="11">
        <f>'Kickstarter Table'!D317</f>
        <v>25000</v>
      </c>
      <c r="C317" s="11"/>
    </row>
    <row r="318" spans="1:3" x14ac:dyDescent="0.25">
      <c r="A318" t="str">
        <f>'Kickstarter Table'!F318</f>
        <v>successful</v>
      </c>
      <c r="B318" s="11">
        <f>'Kickstarter Table'!D318</f>
        <v>15000</v>
      </c>
      <c r="C318" s="11"/>
    </row>
    <row r="319" spans="1:3" x14ac:dyDescent="0.25">
      <c r="A319" t="str">
        <f>'Kickstarter Table'!F319</f>
        <v>successful</v>
      </c>
      <c r="B319" s="11">
        <f>'Kickstarter Table'!D319</f>
        <v>30000</v>
      </c>
      <c r="C319" s="11"/>
    </row>
    <row r="320" spans="1:3" x14ac:dyDescent="0.25">
      <c r="A320" t="str">
        <f>'Kickstarter Table'!F320</f>
        <v>successful</v>
      </c>
      <c r="B320" s="11">
        <f>'Kickstarter Table'!D320</f>
        <v>5000</v>
      </c>
      <c r="C320" s="11"/>
    </row>
    <row r="321" spans="1:3" x14ac:dyDescent="0.25">
      <c r="A321" t="str">
        <f>'Kickstarter Table'!F321</f>
        <v>successful</v>
      </c>
      <c r="B321" s="11">
        <f>'Kickstarter Table'!D321</f>
        <v>5000</v>
      </c>
      <c r="C321" s="11"/>
    </row>
    <row r="322" spans="1:3" x14ac:dyDescent="0.25">
      <c r="A322" t="str">
        <f>'Kickstarter Table'!F322</f>
        <v>successful</v>
      </c>
      <c r="B322" s="11">
        <f>'Kickstarter Table'!D322</f>
        <v>20000</v>
      </c>
      <c r="C322" s="11"/>
    </row>
    <row r="323" spans="1:3" x14ac:dyDescent="0.25">
      <c r="A323" t="str">
        <f>'Kickstarter Table'!F323</f>
        <v>successful</v>
      </c>
      <c r="B323" s="11">
        <f>'Kickstarter Table'!D323</f>
        <v>35000</v>
      </c>
      <c r="C323" s="11"/>
    </row>
    <row r="324" spans="1:3" x14ac:dyDescent="0.25">
      <c r="A324" t="str">
        <f>'Kickstarter Table'!F324</f>
        <v>successful</v>
      </c>
      <c r="B324" s="11">
        <f>'Kickstarter Table'!D324</f>
        <v>25000</v>
      </c>
      <c r="C324" s="11"/>
    </row>
    <row r="325" spans="1:3" x14ac:dyDescent="0.25">
      <c r="A325" t="str">
        <f>'Kickstarter Table'!F325</f>
        <v>successful</v>
      </c>
      <c r="B325" s="11">
        <f>'Kickstarter Table'!D325</f>
        <v>5400</v>
      </c>
      <c r="C325" s="11"/>
    </row>
    <row r="326" spans="1:3" x14ac:dyDescent="0.25">
      <c r="A326" t="str">
        <f>'Kickstarter Table'!F326</f>
        <v>successful</v>
      </c>
      <c r="B326" s="11">
        <f>'Kickstarter Table'!D326</f>
        <v>8500</v>
      </c>
      <c r="C326" s="11"/>
    </row>
    <row r="327" spans="1:3" x14ac:dyDescent="0.25">
      <c r="A327" t="str">
        <f>'Kickstarter Table'!F327</f>
        <v>successful</v>
      </c>
      <c r="B327" s="11">
        <f>'Kickstarter Table'!D327</f>
        <v>50000</v>
      </c>
      <c r="C327" s="11"/>
    </row>
    <row r="328" spans="1:3" x14ac:dyDescent="0.25">
      <c r="A328" t="str">
        <f>'Kickstarter Table'!F328</f>
        <v>successful</v>
      </c>
      <c r="B328" s="11">
        <f>'Kickstarter Table'!D328</f>
        <v>150000</v>
      </c>
      <c r="C328" s="11"/>
    </row>
    <row r="329" spans="1:3" x14ac:dyDescent="0.25">
      <c r="A329" t="str">
        <f>'Kickstarter Table'!F329</f>
        <v>successful</v>
      </c>
      <c r="B329" s="11">
        <f>'Kickstarter Table'!D329</f>
        <v>4000</v>
      </c>
      <c r="C329" s="11"/>
    </row>
    <row r="330" spans="1:3" x14ac:dyDescent="0.25">
      <c r="A330" t="str">
        <f>'Kickstarter Table'!F330</f>
        <v>successful</v>
      </c>
      <c r="B330" s="11">
        <f>'Kickstarter Table'!D330</f>
        <v>75000</v>
      </c>
      <c r="C330" s="11"/>
    </row>
    <row r="331" spans="1:3" x14ac:dyDescent="0.25">
      <c r="A331" t="str">
        <f>'Kickstarter Table'!F331</f>
        <v>successful</v>
      </c>
      <c r="B331" s="11">
        <f>'Kickstarter Table'!D331</f>
        <v>10000</v>
      </c>
      <c r="C331" s="11"/>
    </row>
    <row r="332" spans="1:3" x14ac:dyDescent="0.25">
      <c r="A332" t="str">
        <f>'Kickstarter Table'!F332</f>
        <v>successful</v>
      </c>
      <c r="B332" s="11">
        <f>'Kickstarter Table'!D332</f>
        <v>35000</v>
      </c>
      <c r="C332" s="11"/>
    </row>
    <row r="333" spans="1:3" x14ac:dyDescent="0.25">
      <c r="A333" t="str">
        <f>'Kickstarter Table'!F333</f>
        <v>successful</v>
      </c>
      <c r="B333" s="11">
        <f>'Kickstarter Table'!D333</f>
        <v>40000</v>
      </c>
      <c r="C333" s="11"/>
    </row>
    <row r="334" spans="1:3" x14ac:dyDescent="0.25">
      <c r="A334" t="str">
        <f>'Kickstarter Table'!F334</f>
        <v>successful</v>
      </c>
      <c r="B334" s="11">
        <f>'Kickstarter Table'!D334</f>
        <v>100000</v>
      </c>
      <c r="C334" s="11"/>
    </row>
    <row r="335" spans="1:3" x14ac:dyDescent="0.25">
      <c r="A335" t="str">
        <f>'Kickstarter Table'!F335</f>
        <v>successful</v>
      </c>
      <c r="B335" s="11">
        <f>'Kickstarter Table'!D335</f>
        <v>40000</v>
      </c>
      <c r="C335" s="11"/>
    </row>
    <row r="336" spans="1:3" x14ac:dyDescent="0.25">
      <c r="A336" t="str">
        <f>'Kickstarter Table'!F336</f>
        <v>successful</v>
      </c>
      <c r="B336" s="11">
        <f>'Kickstarter Table'!D336</f>
        <v>10000</v>
      </c>
      <c r="C336" s="11"/>
    </row>
    <row r="337" spans="1:3" x14ac:dyDescent="0.25">
      <c r="A337" t="str">
        <f>'Kickstarter Table'!F337</f>
        <v>successful</v>
      </c>
      <c r="B337" s="11">
        <f>'Kickstarter Table'!D337</f>
        <v>8500</v>
      </c>
      <c r="C337" s="11"/>
    </row>
    <row r="338" spans="1:3" x14ac:dyDescent="0.25">
      <c r="A338" t="str">
        <f>'Kickstarter Table'!F338</f>
        <v>successful</v>
      </c>
      <c r="B338" s="11">
        <f>'Kickstarter Table'!D338</f>
        <v>25000</v>
      </c>
      <c r="C338" s="11"/>
    </row>
    <row r="339" spans="1:3" x14ac:dyDescent="0.25">
      <c r="A339" t="str">
        <f>'Kickstarter Table'!F339</f>
        <v>successful</v>
      </c>
      <c r="B339" s="11">
        <f>'Kickstarter Table'!D339</f>
        <v>3000</v>
      </c>
      <c r="C339" s="11"/>
    </row>
    <row r="340" spans="1:3" x14ac:dyDescent="0.25">
      <c r="A340" t="str">
        <f>'Kickstarter Table'!F340</f>
        <v>successful</v>
      </c>
      <c r="B340" s="11">
        <f>'Kickstarter Table'!D340</f>
        <v>15000</v>
      </c>
      <c r="C340" s="11"/>
    </row>
    <row r="341" spans="1:3" x14ac:dyDescent="0.25">
      <c r="A341" t="str">
        <f>'Kickstarter Table'!F341</f>
        <v>successful</v>
      </c>
      <c r="B341" s="11">
        <f>'Kickstarter Table'!D341</f>
        <v>6000</v>
      </c>
      <c r="C341" s="11"/>
    </row>
    <row r="342" spans="1:3" x14ac:dyDescent="0.25">
      <c r="A342" t="str">
        <f>'Kickstarter Table'!F342</f>
        <v>successful</v>
      </c>
      <c r="B342" s="11">
        <f>'Kickstarter Table'!D342</f>
        <v>35000</v>
      </c>
      <c r="C342" s="11"/>
    </row>
    <row r="343" spans="1:3" x14ac:dyDescent="0.25">
      <c r="A343" t="str">
        <f>'Kickstarter Table'!F343</f>
        <v>successful</v>
      </c>
      <c r="B343" s="11">
        <f>'Kickstarter Table'!D343</f>
        <v>3500</v>
      </c>
      <c r="C343" s="11"/>
    </row>
    <row r="344" spans="1:3" x14ac:dyDescent="0.25">
      <c r="A344" t="str">
        <f>'Kickstarter Table'!F344</f>
        <v>successful</v>
      </c>
      <c r="B344" s="11">
        <f>'Kickstarter Table'!D344</f>
        <v>55000</v>
      </c>
      <c r="C344" s="11"/>
    </row>
    <row r="345" spans="1:3" x14ac:dyDescent="0.25">
      <c r="A345" t="str">
        <f>'Kickstarter Table'!F345</f>
        <v>successful</v>
      </c>
      <c r="B345" s="11">
        <f>'Kickstarter Table'!D345</f>
        <v>30000</v>
      </c>
      <c r="C345" s="11"/>
    </row>
    <row r="346" spans="1:3" x14ac:dyDescent="0.25">
      <c r="A346" t="str">
        <f>'Kickstarter Table'!F346</f>
        <v>successful</v>
      </c>
      <c r="B346" s="11">
        <f>'Kickstarter Table'!D346</f>
        <v>33500</v>
      </c>
      <c r="C346" s="11"/>
    </row>
    <row r="347" spans="1:3" x14ac:dyDescent="0.25">
      <c r="A347" t="str">
        <f>'Kickstarter Table'!F347</f>
        <v>successful</v>
      </c>
      <c r="B347" s="11">
        <f>'Kickstarter Table'!D347</f>
        <v>14500</v>
      </c>
      <c r="C347" s="11"/>
    </row>
    <row r="348" spans="1:3" x14ac:dyDescent="0.25">
      <c r="A348" t="str">
        <f>'Kickstarter Table'!F348</f>
        <v>successful</v>
      </c>
      <c r="B348" s="11">
        <f>'Kickstarter Table'!D348</f>
        <v>10000</v>
      </c>
      <c r="C348" s="11"/>
    </row>
    <row r="349" spans="1:3" x14ac:dyDescent="0.25">
      <c r="A349" t="str">
        <f>'Kickstarter Table'!F349</f>
        <v>successful</v>
      </c>
      <c r="B349" s="11">
        <f>'Kickstarter Table'!D349</f>
        <v>40000</v>
      </c>
      <c r="C349" s="11"/>
    </row>
    <row r="350" spans="1:3" x14ac:dyDescent="0.25">
      <c r="A350" t="str">
        <f>'Kickstarter Table'!F350</f>
        <v>successful</v>
      </c>
      <c r="B350" s="11">
        <f>'Kickstarter Table'!D350</f>
        <v>10000</v>
      </c>
      <c r="C350" s="11"/>
    </row>
    <row r="351" spans="1:3" x14ac:dyDescent="0.25">
      <c r="A351" t="str">
        <f>'Kickstarter Table'!F351</f>
        <v>successful</v>
      </c>
      <c r="B351" s="11">
        <f>'Kickstarter Table'!D351</f>
        <v>11260</v>
      </c>
      <c r="C351" s="11"/>
    </row>
    <row r="352" spans="1:3" x14ac:dyDescent="0.25">
      <c r="A352" t="str">
        <f>'Kickstarter Table'!F352</f>
        <v>successful</v>
      </c>
      <c r="B352" s="11">
        <f>'Kickstarter Table'!D352</f>
        <v>25000</v>
      </c>
      <c r="C352" s="11"/>
    </row>
    <row r="353" spans="1:3" x14ac:dyDescent="0.25">
      <c r="A353" t="str">
        <f>'Kickstarter Table'!F353</f>
        <v>successful</v>
      </c>
      <c r="B353" s="11">
        <f>'Kickstarter Table'!D353</f>
        <v>34000</v>
      </c>
      <c r="C353" s="11"/>
    </row>
    <row r="354" spans="1:3" x14ac:dyDescent="0.25">
      <c r="A354" t="str">
        <f>'Kickstarter Table'!F354</f>
        <v>successful</v>
      </c>
      <c r="B354" s="11">
        <f>'Kickstarter Table'!D354</f>
        <v>10000</v>
      </c>
      <c r="C354" s="11"/>
    </row>
    <row r="355" spans="1:3" x14ac:dyDescent="0.25">
      <c r="A355" t="str">
        <f>'Kickstarter Table'!F355</f>
        <v>successful</v>
      </c>
      <c r="B355" s="11">
        <f>'Kickstarter Table'!D355</f>
        <v>58425</v>
      </c>
      <c r="C355" s="11"/>
    </row>
    <row r="356" spans="1:3" x14ac:dyDescent="0.25">
      <c r="A356" t="str">
        <f>'Kickstarter Table'!F356</f>
        <v>successful</v>
      </c>
      <c r="B356" s="11">
        <f>'Kickstarter Table'!D356</f>
        <v>3500</v>
      </c>
      <c r="C356" s="11"/>
    </row>
    <row r="357" spans="1:3" x14ac:dyDescent="0.25">
      <c r="A357" t="str">
        <f>'Kickstarter Table'!F357</f>
        <v>successful</v>
      </c>
      <c r="B357" s="11">
        <f>'Kickstarter Table'!D357</f>
        <v>35000</v>
      </c>
      <c r="C357" s="11"/>
    </row>
    <row r="358" spans="1:3" x14ac:dyDescent="0.25">
      <c r="A358" t="str">
        <f>'Kickstarter Table'!F358</f>
        <v>successful</v>
      </c>
      <c r="B358" s="11">
        <f>'Kickstarter Table'!D358</f>
        <v>7500</v>
      </c>
      <c r="C358" s="11"/>
    </row>
    <row r="359" spans="1:3" x14ac:dyDescent="0.25">
      <c r="A359" t="str">
        <f>'Kickstarter Table'!F359</f>
        <v>successful</v>
      </c>
      <c r="B359" s="11">
        <f>'Kickstarter Table'!D359</f>
        <v>15000</v>
      </c>
      <c r="C359" s="11"/>
    </row>
    <row r="360" spans="1:3" x14ac:dyDescent="0.25">
      <c r="A360" t="str">
        <f>'Kickstarter Table'!F360</f>
        <v>successful</v>
      </c>
      <c r="B360" s="11">
        <f>'Kickstarter Table'!D360</f>
        <v>50000</v>
      </c>
      <c r="C360" s="11"/>
    </row>
    <row r="361" spans="1:3" x14ac:dyDescent="0.25">
      <c r="A361" t="str">
        <f>'Kickstarter Table'!F361</f>
        <v>successful</v>
      </c>
      <c r="B361" s="11">
        <f>'Kickstarter Table'!D361</f>
        <v>24200</v>
      </c>
      <c r="C361" s="11"/>
    </row>
    <row r="362" spans="1:3" x14ac:dyDescent="0.25">
      <c r="A362" t="str">
        <f>'Kickstarter Table'!F362</f>
        <v>successful</v>
      </c>
      <c r="B362" s="11">
        <f>'Kickstarter Table'!D362</f>
        <v>12000</v>
      </c>
      <c r="C362" s="11"/>
    </row>
    <row r="363" spans="1:3" x14ac:dyDescent="0.25">
      <c r="A363" t="str">
        <f>'Kickstarter Table'!F363</f>
        <v>successful</v>
      </c>
      <c r="B363" s="11">
        <f>'Kickstarter Table'!D363</f>
        <v>35000</v>
      </c>
      <c r="C363" s="11"/>
    </row>
    <row r="364" spans="1:3" x14ac:dyDescent="0.25">
      <c r="A364" t="str">
        <f>'Kickstarter Table'!F364</f>
        <v>successful</v>
      </c>
      <c r="B364" s="11">
        <f>'Kickstarter Table'!D364</f>
        <v>9665</v>
      </c>
      <c r="C364" s="11"/>
    </row>
    <row r="365" spans="1:3" x14ac:dyDescent="0.25">
      <c r="A365" t="str">
        <f>'Kickstarter Table'!F365</f>
        <v>successful</v>
      </c>
      <c r="B365" s="11">
        <f>'Kickstarter Table'!D365</f>
        <v>8925</v>
      </c>
      <c r="C365" s="11"/>
    </row>
    <row r="366" spans="1:3" x14ac:dyDescent="0.25">
      <c r="A366" t="str">
        <f>'Kickstarter Table'!F366</f>
        <v>successful</v>
      </c>
      <c r="B366" s="11">
        <f>'Kickstarter Table'!D366</f>
        <v>7000</v>
      </c>
      <c r="C366" s="11"/>
    </row>
    <row r="367" spans="1:3" x14ac:dyDescent="0.25">
      <c r="A367" t="str">
        <f>'Kickstarter Table'!F367</f>
        <v>successful</v>
      </c>
      <c r="B367" s="11">
        <f>'Kickstarter Table'!D367</f>
        <v>15000</v>
      </c>
      <c r="C367" s="11"/>
    </row>
    <row r="368" spans="1:3" x14ac:dyDescent="0.25">
      <c r="A368" t="str">
        <f>'Kickstarter Table'!F368</f>
        <v>successful</v>
      </c>
      <c r="B368" s="11">
        <f>'Kickstarter Table'!D368</f>
        <v>38000</v>
      </c>
      <c r="C368" s="11"/>
    </row>
    <row r="369" spans="1:3" x14ac:dyDescent="0.25">
      <c r="A369" t="str">
        <f>'Kickstarter Table'!F369</f>
        <v>successful</v>
      </c>
      <c r="B369" s="11">
        <f>'Kickstarter Table'!D369</f>
        <v>10000</v>
      </c>
      <c r="C369" s="11"/>
    </row>
    <row r="370" spans="1:3" x14ac:dyDescent="0.25">
      <c r="A370" t="str">
        <f>'Kickstarter Table'!F370</f>
        <v>successful</v>
      </c>
      <c r="B370" s="11">
        <f>'Kickstarter Table'!D370</f>
        <v>12500</v>
      </c>
      <c r="C370" s="11"/>
    </row>
    <row r="371" spans="1:3" x14ac:dyDescent="0.25">
      <c r="A371" t="str">
        <f>'Kickstarter Table'!F371</f>
        <v>successful</v>
      </c>
      <c r="B371" s="11">
        <f>'Kickstarter Table'!D371</f>
        <v>6500</v>
      </c>
      <c r="C371" s="11"/>
    </row>
    <row r="372" spans="1:3" x14ac:dyDescent="0.25">
      <c r="A372" t="str">
        <f>'Kickstarter Table'!F372</f>
        <v>successful</v>
      </c>
      <c r="B372" s="11">
        <f>'Kickstarter Table'!D372</f>
        <v>25000</v>
      </c>
      <c r="C372" s="11"/>
    </row>
    <row r="373" spans="1:3" x14ac:dyDescent="0.25">
      <c r="A373" t="str">
        <f>'Kickstarter Table'!F373</f>
        <v>successful</v>
      </c>
      <c r="B373" s="11">
        <f>'Kickstarter Table'!D373</f>
        <v>150000</v>
      </c>
      <c r="C373" s="11"/>
    </row>
    <row r="374" spans="1:3" x14ac:dyDescent="0.25">
      <c r="A374" t="str">
        <f>'Kickstarter Table'!F374</f>
        <v>successful</v>
      </c>
      <c r="B374" s="11">
        <f>'Kickstarter Table'!D374</f>
        <v>300</v>
      </c>
      <c r="C374" s="11"/>
    </row>
    <row r="375" spans="1:3" x14ac:dyDescent="0.25">
      <c r="A375" t="str">
        <f>'Kickstarter Table'!F375</f>
        <v>successful</v>
      </c>
      <c r="B375" s="11">
        <f>'Kickstarter Table'!D375</f>
        <v>7500</v>
      </c>
      <c r="C375" s="11"/>
    </row>
    <row r="376" spans="1:3" x14ac:dyDescent="0.25">
      <c r="A376" t="str">
        <f>'Kickstarter Table'!F376</f>
        <v>successful</v>
      </c>
      <c r="B376" s="11">
        <f>'Kickstarter Table'!D376</f>
        <v>6000</v>
      </c>
      <c r="C376" s="11"/>
    </row>
    <row r="377" spans="1:3" x14ac:dyDescent="0.25">
      <c r="A377" t="str">
        <f>'Kickstarter Table'!F377</f>
        <v>successful</v>
      </c>
      <c r="B377" s="11">
        <f>'Kickstarter Table'!D377</f>
        <v>500</v>
      </c>
      <c r="C377" s="11"/>
    </row>
    <row r="378" spans="1:3" x14ac:dyDescent="0.25">
      <c r="A378" t="str">
        <f>'Kickstarter Table'!F378</f>
        <v>successful</v>
      </c>
      <c r="B378" s="11">
        <f>'Kickstarter Table'!D378</f>
        <v>2450</v>
      </c>
      <c r="C378" s="11"/>
    </row>
    <row r="379" spans="1:3" x14ac:dyDescent="0.25">
      <c r="A379" t="str">
        <f>'Kickstarter Table'!F379</f>
        <v>successful</v>
      </c>
      <c r="B379" s="11">
        <f>'Kickstarter Table'!D379</f>
        <v>12000</v>
      </c>
      <c r="C379" s="11"/>
    </row>
    <row r="380" spans="1:3" x14ac:dyDescent="0.25">
      <c r="A380" t="str">
        <f>'Kickstarter Table'!F380</f>
        <v>successful</v>
      </c>
      <c r="B380" s="11">
        <f>'Kickstarter Table'!D380</f>
        <v>3000</v>
      </c>
      <c r="C380" s="11"/>
    </row>
    <row r="381" spans="1:3" x14ac:dyDescent="0.25">
      <c r="A381" t="str">
        <f>'Kickstarter Table'!F381</f>
        <v>successful</v>
      </c>
      <c r="B381" s="11">
        <f>'Kickstarter Table'!D381</f>
        <v>15000</v>
      </c>
      <c r="C381" s="11"/>
    </row>
    <row r="382" spans="1:3" x14ac:dyDescent="0.25">
      <c r="A382" t="str">
        <f>'Kickstarter Table'!F382</f>
        <v>successful</v>
      </c>
      <c r="B382" s="11">
        <f>'Kickstarter Table'!D382</f>
        <v>4000</v>
      </c>
      <c r="C382" s="11"/>
    </row>
    <row r="383" spans="1:3" x14ac:dyDescent="0.25">
      <c r="A383" t="str">
        <f>'Kickstarter Table'!F383</f>
        <v>successful</v>
      </c>
      <c r="B383" s="11">
        <f>'Kickstarter Table'!D383</f>
        <v>25000</v>
      </c>
      <c r="C383" s="11"/>
    </row>
    <row r="384" spans="1:3" x14ac:dyDescent="0.25">
      <c r="A384" t="str">
        <f>'Kickstarter Table'!F384</f>
        <v>successful</v>
      </c>
      <c r="B384" s="11">
        <f>'Kickstarter Table'!D384</f>
        <v>600</v>
      </c>
      <c r="C384" s="11"/>
    </row>
    <row r="385" spans="1:3" x14ac:dyDescent="0.25">
      <c r="A385" t="str">
        <f>'Kickstarter Table'!F385</f>
        <v>successful</v>
      </c>
      <c r="B385" s="11">
        <f>'Kickstarter Table'!D385</f>
        <v>999</v>
      </c>
      <c r="C385" s="11"/>
    </row>
    <row r="386" spans="1:3" x14ac:dyDescent="0.25">
      <c r="A386" t="str">
        <f>'Kickstarter Table'!F386</f>
        <v>successful</v>
      </c>
      <c r="B386" s="11">
        <f>'Kickstarter Table'!D386</f>
        <v>20000</v>
      </c>
      <c r="C386" s="11"/>
    </row>
    <row r="387" spans="1:3" x14ac:dyDescent="0.25">
      <c r="A387" t="str">
        <f>'Kickstarter Table'!F387</f>
        <v>successful</v>
      </c>
      <c r="B387" s="11">
        <f>'Kickstarter Table'!D387</f>
        <v>25000</v>
      </c>
      <c r="C387" s="11"/>
    </row>
    <row r="388" spans="1:3" x14ac:dyDescent="0.25">
      <c r="A388" t="str">
        <f>'Kickstarter Table'!F388</f>
        <v>successful</v>
      </c>
      <c r="B388" s="11">
        <f>'Kickstarter Table'!D388</f>
        <v>600</v>
      </c>
      <c r="C388" s="11"/>
    </row>
    <row r="389" spans="1:3" x14ac:dyDescent="0.25">
      <c r="A389" t="str">
        <f>'Kickstarter Table'!F389</f>
        <v>successful</v>
      </c>
      <c r="B389" s="11">
        <f>'Kickstarter Table'!D389</f>
        <v>38000</v>
      </c>
      <c r="C389" s="11"/>
    </row>
    <row r="390" spans="1:3" x14ac:dyDescent="0.25">
      <c r="A390" t="str">
        <f>'Kickstarter Table'!F390</f>
        <v>successful</v>
      </c>
      <c r="B390" s="11">
        <f>'Kickstarter Table'!D390</f>
        <v>5000</v>
      </c>
      <c r="C390" s="11"/>
    </row>
    <row r="391" spans="1:3" x14ac:dyDescent="0.25">
      <c r="A391" t="str">
        <f>'Kickstarter Table'!F391</f>
        <v>successful</v>
      </c>
      <c r="B391" s="11">
        <f>'Kickstarter Table'!D391</f>
        <v>68000</v>
      </c>
      <c r="C391" s="11"/>
    </row>
    <row r="392" spans="1:3" x14ac:dyDescent="0.25">
      <c r="A392" t="str">
        <f>'Kickstarter Table'!F392</f>
        <v>successful</v>
      </c>
      <c r="B392" s="11">
        <f>'Kickstarter Table'!D392</f>
        <v>1000</v>
      </c>
      <c r="C392" s="11"/>
    </row>
    <row r="393" spans="1:3" x14ac:dyDescent="0.25">
      <c r="A393" t="str">
        <f>'Kickstarter Table'!F393</f>
        <v>successful</v>
      </c>
      <c r="B393" s="11">
        <f>'Kickstarter Table'!D393</f>
        <v>20000</v>
      </c>
      <c r="C393" s="11"/>
    </row>
    <row r="394" spans="1:3" x14ac:dyDescent="0.25">
      <c r="A394" t="str">
        <f>'Kickstarter Table'!F394</f>
        <v>successful</v>
      </c>
      <c r="B394" s="11">
        <f>'Kickstarter Table'!D394</f>
        <v>18500</v>
      </c>
      <c r="C394" s="11"/>
    </row>
    <row r="395" spans="1:3" x14ac:dyDescent="0.25">
      <c r="A395" t="str">
        <f>'Kickstarter Table'!F395</f>
        <v>successful</v>
      </c>
      <c r="B395" s="11">
        <f>'Kickstarter Table'!D395</f>
        <v>50000</v>
      </c>
      <c r="C395" s="11"/>
    </row>
    <row r="396" spans="1:3" x14ac:dyDescent="0.25">
      <c r="A396" t="str">
        <f>'Kickstarter Table'!F396</f>
        <v>successful</v>
      </c>
      <c r="B396" s="11">
        <f>'Kickstarter Table'!D396</f>
        <v>4700</v>
      </c>
      <c r="C396" s="11"/>
    </row>
    <row r="397" spans="1:3" x14ac:dyDescent="0.25">
      <c r="A397" t="str">
        <f>'Kickstarter Table'!F397</f>
        <v>successful</v>
      </c>
      <c r="B397" s="11">
        <f>'Kickstarter Table'!D397</f>
        <v>10000</v>
      </c>
      <c r="C397" s="11"/>
    </row>
    <row r="398" spans="1:3" x14ac:dyDescent="0.25">
      <c r="A398" t="str">
        <f>'Kickstarter Table'!F398</f>
        <v>successful</v>
      </c>
      <c r="B398" s="11">
        <f>'Kickstarter Table'!D398</f>
        <v>15000</v>
      </c>
      <c r="C398" s="11"/>
    </row>
    <row r="399" spans="1:3" x14ac:dyDescent="0.25">
      <c r="A399" t="str">
        <f>'Kickstarter Table'!F399</f>
        <v>successful</v>
      </c>
      <c r="B399" s="11">
        <f>'Kickstarter Table'!D399</f>
        <v>12444</v>
      </c>
      <c r="C399" s="11"/>
    </row>
    <row r="400" spans="1:3" x14ac:dyDescent="0.25">
      <c r="A400" t="str">
        <f>'Kickstarter Table'!F400</f>
        <v>successful</v>
      </c>
      <c r="B400" s="11">
        <f>'Kickstarter Table'!D400</f>
        <v>7500</v>
      </c>
      <c r="C400" s="11"/>
    </row>
    <row r="401" spans="1:3" x14ac:dyDescent="0.25">
      <c r="A401" t="str">
        <f>'Kickstarter Table'!F401</f>
        <v>successful</v>
      </c>
      <c r="B401" s="11">
        <f>'Kickstarter Table'!D401</f>
        <v>20000</v>
      </c>
      <c r="C401" s="11"/>
    </row>
    <row r="402" spans="1:3" x14ac:dyDescent="0.25">
      <c r="A402" t="str">
        <f>'Kickstarter Table'!F402</f>
        <v>successful</v>
      </c>
      <c r="B402" s="11">
        <f>'Kickstarter Table'!D402</f>
        <v>10000</v>
      </c>
      <c r="C402" s="11"/>
    </row>
    <row r="403" spans="1:3" x14ac:dyDescent="0.25">
      <c r="A403" t="str">
        <f>'Kickstarter Table'!F403</f>
        <v>successful</v>
      </c>
      <c r="B403" s="11">
        <f>'Kickstarter Table'!D403</f>
        <v>50000</v>
      </c>
      <c r="C403" s="11"/>
    </row>
    <row r="404" spans="1:3" x14ac:dyDescent="0.25">
      <c r="A404" t="str">
        <f>'Kickstarter Table'!F404</f>
        <v>successful</v>
      </c>
      <c r="B404" s="11">
        <f>'Kickstarter Table'!D404</f>
        <v>2000</v>
      </c>
      <c r="C404" s="11"/>
    </row>
    <row r="405" spans="1:3" x14ac:dyDescent="0.25">
      <c r="A405" t="str">
        <f>'Kickstarter Table'!F405</f>
        <v>successful</v>
      </c>
      <c r="B405" s="11">
        <f>'Kickstarter Table'!D405</f>
        <v>5000</v>
      </c>
      <c r="C405" s="11"/>
    </row>
    <row r="406" spans="1:3" x14ac:dyDescent="0.25">
      <c r="A406" t="str">
        <f>'Kickstarter Table'!F406</f>
        <v>successful</v>
      </c>
      <c r="B406" s="11">
        <f>'Kickstarter Table'!D406</f>
        <v>35000</v>
      </c>
      <c r="C406" s="11"/>
    </row>
    <row r="407" spans="1:3" x14ac:dyDescent="0.25">
      <c r="A407" t="str">
        <f>'Kickstarter Table'!F407</f>
        <v>successful</v>
      </c>
      <c r="B407" s="11">
        <f>'Kickstarter Table'!D407</f>
        <v>2820</v>
      </c>
      <c r="C407" s="11"/>
    </row>
    <row r="408" spans="1:3" x14ac:dyDescent="0.25">
      <c r="A408" t="str">
        <f>'Kickstarter Table'!F408</f>
        <v>successful</v>
      </c>
      <c r="B408" s="11">
        <f>'Kickstarter Table'!D408</f>
        <v>2800</v>
      </c>
      <c r="C408" s="11"/>
    </row>
    <row r="409" spans="1:3" x14ac:dyDescent="0.25">
      <c r="A409" t="str">
        <f>'Kickstarter Table'!F409</f>
        <v>successful</v>
      </c>
      <c r="B409" s="11">
        <f>'Kickstarter Table'!D409</f>
        <v>2000</v>
      </c>
      <c r="C409" s="11"/>
    </row>
    <row r="410" spans="1:3" x14ac:dyDescent="0.25">
      <c r="A410" t="str">
        <f>'Kickstarter Table'!F410</f>
        <v>successful</v>
      </c>
      <c r="B410" s="11">
        <f>'Kickstarter Table'!D410</f>
        <v>6000</v>
      </c>
      <c r="C410" s="11"/>
    </row>
    <row r="411" spans="1:3" x14ac:dyDescent="0.25">
      <c r="A411" t="str">
        <f>'Kickstarter Table'!F411</f>
        <v>successful</v>
      </c>
      <c r="B411" s="11">
        <f>'Kickstarter Table'!D411</f>
        <v>500</v>
      </c>
      <c r="C411" s="11"/>
    </row>
    <row r="412" spans="1:3" x14ac:dyDescent="0.25">
      <c r="A412" t="str">
        <f>'Kickstarter Table'!F412</f>
        <v>successful</v>
      </c>
      <c r="B412" s="11">
        <f>'Kickstarter Table'!D412</f>
        <v>1000</v>
      </c>
      <c r="C412" s="11"/>
    </row>
    <row r="413" spans="1:3" x14ac:dyDescent="0.25">
      <c r="A413" t="str">
        <f>'Kickstarter Table'!F413</f>
        <v>successful</v>
      </c>
      <c r="B413" s="11">
        <f>'Kickstarter Table'!D413</f>
        <v>30000</v>
      </c>
      <c r="C413" s="11"/>
    </row>
    <row r="414" spans="1:3" x14ac:dyDescent="0.25">
      <c r="A414" t="str">
        <f>'Kickstarter Table'!F414</f>
        <v>successful</v>
      </c>
      <c r="B414" s="11">
        <f>'Kickstarter Table'!D414</f>
        <v>2500</v>
      </c>
      <c r="C414" s="11"/>
    </row>
    <row r="415" spans="1:3" x14ac:dyDescent="0.25">
      <c r="A415" t="str">
        <f>'Kickstarter Table'!F415</f>
        <v>successful</v>
      </c>
      <c r="B415" s="11">
        <f>'Kickstarter Table'!D415</f>
        <v>12800</v>
      </c>
      <c r="C415" s="11"/>
    </row>
    <row r="416" spans="1:3" x14ac:dyDescent="0.25">
      <c r="A416" t="str">
        <f>'Kickstarter Table'!F416</f>
        <v>successful</v>
      </c>
      <c r="B416" s="11">
        <f>'Kickstarter Table'!D416</f>
        <v>18500</v>
      </c>
      <c r="C416" s="11"/>
    </row>
    <row r="417" spans="1:3" x14ac:dyDescent="0.25">
      <c r="A417" t="str">
        <f>'Kickstarter Table'!F417</f>
        <v>successful</v>
      </c>
      <c r="B417" s="11">
        <f>'Kickstarter Table'!D417</f>
        <v>1400</v>
      </c>
      <c r="C417" s="11"/>
    </row>
    <row r="418" spans="1:3" x14ac:dyDescent="0.25">
      <c r="A418" t="str">
        <f>'Kickstarter Table'!F418</f>
        <v>successful</v>
      </c>
      <c r="B418" s="11">
        <f>'Kickstarter Table'!D418</f>
        <v>1000</v>
      </c>
      <c r="C418" s="11"/>
    </row>
    <row r="419" spans="1:3" x14ac:dyDescent="0.25">
      <c r="A419" t="str">
        <f>'Kickstarter Table'!F419</f>
        <v>successful</v>
      </c>
      <c r="B419" s="11">
        <f>'Kickstarter Table'!D419</f>
        <v>10500</v>
      </c>
      <c r="C419" s="11"/>
    </row>
    <row r="420" spans="1:3" x14ac:dyDescent="0.25">
      <c r="A420" t="str">
        <f>'Kickstarter Table'!F420</f>
        <v>successful</v>
      </c>
      <c r="B420" s="11">
        <f>'Kickstarter Table'!D420</f>
        <v>22400</v>
      </c>
      <c r="C420" s="11"/>
    </row>
    <row r="421" spans="1:3" x14ac:dyDescent="0.25">
      <c r="A421" t="str">
        <f>'Kickstarter Table'!F421</f>
        <v>successful</v>
      </c>
      <c r="B421" s="11">
        <f>'Kickstarter Table'!D421</f>
        <v>8000</v>
      </c>
      <c r="C421" s="11"/>
    </row>
    <row r="422" spans="1:3" x14ac:dyDescent="0.25">
      <c r="A422" t="str">
        <f>'Kickstarter Table'!F422</f>
        <v>failed</v>
      </c>
      <c r="B422" s="11">
        <f>'Kickstarter Table'!D422</f>
        <v>3300</v>
      </c>
      <c r="C422" s="11"/>
    </row>
    <row r="423" spans="1:3" x14ac:dyDescent="0.25">
      <c r="A423" t="str">
        <f>'Kickstarter Table'!F423</f>
        <v>failed</v>
      </c>
      <c r="B423" s="11">
        <f>'Kickstarter Table'!D423</f>
        <v>15000</v>
      </c>
      <c r="C423" s="11"/>
    </row>
    <row r="424" spans="1:3" x14ac:dyDescent="0.25">
      <c r="A424" t="str">
        <f>'Kickstarter Table'!F424</f>
        <v>failed</v>
      </c>
      <c r="B424" s="11">
        <f>'Kickstarter Table'!D424</f>
        <v>40000</v>
      </c>
      <c r="C424" s="11"/>
    </row>
    <row r="425" spans="1:3" x14ac:dyDescent="0.25">
      <c r="A425" t="str">
        <f>'Kickstarter Table'!F425</f>
        <v>failed</v>
      </c>
      <c r="B425" s="11">
        <f>'Kickstarter Table'!D425</f>
        <v>20000</v>
      </c>
      <c r="C425" s="11"/>
    </row>
    <row r="426" spans="1:3" x14ac:dyDescent="0.25">
      <c r="A426" t="str">
        <f>'Kickstarter Table'!F426</f>
        <v>failed</v>
      </c>
      <c r="B426" s="11">
        <f>'Kickstarter Table'!D426</f>
        <v>3000</v>
      </c>
      <c r="C426" s="11"/>
    </row>
    <row r="427" spans="1:3" x14ac:dyDescent="0.25">
      <c r="A427" t="str">
        <f>'Kickstarter Table'!F427</f>
        <v>failed</v>
      </c>
      <c r="B427" s="11">
        <f>'Kickstarter Table'!D427</f>
        <v>50000</v>
      </c>
      <c r="C427" s="11"/>
    </row>
    <row r="428" spans="1:3" x14ac:dyDescent="0.25">
      <c r="A428" t="str">
        <f>'Kickstarter Table'!F428</f>
        <v>failed</v>
      </c>
      <c r="B428" s="11">
        <f>'Kickstarter Table'!D428</f>
        <v>10000</v>
      </c>
      <c r="C428" s="11"/>
    </row>
    <row r="429" spans="1:3" x14ac:dyDescent="0.25">
      <c r="A429" t="str">
        <f>'Kickstarter Table'!F429</f>
        <v>failed</v>
      </c>
      <c r="B429" s="11">
        <f>'Kickstarter Table'!D429</f>
        <v>6500</v>
      </c>
      <c r="C429" s="11"/>
    </row>
    <row r="430" spans="1:3" x14ac:dyDescent="0.25">
      <c r="A430" t="str">
        <f>'Kickstarter Table'!F430</f>
        <v>failed</v>
      </c>
      <c r="B430" s="11">
        <f>'Kickstarter Table'!D430</f>
        <v>12000</v>
      </c>
      <c r="C430" s="11"/>
    </row>
    <row r="431" spans="1:3" x14ac:dyDescent="0.25">
      <c r="A431" t="str">
        <f>'Kickstarter Table'!F431</f>
        <v>failed</v>
      </c>
      <c r="B431" s="11">
        <f>'Kickstarter Table'!D431</f>
        <v>5000</v>
      </c>
      <c r="C431" s="11"/>
    </row>
    <row r="432" spans="1:3" x14ac:dyDescent="0.25">
      <c r="A432" t="str">
        <f>'Kickstarter Table'!F432</f>
        <v>failed</v>
      </c>
      <c r="B432" s="11">
        <f>'Kickstarter Table'!D432</f>
        <v>1000</v>
      </c>
      <c r="C432" s="11"/>
    </row>
    <row r="433" spans="1:3" x14ac:dyDescent="0.25">
      <c r="A433" t="str">
        <f>'Kickstarter Table'!F433</f>
        <v>failed</v>
      </c>
      <c r="B433" s="11">
        <f>'Kickstarter Table'!D433</f>
        <v>3000</v>
      </c>
      <c r="C433" s="11"/>
    </row>
    <row r="434" spans="1:3" x14ac:dyDescent="0.25">
      <c r="A434" t="str">
        <f>'Kickstarter Table'!F434</f>
        <v>failed</v>
      </c>
      <c r="B434" s="11">
        <f>'Kickstarter Table'!D434</f>
        <v>6000</v>
      </c>
      <c r="C434" s="11"/>
    </row>
    <row r="435" spans="1:3" x14ac:dyDescent="0.25">
      <c r="A435" t="str">
        <f>'Kickstarter Table'!F435</f>
        <v>failed</v>
      </c>
      <c r="B435" s="11">
        <f>'Kickstarter Table'!D435</f>
        <v>3000</v>
      </c>
      <c r="C435" s="11"/>
    </row>
    <row r="436" spans="1:3" x14ac:dyDescent="0.25">
      <c r="A436" t="str">
        <f>'Kickstarter Table'!F436</f>
        <v>failed</v>
      </c>
      <c r="B436" s="11">
        <f>'Kickstarter Table'!D436</f>
        <v>2500</v>
      </c>
      <c r="C436" s="11"/>
    </row>
    <row r="437" spans="1:3" x14ac:dyDescent="0.25">
      <c r="A437" t="str">
        <f>'Kickstarter Table'!F437</f>
        <v>failed</v>
      </c>
      <c r="B437" s="11">
        <f>'Kickstarter Table'!D437</f>
        <v>110000</v>
      </c>
      <c r="C437" s="11"/>
    </row>
    <row r="438" spans="1:3" x14ac:dyDescent="0.25">
      <c r="A438" t="str">
        <f>'Kickstarter Table'!F438</f>
        <v>failed</v>
      </c>
      <c r="B438" s="11">
        <f>'Kickstarter Table'!D438</f>
        <v>1000</v>
      </c>
      <c r="C438" s="11"/>
    </row>
    <row r="439" spans="1:3" x14ac:dyDescent="0.25">
      <c r="A439" t="str">
        <f>'Kickstarter Table'!F439</f>
        <v>failed</v>
      </c>
      <c r="B439" s="11">
        <f>'Kickstarter Table'!D439</f>
        <v>7000</v>
      </c>
      <c r="C439" s="11"/>
    </row>
    <row r="440" spans="1:3" x14ac:dyDescent="0.25">
      <c r="A440" t="str">
        <f>'Kickstarter Table'!F440</f>
        <v>failed</v>
      </c>
      <c r="B440" s="11">
        <f>'Kickstarter Table'!D440</f>
        <v>20000</v>
      </c>
      <c r="C440" s="11"/>
    </row>
    <row r="441" spans="1:3" x14ac:dyDescent="0.25">
      <c r="A441" t="str">
        <f>'Kickstarter Table'!F441</f>
        <v>failed</v>
      </c>
      <c r="B441" s="11">
        <f>'Kickstarter Table'!D441</f>
        <v>450</v>
      </c>
      <c r="C441" s="11"/>
    </row>
    <row r="442" spans="1:3" x14ac:dyDescent="0.25">
      <c r="A442" t="str">
        <f>'Kickstarter Table'!F442</f>
        <v>failed</v>
      </c>
      <c r="B442" s="11">
        <f>'Kickstarter Table'!D442</f>
        <v>5000</v>
      </c>
      <c r="C442" s="11"/>
    </row>
    <row r="443" spans="1:3" x14ac:dyDescent="0.25">
      <c r="A443" t="str">
        <f>'Kickstarter Table'!F443</f>
        <v>failed</v>
      </c>
      <c r="B443" s="11">
        <f>'Kickstarter Table'!D443</f>
        <v>400</v>
      </c>
      <c r="C443" s="11"/>
    </row>
    <row r="444" spans="1:3" x14ac:dyDescent="0.25">
      <c r="A444" t="str">
        <f>'Kickstarter Table'!F444</f>
        <v>failed</v>
      </c>
      <c r="B444" s="11">
        <f>'Kickstarter Table'!D444</f>
        <v>17000</v>
      </c>
      <c r="C444" s="11"/>
    </row>
    <row r="445" spans="1:3" x14ac:dyDescent="0.25">
      <c r="A445" t="str">
        <f>'Kickstarter Table'!F445</f>
        <v>failed</v>
      </c>
      <c r="B445" s="11">
        <f>'Kickstarter Table'!D445</f>
        <v>10000</v>
      </c>
      <c r="C445" s="11"/>
    </row>
    <row r="446" spans="1:3" x14ac:dyDescent="0.25">
      <c r="A446" t="str">
        <f>'Kickstarter Table'!F446</f>
        <v>failed</v>
      </c>
      <c r="B446" s="11">
        <f>'Kickstarter Table'!D446</f>
        <v>1000</v>
      </c>
      <c r="C446" s="11"/>
    </row>
    <row r="447" spans="1:3" x14ac:dyDescent="0.25">
      <c r="A447" t="str">
        <f>'Kickstarter Table'!F447</f>
        <v>failed</v>
      </c>
      <c r="B447" s="11">
        <f>'Kickstarter Table'!D447</f>
        <v>60000</v>
      </c>
      <c r="C447" s="11"/>
    </row>
    <row r="448" spans="1:3" x14ac:dyDescent="0.25">
      <c r="A448" t="str">
        <f>'Kickstarter Table'!F448</f>
        <v>failed</v>
      </c>
      <c r="B448" s="11">
        <f>'Kickstarter Table'!D448</f>
        <v>10500</v>
      </c>
      <c r="C448" s="11"/>
    </row>
    <row r="449" spans="1:3" x14ac:dyDescent="0.25">
      <c r="A449" t="str">
        <f>'Kickstarter Table'!F449</f>
        <v>failed</v>
      </c>
      <c r="B449" s="11">
        <f>'Kickstarter Table'!D449</f>
        <v>30000</v>
      </c>
      <c r="C449" s="11"/>
    </row>
    <row r="450" spans="1:3" x14ac:dyDescent="0.25">
      <c r="A450" t="str">
        <f>'Kickstarter Table'!F450</f>
        <v>failed</v>
      </c>
      <c r="B450" s="11">
        <f>'Kickstarter Table'!D450</f>
        <v>2500</v>
      </c>
      <c r="C450" s="11"/>
    </row>
    <row r="451" spans="1:3" x14ac:dyDescent="0.25">
      <c r="A451" t="str">
        <f>'Kickstarter Table'!F451</f>
        <v>failed</v>
      </c>
      <c r="B451" s="11">
        <f>'Kickstarter Table'!D451</f>
        <v>2000</v>
      </c>
      <c r="C451" s="11"/>
    </row>
    <row r="452" spans="1:3" x14ac:dyDescent="0.25">
      <c r="A452" t="str">
        <f>'Kickstarter Table'!F452</f>
        <v>failed</v>
      </c>
      <c r="B452" s="11">
        <f>'Kickstarter Table'!D452</f>
        <v>50000</v>
      </c>
      <c r="C452" s="11"/>
    </row>
    <row r="453" spans="1:3" x14ac:dyDescent="0.25">
      <c r="A453" t="str">
        <f>'Kickstarter Table'!F453</f>
        <v>failed</v>
      </c>
      <c r="B453" s="11">
        <f>'Kickstarter Table'!D453</f>
        <v>20000</v>
      </c>
      <c r="C453" s="11"/>
    </row>
    <row r="454" spans="1:3" x14ac:dyDescent="0.25">
      <c r="A454" t="str">
        <f>'Kickstarter Table'!F454</f>
        <v>failed</v>
      </c>
      <c r="B454" s="11">
        <f>'Kickstarter Table'!D454</f>
        <v>750</v>
      </c>
      <c r="C454" s="11"/>
    </row>
    <row r="455" spans="1:3" x14ac:dyDescent="0.25">
      <c r="A455" t="str">
        <f>'Kickstarter Table'!F455</f>
        <v>failed</v>
      </c>
      <c r="B455" s="11">
        <f>'Kickstarter Table'!D455</f>
        <v>94875</v>
      </c>
      <c r="C455" s="11"/>
    </row>
    <row r="456" spans="1:3" x14ac:dyDescent="0.25">
      <c r="A456" t="str">
        <f>'Kickstarter Table'!F456</f>
        <v>failed</v>
      </c>
      <c r="B456" s="11">
        <f>'Kickstarter Table'!D456</f>
        <v>10000</v>
      </c>
      <c r="C456" s="11"/>
    </row>
    <row r="457" spans="1:3" x14ac:dyDescent="0.25">
      <c r="A457" t="str">
        <f>'Kickstarter Table'!F457</f>
        <v>failed</v>
      </c>
      <c r="B457" s="11">
        <f>'Kickstarter Table'!D457</f>
        <v>65000</v>
      </c>
      <c r="C457" s="11"/>
    </row>
    <row r="458" spans="1:3" x14ac:dyDescent="0.25">
      <c r="A458" t="str">
        <f>'Kickstarter Table'!F458</f>
        <v>failed</v>
      </c>
      <c r="B458" s="11">
        <f>'Kickstarter Table'!D458</f>
        <v>8888</v>
      </c>
      <c r="C458" s="11"/>
    </row>
    <row r="459" spans="1:3" x14ac:dyDescent="0.25">
      <c r="A459" t="str">
        <f>'Kickstarter Table'!F459</f>
        <v>failed</v>
      </c>
      <c r="B459" s="11">
        <f>'Kickstarter Table'!D459</f>
        <v>20000</v>
      </c>
      <c r="C459" s="11"/>
    </row>
    <row r="460" spans="1:3" x14ac:dyDescent="0.25">
      <c r="A460" t="str">
        <f>'Kickstarter Table'!F460</f>
        <v>failed</v>
      </c>
      <c r="B460" s="11">
        <f>'Kickstarter Table'!D460</f>
        <v>10000</v>
      </c>
      <c r="C460" s="11"/>
    </row>
    <row r="461" spans="1:3" x14ac:dyDescent="0.25">
      <c r="A461" t="str">
        <f>'Kickstarter Table'!F461</f>
        <v>failed</v>
      </c>
      <c r="B461" s="11">
        <f>'Kickstarter Table'!D461</f>
        <v>39000</v>
      </c>
      <c r="C461" s="11"/>
    </row>
    <row r="462" spans="1:3" x14ac:dyDescent="0.25">
      <c r="A462" t="str">
        <f>'Kickstarter Table'!F462</f>
        <v>failed</v>
      </c>
      <c r="B462" s="11">
        <f>'Kickstarter Table'!D462</f>
        <v>8500</v>
      </c>
      <c r="C462" s="11"/>
    </row>
    <row r="463" spans="1:3" x14ac:dyDescent="0.25">
      <c r="A463" t="str">
        <f>'Kickstarter Table'!F463</f>
        <v>failed</v>
      </c>
      <c r="B463" s="11">
        <f>'Kickstarter Table'!D463</f>
        <v>550</v>
      </c>
      <c r="C463" s="11"/>
    </row>
    <row r="464" spans="1:3" x14ac:dyDescent="0.25">
      <c r="A464" t="str">
        <f>'Kickstarter Table'!F464</f>
        <v>failed</v>
      </c>
      <c r="B464" s="11">
        <f>'Kickstarter Table'!D464</f>
        <v>100000</v>
      </c>
      <c r="C464" s="11"/>
    </row>
    <row r="465" spans="1:3" x14ac:dyDescent="0.25">
      <c r="A465" t="str">
        <f>'Kickstarter Table'!F465</f>
        <v>failed</v>
      </c>
      <c r="B465" s="11">
        <f>'Kickstarter Table'!D465</f>
        <v>55000</v>
      </c>
      <c r="C465" s="11"/>
    </row>
    <row r="466" spans="1:3" x14ac:dyDescent="0.25">
      <c r="A466" t="str">
        <f>'Kickstarter Table'!F466</f>
        <v>failed</v>
      </c>
      <c r="B466" s="11">
        <f>'Kickstarter Table'!D466</f>
        <v>1010</v>
      </c>
      <c r="C466" s="11"/>
    </row>
    <row r="467" spans="1:3" x14ac:dyDescent="0.25">
      <c r="A467" t="str">
        <f>'Kickstarter Table'!F467</f>
        <v>failed</v>
      </c>
      <c r="B467" s="11">
        <f>'Kickstarter Table'!D467</f>
        <v>512</v>
      </c>
      <c r="C467" s="11"/>
    </row>
    <row r="468" spans="1:3" x14ac:dyDescent="0.25">
      <c r="A468" t="str">
        <f>'Kickstarter Table'!F468</f>
        <v>failed</v>
      </c>
      <c r="B468" s="11">
        <f>'Kickstarter Table'!D468</f>
        <v>10000</v>
      </c>
      <c r="C468" s="11"/>
    </row>
    <row r="469" spans="1:3" x14ac:dyDescent="0.25">
      <c r="A469" t="str">
        <f>'Kickstarter Table'!F469</f>
        <v>failed</v>
      </c>
      <c r="B469" s="11">
        <f>'Kickstarter Table'!D469</f>
        <v>20000</v>
      </c>
      <c r="C469" s="11"/>
    </row>
    <row r="470" spans="1:3" x14ac:dyDescent="0.25">
      <c r="A470" t="str">
        <f>'Kickstarter Table'!F470</f>
        <v>failed</v>
      </c>
      <c r="B470" s="11">
        <f>'Kickstarter Table'!D470</f>
        <v>7500</v>
      </c>
      <c r="C470" s="11"/>
    </row>
    <row r="471" spans="1:3" x14ac:dyDescent="0.25">
      <c r="A471" t="str">
        <f>'Kickstarter Table'!F471</f>
        <v>failed</v>
      </c>
      <c r="B471" s="11">
        <f>'Kickstarter Table'!D471</f>
        <v>6000</v>
      </c>
      <c r="C471" s="11"/>
    </row>
    <row r="472" spans="1:3" x14ac:dyDescent="0.25">
      <c r="A472" t="str">
        <f>'Kickstarter Table'!F472</f>
        <v>failed</v>
      </c>
      <c r="B472" s="11">
        <f>'Kickstarter Table'!D472</f>
        <v>5000</v>
      </c>
      <c r="C472" s="11"/>
    </row>
    <row r="473" spans="1:3" x14ac:dyDescent="0.25">
      <c r="A473" t="str">
        <f>'Kickstarter Table'!F473</f>
        <v>failed</v>
      </c>
      <c r="B473" s="11">
        <f>'Kickstarter Table'!D473</f>
        <v>55000</v>
      </c>
      <c r="C473" s="11"/>
    </row>
    <row r="474" spans="1:3" x14ac:dyDescent="0.25">
      <c r="A474" t="str">
        <f>'Kickstarter Table'!F474</f>
        <v>failed</v>
      </c>
      <c r="B474" s="11">
        <f>'Kickstarter Table'!D474</f>
        <v>800</v>
      </c>
      <c r="C474" s="11"/>
    </row>
    <row r="475" spans="1:3" x14ac:dyDescent="0.25">
      <c r="A475" t="str">
        <f>'Kickstarter Table'!F475</f>
        <v>failed</v>
      </c>
      <c r="B475" s="11">
        <f>'Kickstarter Table'!D475</f>
        <v>30000</v>
      </c>
      <c r="C475" s="11"/>
    </row>
    <row r="476" spans="1:3" x14ac:dyDescent="0.25">
      <c r="A476" t="str">
        <f>'Kickstarter Table'!F476</f>
        <v>failed</v>
      </c>
      <c r="B476" s="11">
        <f>'Kickstarter Table'!D476</f>
        <v>3300</v>
      </c>
      <c r="C476" s="11"/>
    </row>
    <row r="477" spans="1:3" x14ac:dyDescent="0.25">
      <c r="A477" t="str">
        <f>'Kickstarter Table'!F477</f>
        <v>failed</v>
      </c>
      <c r="B477" s="11">
        <f>'Kickstarter Table'!D477</f>
        <v>2000</v>
      </c>
      <c r="C477" s="11"/>
    </row>
    <row r="478" spans="1:3" x14ac:dyDescent="0.25">
      <c r="A478" t="str">
        <f>'Kickstarter Table'!F478</f>
        <v>failed</v>
      </c>
      <c r="B478" s="11">
        <f>'Kickstarter Table'!D478</f>
        <v>220000</v>
      </c>
      <c r="C478" s="11"/>
    </row>
    <row r="479" spans="1:3" x14ac:dyDescent="0.25">
      <c r="A479" t="str">
        <f>'Kickstarter Table'!F479</f>
        <v>failed</v>
      </c>
      <c r="B479" s="11">
        <f>'Kickstarter Table'!D479</f>
        <v>1500</v>
      </c>
      <c r="C479" s="11"/>
    </row>
    <row r="480" spans="1:3" x14ac:dyDescent="0.25">
      <c r="A480" t="str">
        <f>'Kickstarter Table'!F480</f>
        <v>failed</v>
      </c>
      <c r="B480" s="11">
        <f>'Kickstarter Table'!D480</f>
        <v>10000</v>
      </c>
      <c r="C480" s="11"/>
    </row>
    <row r="481" spans="1:3" x14ac:dyDescent="0.25">
      <c r="A481" t="str">
        <f>'Kickstarter Table'!F481</f>
        <v>failed</v>
      </c>
      <c r="B481" s="11">
        <f>'Kickstarter Table'!D481</f>
        <v>15000</v>
      </c>
      <c r="C481" s="11"/>
    </row>
    <row r="482" spans="1:3" x14ac:dyDescent="0.25">
      <c r="A482" t="str">
        <f>'Kickstarter Table'!F482</f>
        <v>failed</v>
      </c>
      <c r="B482" s="11">
        <f>'Kickstarter Table'!D482</f>
        <v>40000</v>
      </c>
      <c r="C482" s="11"/>
    </row>
    <row r="483" spans="1:3" x14ac:dyDescent="0.25">
      <c r="A483" t="str">
        <f>'Kickstarter Table'!F483</f>
        <v>failed</v>
      </c>
      <c r="B483" s="11">
        <f>'Kickstarter Table'!D483</f>
        <v>30000</v>
      </c>
      <c r="C483" s="11"/>
    </row>
    <row r="484" spans="1:3" x14ac:dyDescent="0.25">
      <c r="A484" t="str">
        <f>'Kickstarter Table'!F484</f>
        <v>failed</v>
      </c>
      <c r="B484" s="11">
        <f>'Kickstarter Table'!D484</f>
        <v>10000</v>
      </c>
      <c r="C484" s="11"/>
    </row>
    <row r="485" spans="1:3" x14ac:dyDescent="0.25">
      <c r="A485" t="str">
        <f>'Kickstarter Table'!F485</f>
        <v>failed</v>
      </c>
      <c r="B485" s="11">
        <f>'Kickstarter Table'!D485</f>
        <v>15000</v>
      </c>
      <c r="C485" s="11"/>
    </row>
    <row r="486" spans="1:3" x14ac:dyDescent="0.25">
      <c r="A486" t="str">
        <f>'Kickstarter Table'!F486</f>
        <v>failed</v>
      </c>
      <c r="B486" s="11">
        <f>'Kickstarter Table'!D486</f>
        <v>80000</v>
      </c>
      <c r="C486" s="11"/>
    </row>
    <row r="487" spans="1:3" x14ac:dyDescent="0.25">
      <c r="A487" t="str">
        <f>'Kickstarter Table'!F487</f>
        <v>failed</v>
      </c>
      <c r="B487" s="11">
        <f>'Kickstarter Table'!D487</f>
        <v>37956</v>
      </c>
      <c r="C487" s="11"/>
    </row>
    <row r="488" spans="1:3" x14ac:dyDescent="0.25">
      <c r="A488" t="str">
        <f>'Kickstarter Table'!F488</f>
        <v>failed</v>
      </c>
      <c r="B488" s="11">
        <f>'Kickstarter Table'!D488</f>
        <v>550000</v>
      </c>
      <c r="C488" s="11"/>
    </row>
    <row r="489" spans="1:3" x14ac:dyDescent="0.25">
      <c r="A489" t="str">
        <f>'Kickstarter Table'!F489</f>
        <v>failed</v>
      </c>
      <c r="B489" s="11">
        <f>'Kickstarter Table'!D489</f>
        <v>50000</v>
      </c>
      <c r="C489" s="11"/>
    </row>
    <row r="490" spans="1:3" x14ac:dyDescent="0.25">
      <c r="A490" t="str">
        <f>'Kickstarter Table'!F490</f>
        <v>failed</v>
      </c>
      <c r="B490" s="11">
        <f>'Kickstarter Table'!D490</f>
        <v>12000</v>
      </c>
      <c r="C490" s="11"/>
    </row>
    <row r="491" spans="1:3" x14ac:dyDescent="0.25">
      <c r="A491" t="str">
        <f>'Kickstarter Table'!F491</f>
        <v>failed</v>
      </c>
      <c r="B491" s="11">
        <f>'Kickstarter Table'!D491</f>
        <v>74997</v>
      </c>
      <c r="C491" s="11"/>
    </row>
    <row r="492" spans="1:3" x14ac:dyDescent="0.25">
      <c r="A492" t="str">
        <f>'Kickstarter Table'!F492</f>
        <v>failed</v>
      </c>
      <c r="B492" s="11">
        <f>'Kickstarter Table'!D492</f>
        <v>1000</v>
      </c>
      <c r="C492" s="11"/>
    </row>
    <row r="493" spans="1:3" x14ac:dyDescent="0.25">
      <c r="A493" t="str">
        <f>'Kickstarter Table'!F493</f>
        <v>failed</v>
      </c>
      <c r="B493" s="11">
        <f>'Kickstarter Table'!D493</f>
        <v>10000</v>
      </c>
      <c r="C493" s="11"/>
    </row>
    <row r="494" spans="1:3" x14ac:dyDescent="0.25">
      <c r="A494" t="str">
        <f>'Kickstarter Table'!F494</f>
        <v>failed</v>
      </c>
      <c r="B494" s="11">
        <f>'Kickstarter Table'!D494</f>
        <v>10000000</v>
      </c>
      <c r="C494" s="11"/>
    </row>
    <row r="495" spans="1:3" x14ac:dyDescent="0.25">
      <c r="A495" t="str">
        <f>'Kickstarter Table'!F495</f>
        <v>failed</v>
      </c>
      <c r="B495" s="11">
        <f>'Kickstarter Table'!D495</f>
        <v>30000</v>
      </c>
      <c r="C495" s="11"/>
    </row>
    <row r="496" spans="1:3" x14ac:dyDescent="0.25">
      <c r="A496" t="str">
        <f>'Kickstarter Table'!F496</f>
        <v>failed</v>
      </c>
      <c r="B496" s="11">
        <f>'Kickstarter Table'!D496</f>
        <v>20000</v>
      </c>
      <c r="C496" s="11"/>
    </row>
    <row r="497" spans="1:3" x14ac:dyDescent="0.25">
      <c r="A497" t="str">
        <f>'Kickstarter Table'!F497</f>
        <v>failed</v>
      </c>
      <c r="B497" s="11">
        <f>'Kickstarter Table'!D497</f>
        <v>7000</v>
      </c>
      <c r="C497" s="11"/>
    </row>
    <row r="498" spans="1:3" x14ac:dyDescent="0.25">
      <c r="A498" t="str">
        <f>'Kickstarter Table'!F498</f>
        <v>failed</v>
      </c>
      <c r="B498" s="11">
        <f>'Kickstarter Table'!D498</f>
        <v>60000</v>
      </c>
      <c r="C498" s="11"/>
    </row>
    <row r="499" spans="1:3" x14ac:dyDescent="0.25">
      <c r="A499" t="str">
        <f>'Kickstarter Table'!F499</f>
        <v>failed</v>
      </c>
      <c r="B499" s="11">
        <f>'Kickstarter Table'!D499</f>
        <v>4480</v>
      </c>
      <c r="C499" s="11"/>
    </row>
    <row r="500" spans="1:3" x14ac:dyDescent="0.25">
      <c r="A500" t="str">
        <f>'Kickstarter Table'!F500</f>
        <v>failed</v>
      </c>
      <c r="B500" s="11">
        <f>'Kickstarter Table'!D500</f>
        <v>65108</v>
      </c>
      <c r="C500" s="11"/>
    </row>
    <row r="501" spans="1:3" x14ac:dyDescent="0.25">
      <c r="A501" t="str">
        <f>'Kickstarter Table'!F501</f>
        <v>failed</v>
      </c>
      <c r="B501" s="11">
        <f>'Kickstarter Table'!D501</f>
        <v>20000</v>
      </c>
      <c r="C501" s="11"/>
    </row>
    <row r="502" spans="1:3" x14ac:dyDescent="0.25">
      <c r="A502" t="str">
        <f>'Kickstarter Table'!F502</f>
        <v>failed</v>
      </c>
      <c r="B502" s="11">
        <f>'Kickstarter Table'!D502</f>
        <v>6500</v>
      </c>
      <c r="C502" s="11"/>
    </row>
    <row r="503" spans="1:3" x14ac:dyDescent="0.25">
      <c r="A503" t="str">
        <f>'Kickstarter Table'!F503</f>
        <v>failed</v>
      </c>
      <c r="B503" s="11">
        <f>'Kickstarter Table'!D503</f>
        <v>10000</v>
      </c>
      <c r="C503" s="11"/>
    </row>
    <row r="504" spans="1:3" x14ac:dyDescent="0.25">
      <c r="A504" t="str">
        <f>'Kickstarter Table'!F504</f>
        <v>failed</v>
      </c>
      <c r="B504" s="11">
        <f>'Kickstarter Table'!D504</f>
        <v>20000</v>
      </c>
      <c r="C504" s="11"/>
    </row>
    <row r="505" spans="1:3" x14ac:dyDescent="0.25">
      <c r="A505" t="str">
        <f>'Kickstarter Table'!F505</f>
        <v>failed</v>
      </c>
      <c r="B505" s="11">
        <f>'Kickstarter Table'!D505</f>
        <v>6500</v>
      </c>
      <c r="C505" s="11"/>
    </row>
    <row r="506" spans="1:3" x14ac:dyDescent="0.25">
      <c r="A506" t="str">
        <f>'Kickstarter Table'!F506</f>
        <v>failed</v>
      </c>
      <c r="B506" s="11">
        <f>'Kickstarter Table'!D506</f>
        <v>24500</v>
      </c>
      <c r="C506" s="11"/>
    </row>
    <row r="507" spans="1:3" x14ac:dyDescent="0.25">
      <c r="A507" t="str">
        <f>'Kickstarter Table'!F507</f>
        <v>failed</v>
      </c>
      <c r="B507" s="11">
        <f>'Kickstarter Table'!D507</f>
        <v>12000</v>
      </c>
      <c r="C507" s="11"/>
    </row>
    <row r="508" spans="1:3" x14ac:dyDescent="0.25">
      <c r="A508" t="str">
        <f>'Kickstarter Table'!F508</f>
        <v>failed</v>
      </c>
      <c r="B508" s="11">
        <f>'Kickstarter Table'!D508</f>
        <v>200000</v>
      </c>
      <c r="C508" s="11"/>
    </row>
    <row r="509" spans="1:3" x14ac:dyDescent="0.25">
      <c r="A509" t="str">
        <f>'Kickstarter Table'!F509</f>
        <v>failed</v>
      </c>
      <c r="B509" s="11">
        <f>'Kickstarter Table'!D509</f>
        <v>20000</v>
      </c>
      <c r="C509" s="11"/>
    </row>
    <row r="510" spans="1:3" x14ac:dyDescent="0.25">
      <c r="A510" t="str">
        <f>'Kickstarter Table'!F510</f>
        <v>failed</v>
      </c>
      <c r="B510" s="11">
        <f>'Kickstarter Table'!D510</f>
        <v>50000</v>
      </c>
      <c r="C510" s="11"/>
    </row>
    <row r="511" spans="1:3" x14ac:dyDescent="0.25">
      <c r="A511" t="str">
        <f>'Kickstarter Table'!F511</f>
        <v>failed</v>
      </c>
      <c r="B511" s="11">
        <f>'Kickstarter Table'!D511</f>
        <v>5000</v>
      </c>
      <c r="C511" s="11"/>
    </row>
    <row r="512" spans="1:3" x14ac:dyDescent="0.25">
      <c r="A512" t="str">
        <f>'Kickstarter Table'!F512</f>
        <v>failed</v>
      </c>
      <c r="B512" s="11">
        <f>'Kickstarter Table'!D512</f>
        <v>14000</v>
      </c>
      <c r="C512" s="11"/>
    </row>
    <row r="513" spans="1:3" x14ac:dyDescent="0.25">
      <c r="A513" t="str">
        <f>'Kickstarter Table'!F513</f>
        <v>failed</v>
      </c>
      <c r="B513" s="11">
        <f>'Kickstarter Table'!D513</f>
        <v>5000</v>
      </c>
      <c r="C513" s="11"/>
    </row>
    <row r="514" spans="1:3" x14ac:dyDescent="0.25">
      <c r="A514" t="str">
        <f>'Kickstarter Table'!F514</f>
        <v>failed</v>
      </c>
      <c r="B514" s="11">
        <f>'Kickstarter Table'!D514</f>
        <v>8000</v>
      </c>
      <c r="C514" s="11"/>
    </row>
    <row r="515" spans="1:3" x14ac:dyDescent="0.25">
      <c r="A515" t="str">
        <f>'Kickstarter Table'!F515</f>
        <v>failed</v>
      </c>
      <c r="B515" s="11">
        <f>'Kickstarter Table'!D515</f>
        <v>50000</v>
      </c>
      <c r="C515" s="11"/>
    </row>
    <row r="516" spans="1:3" x14ac:dyDescent="0.25">
      <c r="A516" t="str">
        <f>'Kickstarter Table'!F516</f>
        <v>failed</v>
      </c>
      <c r="B516" s="11">
        <f>'Kickstarter Table'!D516</f>
        <v>1500</v>
      </c>
      <c r="C516" s="11"/>
    </row>
    <row r="517" spans="1:3" x14ac:dyDescent="0.25">
      <c r="A517" t="str">
        <f>'Kickstarter Table'!F517</f>
        <v>failed</v>
      </c>
      <c r="B517" s="11">
        <f>'Kickstarter Table'!D517</f>
        <v>97000</v>
      </c>
      <c r="C517" s="11"/>
    </row>
    <row r="518" spans="1:3" x14ac:dyDescent="0.25">
      <c r="A518" t="str">
        <f>'Kickstarter Table'!F518</f>
        <v>failed</v>
      </c>
      <c r="B518" s="11">
        <f>'Kickstarter Table'!D518</f>
        <v>5000</v>
      </c>
      <c r="C518" s="11"/>
    </row>
    <row r="519" spans="1:3" x14ac:dyDescent="0.25">
      <c r="A519" t="str">
        <f>'Kickstarter Table'!F519</f>
        <v>failed</v>
      </c>
      <c r="B519" s="11">
        <f>'Kickstarter Table'!D519</f>
        <v>15000</v>
      </c>
      <c r="C519" s="11"/>
    </row>
    <row r="520" spans="1:3" x14ac:dyDescent="0.25">
      <c r="A520" t="str">
        <f>'Kickstarter Table'!F520</f>
        <v>failed</v>
      </c>
      <c r="B520" s="11">
        <f>'Kickstarter Table'!D520</f>
        <v>7175</v>
      </c>
      <c r="C520" s="11"/>
    </row>
    <row r="521" spans="1:3" x14ac:dyDescent="0.25">
      <c r="A521" t="str">
        <f>'Kickstarter Table'!F521</f>
        <v>failed</v>
      </c>
      <c r="B521" s="11">
        <f>'Kickstarter Table'!D521</f>
        <v>12001</v>
      </c>
      <c r="C521" s="11"/>
    </row>
    <row r="522" spans="1:3" x14ac:dyDescent="0.25">
      <c r="A522" t="str">
        <f>'Kickstarter Table'!F522</f>
        <v>successful</v>
      </c>
      <c r="B522" s="11">
        <f>'Kickstarter Table'!D522</f>
        <v>5000</v>
      </c>
      <c r="C522" s="11"/>
    </row>
    <row r="523" spans="1:3" x14ac:dyDescent="0.25">
      <c r="A523" t="str">
        <f>'Kickstarter Table'!F523</f>
        <v>successful</v>
      </c>
      <c r="B523" s="11">
        <f>'Kickstarter Table'!D523</f>
        <v>5000</v>
      </c>
      <c r="C523" s="11"/>
    </row>
    <row r="524" spans="1:3" x14ac:dyDescent="0.25">
      <c r="A524" t="str">
        <f>'Kickstarter Table'!F524</f>
        <v>successful</v>
      </c>
      <c r="B524" s="11">
        <f>'Kickstarter Table'!D524</f>
        <v>3000</v>
      </c>
      <c r="C524" s="11"/>
    </row>
    <row r="525" spans="1:3" x14ac:dyDescent="0.25">
      <c r="A525" t="str">
        <f>'Kickstarter Table'!F525</f>
        <v>successful</v>
      </c>
      <c r="B525" s="11">
        <f>'Kickstarter Table'!D525</f>
        <v>5000</v>
      </c>
      <c r="C525" s="11"/>
    </row>
    <row r="526" spans="1:3" x14ac:dyDescent="0.25">
      <c r="A526" t="str">
        <f>'Kickstarter Table'!F526</f>
        <v>successful</v>
      </c>
      <c r="B526" s="11">
        <f>'Kickstarter Table'!D526</f>
        <v>3500</v>
      </c>
      <c r="C526" s="11"/>
    </row>
    <row r="527" spans="1:3" x14ac:dyDescent="0.25">
      <c r="A527" t="str">
        <f>'Kickstarter Table'!F527</f>
        <v>successful</v>
      </c>
      <c r="B527" s="11">
        <f>'Kickstarter Table'!D527</f>
        <v>12000</v>
      </c>
      <c r="C527" s="11"/>
    </row>
    <row r="528" spans="1:3" x14ac:dyDescent="0.25">
      <c r="A528" t="str">
        <f>'Kickstarter Table'!F528</f>
        <v>successful</v>
      </c>
      <c r="B528" s="11">
        <f>'Kickstarter Table'!D528</f>
        <v>1500</v>
      </c>
      <c r="C528" s="11"/>
    </row>
    <row r="529" spans="1:3" x14ac:dyDescent="0.25">
      <c r="A529" t="str">
        <f>'Kickstarter Table'!F529</f>
        <v>successful</v>
      </c>
      <c r="B529" s="11">
        <f>'Kickstarter Table'!D529</f>
        <v>10000</v>
      </c>
      <c r="C529" s="11"/>
    </row>
    <row r="530" spans="1:3" x14ac:dyDescent="0.25">
      <c r="A530" t="str">
        <f>'Kickstarter Table'!F530</f>
        <v>successful</v>
      </c>
      <c r="B530" s="11">
        <f>'Kickstarter Table'!D530</f>
        <v>1150</v>
      </c>
      <c r="C530" s="11"/>
    </row>
    <row r="531" spans="1:3" x14ac:dyDescent="0.25">
      <c r="A531" t="str">
        <f>'Kickstarter Table'!F531</f>
        <v>successful</v>
      </c>
      <c r="B531" s="11">
        <f>'Kickstarter Table'!D531</f>
        <v>1200</v>
      </c>
      <c r="C531" s="11"/>
    </row>
    <row r="532" spans="1:3" x14ac:dyDescent="0.25">
      <c r="A532" t="str">
        <f>'Kickstarter Table'!F532</f>
        <v>successful</v>
      </c>
      <c r="B532" s="11">
        <f>'Kickstarter Table'!D532</f>
        <v>3405</v>
      </c>
      <c r="C532" s="11"/>
    </row>
    <row r="533" spans="1:3" x14ac:dyDescent="0.25">
      <c r="A533" t="str">
        <f>'Kickstarter Table'!F533</f>
        <v>successful</v>
      </c>
      <c r="B533" s="11">
        <f>'Kickstarter Table'!D533</f>
        <v>4000</v>
      </c>
      <c r="C533" s="11"/>
    </row>
    <row r="534" spans="1:3" x14ac:dyDescent="0.25">
      <c r="A534" t="str">
        <f>'Kickstarter Table'!F534</f>
        <v>successful</v>
      </c>
      <c r="B534" s="11">
        <f>'Kickstarter Table'!D534</f>
        <v>10000</v>
      </c>
      <c r="C534" s="11"/>
    </row>
    <row r="535" spans="1:3" x14ac:dyDescent="0.25">
      <c r="A535" t="str">
        <f>'Kickstarter Table'!F535</f>
        <v>successful</v>
      </c>
      <c r="B535" s="11">
        <f>'Kickstarter Table'!D535</f>
        <v>2000</v>
      </c>
      <c r="C535" s="11"/>
    </row>
    <row r="536" spans="1:3" x14ac:dyDescent="0.25">
      <c r="A536" t="str">
        <f>'Kickstarter Table'!F536</f>
        <v>successful</v>
      </c>
      <c r="B536" s="11">
        <f>'Kickstarter Table'!D536</f>
        <v>15000</v>
      </c>
      <c r="C536" s="11"/>
    </row>
    <row r="537" spans="1:3" x14ac:dyDescent="0.25">
      <c r="A537" t="str">
        <f>'Kickstarter Table'!F537</f>
        <v>successful</v>
      </c>
      <c r="B537" s="11">
        <f>'Kickstarter Table'!D537</f>
        <v>2000</v>
      </c>
      <c r="C537" s="11"/>
    </row>
    <row r="538" spans="1:3" x14ac:dyDescent="0.25">
      <c r="A538" t="str">
        <f>'Kickstarter Table'!F538</f>
        <v>successful</v>
      </c>
      <c r="B538" s="11">
        <f>'Kickstarter Table'!D538</f>
        <v>3300</v>
      </c>
      <c r="C538" s="11"/>
    </row>
    <row r="539" spans="1:3" x14ac:dyDescent="0.25">
      <c r="A539" t="str">
        <f>'Kickstarter Table'!F539</f>
        <v>successful</v>
      </c>
      <c r="B539" s="11">
        <f>'Kickstarter Table'!D539</f>
        <v>2000</v>
      </c>
      <c r="C539" s="11"/>
    </row>
    <row r="540" spans="1:3" x14ac:dyDescent="0.25">
      <c r="A540" t="str">
        <f>'Kickstarter Table'!F540</f>
        <v>successful</v>
      </c>
      <c r="B540" s="11">
        <f>'Kickstarter Table'!D540</f>
        <v>5000</v>
      </c>
      <c r="C540" s="11"/>
    </row>
    <row r="541" spans="1:3" x14ac:dyDescent="0.25">
      <c r="A541" t="str">
        <f>'Kickstarter Table'!F541</f>
        <v>successful</v>
      </c>
      <c r="B541" s="11">
        <f>'Kickstarter Table'!D541</f>
        <v>500</v>
      </c>
      <c r="C541" s="11"/>
    </row>
    <row r="542" spans="1:3" x14ac:dyDescent="0.25">
      <c r="A542" t="str">
        <f>'Kickstarter Table'!F542</f>
        <v>failed</v>
      </c>
      <c r="B542" s="11">
        <f>'Kickstarter Table'!D542</f>
        <v>15000</v>
      </c>
      <c r="C542" s="11"/>
    </row>
    <row r="543" spans="1:3" x14ac:dyDescent="0.25">
      <c r="A543" t="str">
        <f>'Kickstarter Table'!F543</f>
        <v>failed</v>
      </c>
      <c r="B543" s="11">
        <f>'Kickstarter Table'!D543</f>
        <v>4500</v>
      </c>
      <c r="C543" s="11"/>
    </row>
    <row r="544" spans="1:3" x14ac:dyDescent="0.25">
      <c r="A544" t="str">
        <f>'Kickstarter Table'!F544</f>
        <v>failed</v>
      </c>
      <c r="B544" s="11">
        <f>'Kickstarter Table'!D544</f>
        <v>250000</v>
      </c>
      <c r="C544" s="11"/>
    </row>
    <row r="545" spans="1:3" x14ac:dyDescent="0.25">
      <c r="A545" t="str">
        <f>'Kickstarter Table'!F545</f>
        <v>failed</v>
      </c>
      <c r="B545" s="11">
        <f>'Kickstarter Table'!D545</f>
        <v>22000</v>
      </c>
      <c r="C545" s="11"/>
    </row>
    <row r="546" spans="1:3" x14ac:dyDescent="0.25">
      <c r="A546" t="str">
        <f>'Kickstarter Table'!F546</f>
        <v>failed</v>
      </c>
      <c r="B546" s="11">
        <f>'Kickstarter Table'!D546</f>
        <v>500</v>
      </c>
      <c r="C546" s="11"/>
    </row>
    <row r="547" spans="1:3" x14ac:dyDescent="0.25">
      <c r="A547" t="str">
        <f>'Kickstarter Table'!F547</f>
        <v>failed</v>
      </c>
      <c r="B547" s="11">
        <f>'Kickstarter Table'!D547</f>
        <v>50000</v>
      </c>
      <c r="C547" s="11"/>
    </row>
    <row r="548" spans="1:3" x14ac:dyDescent="0.25">
      <c r="A548" t="str">
        <f>'Kickstarter Table'!F548</f>
        <v>failed</v>
      </c>
      <c r="B548" s="11">
        <f>'Kickstarter Table'!D548</f>
        <v>60000</v>
      </c>
      <c r="C548" s="11"/>
    </row>
    <row r="549" spans="1:3" x14ac:dyDescent="0.25">
      <c r="A549" t="str">
        <f>'Kickstarter Table'!F549</f>
        <v>failed</v>
      </c>
      <c r="B549" s="11">
        <f>'Kickstarter Table'!D549</f>
        <v>7500</v>
      </c>
      <c r="C549" s="11"/>
    </row>
    <row r="550" spans="1:3" x14ac:dyDescent="0.25">
      <c r="A550" t="str">
        <f>'Kickstarter Table'!F550</f>
        <v>failed</v>
      </c>
      <c r="B550" s="11">
        <f>'Kickstarter Table'!D550</f>
        <v>10000</v>
      </c>
      <c r="C550" s="11"/>
    </row>
    <row r="551" spans="1:3" x14ac:dyDescent="0.25">
      <c r="A551" t="str">
        <f>'Kickstarter Table'!F551</f>
        <v>failed</v>
      </c>
      <c r="B551" s="11">
        <f>'Kickstarter Table'!D551</f>
        <v>2500</v>
      </c>
      <c r="C551" s="11"/>
    </row>
    <row r="552" spans="1:3" x14ac:dyDescent="0.25">
      <c r="A552" t="str">
        <f>'Kickstarter Table'!F552</f>
        <v>failed</v>
      </c>
      <c r="B552" s="11">
        <f>'Kickstarter Table'!D552</f>
        <v>5000</v>
      </c>
      <c r="C552" s="11"/>
    </row>
    <row r="553" spans="1:3" x14ac:dyDescent="0.25">
      <c r="A553" t="str">
        <f>'Kickstarter Table'!F553</f>
        <v>failed</v>
      </c>
      <c r="B553" s="11">
        <f>'Kickstarter Table'!D553</f>
        <v>75000</v>
      </c>
      <c r="C553" s="11"/>
    </row>
    <row r="554" spans="1:3" x14ac:dyDescent="0.25">
      <c r="A554" t="str">
        <f>'Kickstarter Table'!F554</f>
        <v>failed</v>
      </c>
      <c r="B554" s="11">
        <f>'Kickstarter Table'!D554</f>
        <v>45000</v>
      </c>
      <c r="C554" s="11"/>
    </row>
    <row r="555" spans="1:3" x14ac:dyDescent="0.25">
      <c r="A555" t="str">
        <f>'Kickstarter Table'!F555</f>
        <v>failed</v>
      </c>
      <c r="B555" s="11">
        <f>'Kickstarter Table'!D555</f>
        <v>25000</v>
      </c>
      <c r="C555" s="11"/>
    </row>
    <row r="556" spans="1:3" x14ac:dyDescent="0.25">
      <c r="A556" t="str">
        <f>'Kickstarter Table'!F556</f>
        <v>failed</v>
      </c>
      <c r="B556" s="11">
        <f>'Kickstarter Table'!D556</f>
        <v>3870</v>
      </c>
      <c r="C556" s="11"/>
    </row>
    <row r="557" spans="1:3" x14ac:dyDescent="0.25">
      <c r="A557" t="str">
        <f>'Kickstarter Table'!F557</f>
        <v>failed</v>
      </c>
      <c r="B557" s="11">
        <f>'Kickstarter Table'!D557</f>
        <v>7500</v>
      </c>
      <c r="C557" s="11"/>
    </row>
    <row r="558" spans="1:3" x14ac:dyDescent="0.25">
      <c r="A558" t="str">
        <f>'Kickstarter Table'!F558</f>
        <v>failed</v>
      </c>
      <c r="B558" s="11">
        <f>'Kickstarter Table'!D558</f>
        <v>8000</v>
      </c>
      <c r="C558" s="11"/>
    </row>
    <row r="559" spans="1:3" x14ac:dyDescent="0.25">
      <c r="A559" t="str">
        <f>'Kickstarter Table'!F559</f>
        <v>failed</v>
      </c>
      <c r="B559" s="11">
        <f>'Kickstarter Table'!D559</f>
        <v>150000</v>
      </c>
      <c r="C559" s="11"/>
    </row>
    <row r="560" spans="1:3" x14ac:dyDescent="0.25">
      <c r="A560" t="str">
        <f>'Kickstarter Table'!F560</f>
        <v>failed</v>
      </c>
      <c r="B560" s="11">
        <f>'Kickstarter Table'!D560</f>
        <v>750</v>
      </c>
      <c r="C560" s="11"/>
    </row>
    <row r="561" spans="1:3" x14ac:dyDescent="0.25">
      <c r="A561" t="str">
        <f>'Kickstarter Table'!F561</f>
        <v>failed</v>
      </c>
      <c r="B561" s="11">
        <f>'Kickstarter Table'!D561</f>
        <v>240000</v>
      </c>
      <c r="C561" s="11"/>
    </row>
    <row r="562" spans="1:3" x14ac:dyDescent="0.25">
      <c r="A562" t="str">
        <f>'Kickstarter Table'!F562</f>
        <v>failed</v>
      </c>
      <c r="B562" s="11">
        <f>'Kickstarter Table'!D562</f>
        <v>100000</v>
      </c>
      <c r="C562" s="11"/>
    </row>
    <row r="563" spans="1:3" x14ac:dyDescent="0.25">
      <c r="A563" t="str">
        <f>'Kickstarter Table'!F563</f>
        <v>failed</v>
      </c>
      <c r="B563" s="11">
        <f>'Kickstarter Table'!D563</f>
        <v>15000</v>
      </c>
      <c r="C563" s="11"/>
    </row>
    <row r="564" spans="1:3" x14ac:dyDescent="0.25">
      <c r="A564" t="str">
        <f>'Kickstarter Table'!F564</f>
        <v>failed</v>
      </c>
      <c r="B564" s="11">
        <f>'Kickstarter Table'!D564</f>
        <v>50000</v>
      </c>
      <c r="C564" s="11"/>
    </row>
    <row r="565" spans="1:3" x14ac:dyDescent="0.25">
      <c r="A565" t="str">
        <f>'Kickstarter Table'!F565</f>
        <v>failed</v>
      </c>
      <c r="B565" s="11">
        <f>'Kickstarter Table'!D565</f>
        <v>75000</v>
      </c>
      <c r="C565" s="11"/>
    </row>
    <row r="566" spans="1:3" x14ac:dyDescent="0.25">
      <c r="A566" t="str">
        <f>'Kickstarter Table'!F566</f>
        <v>failed</v>
      </c>
      <c r="B566" s="11">
        <f>'Kickstarter Table'!D566</f>
        <v>18000</v>
      </c>
      <c r="C566" s="11"/>
    </row>
    <row r="567" spans="1:3" x14ac:dyDescent="0.25">
      <c r="A567" t="str">
        <f>'Kickstarter Table'!F567</f>
        <v>failed</v>
      </c>
      <c r="B567" s="11">
        <f>'Kickstarter Table'!D567</f>
        <v>25000</v>
      </c>
      <c r="C567" s="11"/>
    </row>
    <row r="568" spans="1:3" x14ac:dyDescent="0.25">
      <c r="A568" t="str">
        <f>'Kickstarter Table'!F568</f>
        <v>failed</v>
      </c>
      <c r="B568" s="11">
        <f>'Kickstarter Table'!D568</f>
        <v>5000</v>
      </c>
      <c r="C568" s="11"/>
    </row>
    <row r="569" spans="1:3" x14ac:dyDescent="0.25">
      <c r="A569" t="str">
        <f>'Kickstarter Table'!F569</f>
        <v>failed</v>
      </c>
      <c r="B569" s="11">
        <f>'Kickstarter Table'!D569</f>
        <v>10000</v>
      </c>
      <c r="C569" s="11"/>
    </row>
    <row r="570" spans="1:3" x14ac:dyDescent="0.25">
      <c r="A570" t="str">
        <f>'Kickstarter Table'!F570</f>
        <v>failed</v>
      </c>
      <c r="B570" s="11">
        <f>'Kickstarter Table'!D570</f>
        <v>24500</v>
      </c>
      <c r="C570" s="11"/>
    </row>
    <row r="571" spans="1:3" x14ac:dyDescent="0.25">
      <c r="A571" t="str">
        <f>'Kickstarter Table'!F571</f>
        <v>failed</v>
      </c>
      <c r="B571" s="11">
        <f>'Kickstarter Table'!D571</f>
        <v>2500</v>
      </c>
      <c r="C571" s="11"/>
    </row>
    <row r="572" spans="1:3" x14ac:dyDescent="0.25">
      <c r="A572" t="str">
        <f>'Kickstarter Table'!F572</f>
        <v>failed</v>
      </c>
      <c r="B572" s="11">
        <f>'Kickstarter Table'!D572</f>
        <v>85000</v>
      </c>
      <c r="C572" s="11"/>
    </row>
    <row r="573" spans="1:3" x14ac:dyDescent="0.25">
      <c r="A573" t="str">
        <f>'Kickstarter Table'!F573</f>
        <v>failed</v>
      </c>
      <c r="B573" s="11">
        <f>'Kickstarter Table'!D573</f>
        <v>25000</v>
      </c>
      <c r="C573" s="11"/>
    </row>
    <row r="574" spans="1:3" x14ac:dyDescent="0.25">
      <c r="A574" t="str">
        <f>'Kickstarter Table'!F574</f>
        <v>failed</v>
      </c>
      <c r="B574" s="11">
        <f>'Kickstarter Table'!D574</f>
        <v>2500</v>
      </c>
      <c r="C574" s="11"/>
    </row>
    <row r="575" spans="1:3" x14ac:dyDescent="0.25">
      <c r="A575" t="str">
        <f>'Kickstarter Table'!F575</f>
        <v>failed</v>
      </c>
      <c r="B575" s="11">
        <f>'Kickstarter Table'!D575</f>
        <v>88888</v>
      </c>
      <c r="C575" s="11"/>
    </row>
    <row r="576" spans="1:3" x14ac:dyDescent="0.25">
      <c r="A576" t="str">
        <f>'Kickstarter Table'!F576</f>
        <v>failed</v>
      </c>
      <c r="B576" s="11">
        <f>'Kickstarter Table'!D576</f>
        <v>11180</v>
      </c>
      <c r="C576" s="11"/>
    </row>
    <row r="577" spans="1:3" x14ac:dyDescent="0.25">
      <c r="A577" t="str">
        <f>'Kickstarter Table'!F577</f>
        <v>failed</v>
      </c>
      <c r="B577" s="11">
        <f>'Kickstarter Table'!D577</f>
        <v>60000</v>
      </c>
      <c r="C577" s="11"/>
    </row>
    <row r="578" spans="1:3" x14ac:dyDescent="0.25">
      <c r="A578" t="str">
        <f>'Kickstarter Table'!F578</f>
        <v>failed</v>
      </c>
      <c r="B578" s="11">
        <f>'Kickstarter Table'!D578</f>
        <v>80000</v>
      </c>
      <c r="C578" s="11"/>
    </row>
    <row r="579" spans="1:3" x14ac:dyDescent="0.25">
      <c r="A579" t="str">
        <f>'Kickstarter Table'!F579</f>
        <v>failed</v>
      </c>
      <c r="B579" s="11">
        <f>'Kickstarter Table'!D579</f>
        <v>5000</v>
      </c>
      <c r="C579" s="11"/>
    </row>
    <row r="580" spans="1:3" x14ac:dyDescent="0.25">
      <c r="A580" t="str">
        <f>'Kickstarter Table'!F580</f>
        <v>failed</v>
      </c>
      <c r="B580" s="11">
        <f>'Kickstarter Table'!D580</f>
        <v>125000</v>
      </c>
      <c r="C580" s="11"/>
    </row>
    <row r="581" spans="1:3" x14ac:dyDescent="0.25">
      <c r="A581" t="str">
        <f>'Kickstarter Table'!F581</f>
        <v>failed</v>
      </c>
      <c r="B581" s="11">
        <f>'Kickstarter Table'!D581</f>
        <v>12000</v>
      </c>
      <c r="C581" s="11"/>
    </row>
    <row r="582" spans="1:3" x14ac:dyDescent="0.25">
      <c r="A582" t="str">
        <f>'Kickstarter Table'!F582</f>
        <v>failed</v>
      </c>
      <c r="B582" s="11">
        <f>'Kickstarter Table'!D582</f>
        <v>3000</v>
      </c>
      <c r="C582" s="11"/>
    </row>
    <row r="583" spans="1:3" x14ac:dyDescent="0.25">
      <c r="A583" t="str">
        <f>'Kickstarter Table'!F583</f>
        <v>failed</v>
      </c>
      <c r="B583" s="11">
        <f>'Kickstarter Table'!D583</f>
        <v>400</v>
      </c>
      <c r="C583" s="11"/>
    </row>
    <row r="584" spans="1:3" x14ac:dyDescent="0.25">
      <c r="A584" t="str">
        <f>'Kickstarter Table'!F584</f>
        <v>failed</v>
      </c>
      <c r="B584" s="11">
        <f>'Kickstarter Table'!D584</f>
        <v>100000</v>
      </c>
      <c r="C584" s="11"/>
    </row>
    <row r="585" spans="1:3" x14ac:dyDescent="0.25">
      <c r="A585" t="str">
        <f>'Kickstarter Table'!F585</f>
        <v>failed</v>
      </c>
      <c r="B585" s="11">
        <f>'Kickstarter Table'!D585</f>
        <v>9000</v>
      </c>
      <c r="C585" s="11"/>
    </row>
    <row r="586" spans="1:3" x14ac:dyDescent="0.25">
      <c r="A586" t="str">
        <f>'Kickstarter Table'!F586</f>
        <v>failed</v>
      </c>
      <c r="B586" s="11">
        <f>'Kickstarter Table'!D586</f>
        <v>1000</v>
      </c>
      <c r="C586" s="11"/>
    </row>
    <row r="587" spans="1:3" x14ac:dyDescent="0.25">
      <c r="A587" t="str">
        <f>'Kickstarter Table'!F587</f>
        <v>failed</v>
      </c>
      <c r="B587" s="11">
        <f>'Kickstarter Table'!D587</f>
        <v>9000</v>
      </c>
      <c r="C587" s="11"/>
    </row>
    <row r="588" spans="1:3" x14ac:dyDescent="0.25">
      <c r="A588" t="str">
        <f>'Kickstarter Table'!F588</f>
        <v>failed</v>
      </c>
      <c r="B588" s="11">
        <f>'Kickstarter Table'!D588</f>
        <v>10000</v>
      </c>
      <c r="C588" s="11"/>
    </row>
    <row r="589" spans="1:3" x14ac:dyDescent="0.25">
      <c r="A589" t="str">
        <f>'Kickstarter Table'!F589</f>
        <v>failed</v>
      </c>
      <c r="B589" s="11">
        <f>'Kickstarter Table'!D589</f>
        <v>30000</v>
      </c>
      <c r="C589" s="11"/>
    </row>
    <row r="590" spans="1:3" x14ac:dyDescent="0.25">
      <c r="A590" t="str">
        <f>'Kickstarter Table'!F590</f>
        <v>failed</v>
      </c>
      <c r="B590" s="11">
        <f>'Kickstarter Table'!D590</f>
        <v>9000</v>
      </c>
      <c r="C590" s="11"/>
    </row>
    <row r="591" spans="1:3" x14ac:dyDescent="0.25">
      <c r="A591" t="str">
        <f>'Kickstarter Table'!F591</f>
        <v>failed</v>
      </c>
      <c r="B591" s="11">
        <f>'Kickstarter Table'!D591</f>
        <v>7500</v>
      </c>
      <c r="C591" s="11"/>
    </row>
    <row r="592" spans="1:3" x14ac:dyDescent="0.25">
      <c r="A592" t="str">
        <f>'Kickstarter Table'!F592</f>
        <v>failed</v>
      </c>
      <c r="B592" s="11">
        <f>'Kickstarter Table'!D592</f>
        <v>5000</v>
      </c>
      <c r="C592" s="11"/>
    </row>
    <row r="593" spans="1:3" x14ac:dyDescent="0.25">
      <c r="A593" t="str">
        <f>'Kickstarter Table'!F593</f>
        <v>failed</v>
      </c>
      <c r="B593" s="11">
        <f>'Kickstarter Table'!D593</f>
        <v>100000</v>
      </c>
      <c r="C593" s="11"/>
    </row>
    <row r="594" spans="1:3" x14ac:dyDescent="0.25">
      <c r="A594" t="str">
        <f>'Kickstarter Table'!F594</f>
        <v>failed</v>
      </c>
      <c r="B594" s="11">
        <f>'Kickstarter Table'!D594</f>
        <v>7500</v>
      </c>
      <c r="C594" s="11"/>
    </row>
    <row r="595" spans="1:3" x14ac:dyDescent="0.25">
      <c r="A595" t="str">
        <f>'Kickstarter Table'!F595</f>
        <v>failed</v>
      </c>
      <c r="B595" s="11">
        <f>'Kickstarter Table'!D595</f>
        <v>500</v>
      </c>
      <c r="C595" s="11"/>
    </row>
    <row r="596" spans="1:3" x14ac:dyDescent="0.25">
      <c r="A596" t="str">
        <f>'Kickstarter Table'!F596</f>
        <v>failed</v>
      </c>
      <c r="B596" s="11">
        <f>'Kickstarter Table'!D596</f>
        <v>25000</v>
      </c>
      <c r="C596" s="11"/>
    </row>
    <row r="597" spans="1:3" x14ac:dyDescent="0.25">
      <c r="A597" t="str">
        <f>'Kickstarter Table'!F597</f>
        <v>failed</v>
      </c>
      <c r="B597" s="11">
        <f>'Kickstarter Table'!D597</f>
        <v>100000</v>
      </c>
      <c r="C597" s="11"/>
    </row>
    <row r="598" spans="1:3" x14ac:dyDescent="0.25">
      <c r="A598" t="str">
        <f>'Kickstarter Table'!F598</f>
        <v>failed</v>
      </c>
      <c r="B598" s="11">
        <f>'Kickstarter Table'!D598</f>
        <v>20000</v>
      </c>
      <c r="C598" s="11"/>
    </row>
    <row r="599" spans="1:3" x14ac:dyDescent="0.25">
      <c r="A599" t="str">
        <f>'Kickstarter Table'!F599</f>
        <v>failed</v>
      </c>
      <c r="B599" s="11">
        <f>'Kickstarter Table'!D599</f>
        <v>7500</v>
      </c>
      <c r="C599" s="11"/>
    </row>
    <row r="600" spans="1:3" x14ac:dyDescent="0.25">
      <c r="A600" t="str">
        <f>'Kickstarter Table'!F600</f>
        <v>failed</v>
      </c>
      <c r="B600" s="11">
        <f>'Kickstarter Table'!D600</f>
        <v>2500</v>
      </c>
      <c r="C600" s="11"/>
    </row>
    <row r="601" spans="1:3" x14ac:dyDescent="0.25">
      <c r="A601" t="str">
        <f>'Kickstarter Table'!F601</f>
        <v>failed</v>
      </c>
      <c r="B601" s="11">
        <f>'Kickstarter Table'!D601</f>
        <v>50000</v>
      </c>
      <c r="C601" s="11"/>
    </row>
    <row r="602" spans="1:3" x14ac:dyDescent="0.25">
      <c r="A602" t="str">
        <f>'Kickstarter Table'!F602</f>
        <v>canceled</v>
      </c>
      <c r="B602" s="11">
        <f>'Kickstarter Table'!D602</f>
        <v>5000</v>
      </c>
      <c r="C602" s="11"/>
    </row>
    <row r="603" spans="1:3" x14ac:dyDescent="0.25">
      <c r="A603" t="str">
        <f>'Kickstarter Table'!F603</f>
        <v>canceled</v>
      </c>
      <c r="B603" s="11">
        <f>'Kickstarter Table'!D603</f>
        <v>10000</v>
      </c>
      <c r="C603" s="11"/>
    </row>
    <row r="604" spans="1:3" x14ac:dyDescent="0.25">
      <c r="A604" t="str">
        <f>'Kickstarter Table'!F604</f>
        <v>canceled</v>
      </c>
      <c r="B604" s="11">
        <f>'Kickstarter Table'!D604</f>
        <v>70000</v>
      </c>
      <c r="C604" s="11"/>
    </row>
    <row r="605" spans="1:3" x14ac:dyDescent="0.25">
      <c r="A605" t="str">
        <f>'Kickstarter Table'!F605</f>
        <v>canceled</v>
      </c>
      <c r="B605" s="11">
        <f>'Kickstarter Table'!D605</f>
        <v>15000</v>
      </c>
      <c r="C605" s="11"/>
    </row>
    <row r="606" spans="1:3" x14ac:dyDescent="0.25">
      <c r="A606" t="str">
        <f>'Kickstarter Table'!F606</f>
        <v>canceled</v>
      </c>
      <c r="B606" s="11">
        <f>'Kickstarter Table'!D606</f>
        <v>1500</v>
      </c>
      <c r="C606" s="11"/>
    </row>
    <row r="607" spans="1:3" x14ac:dyDescent="0.25">
      <c r="A607" t="str">
        <f>'Kickstarter Table'!F607</f>
        <v>canceled</v>
      </c>
      <c r="B607" s="11">
        <f>'Kickstarter Table'!D607</f>
        <v>5000</v>
      </c>
      <c r="C607" s="11"/>
    </row>
    <row r="608" spans="1:3" x14ac:dyDescent="0.25">
      <c r="A608" t="str">
        <f>'Kickstarter Table'!F608</f>
        <v>canceled</v>
      </c>
      <c r="B608" s="11">
        <f>'Kickstarter Table'!D608</f>
        <v>5000</v>
      </c>
      <c r="C608" s="11"/>
    </row>
    <row r="609" spans="1:3" x14ac:dyDescent="0.25">
      <c r="A609" t="str">
        <f>'Kickstarter Table'!F609</f>
        <v>canceled</v>
      </c>
      <c r="B609" s="11">
        <f>'Kickstarter Table'!D609</f>
        <v>250</v>
      </c>
      <c r="C609" s="11"/>
    </row>
    <row r="610" spans="1:3" x14ac:dyDescent="0.25">
      <c r="A610" t="str">
        <f>'Kickstarter Table'!F610</f>
        <v>canceled</v>
      </c>
      <c r="B610" s="11">
        <f>'Kickstarter Table'!D610</f>
        <v>150000</v>
      </c>
      <c r="C610" s="11"/>
    </row>
    <row r="611" spans="1:3" x14ac:dyDescent="0.25">
      <c r="A611" t="str">
        <f>'Kickstarter Table'!F611</f>
        <v>canceled</v>
      </c>
      <c r="B611" s="11">
        <f>'Kickstarter Table'!D611</f>
        <v>780</v>
      </c>
      <c r="C611" s="11"/>
    </row>
    <row r="612" spans="1:3" x14ac:dyDescent="0.25">
      <c r="A612" t="str">
        <f>'Kickstarter Table'!F612</f>
        <v>canceled</v>
      </c>
      <c r="B612" s="11">
        <f>'Kickstarter Table'!D612</f>
        <v>13803</v>
      </c>
      <c r="C612" s="11"/>
    </row>
    <row r="613" spans="1:3" x14ac:dyDescent="0.25">
      <c r="A613" t="str">
        <f>'Kickstarter Table'!F613</f>
        <v>canceled</v>
      </c>
      <c r="B613" s="11">
        <f>'Kickstarter Table'!D613</f>
        <v>80000</v>
      </c>
      <c r="C613" s="11"/>
    </row>
    <row r="614" spans="1:3" x14ac:dyDescent="0.25">
      <c r="A614" t="str">
        <f>'Kickstarter Table'!F614</f>
        <v>canceled</v>
      </c>
      <c r="B614" s="11">
        <f>'Kickstarter Table'!D614</f>
        <v>10000</v>
      </c>
      <c r="C614" s="11"/>
    </row>
    <row r="615" spans="1:3" x14ac:dyDescent="0.25">
      <c r="A615" t="str">
        <f>'Kickstarter Table'!F615</f>
        <v>canceled</v>
      </c>
      <c r="B615" s="11">
        <f>'Kickstarter Table'!D615</f>
        <v>60000</v>
      </c>
      <c r="C615" s="11"/>
    </row>
    <row r="616" spans="1:3" x14ac:dyDescent="0.25">
      <c r="A616" t="str">
        <f>'Kickstarter Table'!F616</f>
        <v>canceled</v>
      </c>
      <c r="B616" s="11">
        <f>'Kickstarter Table'!D616</f>
        <v>10000</v>
      </c>
      <c r="C616" s="11"/>
    </row>
    <row r="617" spans="1:3" x14ac:dyDescent="0.25">
      <c r="A617" t="str">
        <f>'Kickstarter Table'!F617</f>
        <v>canceled</v>
      </c>
      <c r="B617" s="11">
        <f>'Kickstarter Table'!D617</f>
        <v>515</v>
      </c>
      <c r="C617" s="11"/>
    </row>
    <row r="618" spans="1:3" x14ac:dyDescent="0.25">
      <c r="A618" t="str">
        <f>'Kickstarter Table'!F618</f>
        <v>canceled</v>
      </c>
      <c r="B618" s="11">
        <f>'Kickstarter Table'!D618</f>
        <v>5000</v>
      </c>
      <c r="C618" s="11"/>
    </row>
    <row r="619" spans="1:3" x14ac:dyDescent="0.25">
      <c r="A619" t="str">
        <f>'Kickstarter Table'!F619</f>
        <v>canceled</v>
      </c>
      <c r="B619" s="11">
        <f>'Kickstarter Table'!D619</f>
        <v>2000</v>
      </c>
      <c r="C619" s="11"/>
    </row>
    <row r="620" spans="1:3" x14ac:dyDescent="0.25">
      <c r="A620" t="str">
        <f>'Kickstarter Table'!F620</f>
        <v>canceled</v>
      </c>
      <c r="B620" s="11">
        <f>'Kickstarter Table'!D620</f>
        <v>400</v>
      </c>
      <c r="C620" s="11"/>
    </row>
    <row r="621" spans="1:3" x14ac:dyDescent="0.25">
      <c r="A621" t="str">
        <f>'Kickstarter Table'!F621</f>
        <v>canceled</v>
      </c>
      <c r="B621" s="11">
        <f>'Kickstarter Table'!D621</f>
        <v>2500000</v>
      </c>
      <c r="C621" s="11"/>
    </row>
    <row r="622" spans="1:3" x14ac:dyDescent="0.25">
      <c r="A622" t="str">
        <f>'Kickstarter Table'!F622</f>
        <v>canceled</v>
      </c>
      <c r="B622" s="11">
        <f>'Kickstarter Table'!D622</f>
        <v>30000</v>
      </c>
      <c r="C622" s="11"/>
    </row>
    <row r="623" spans="1:3" x14ac:dyDescent="0.25">
      <c r="A623" t="str">
        <f>'Kickstarter Table'!F623</f>
        <v>canceled</v>
      </c>
      <c r="B623" s="11">
        <f>'Kickstarter Table'!D623</f>
        <v>25000</v>
      </c>
      <c r="C623" s="11"/>
    </row>
    <row r="624" spans="1:3" x14ac:dyDescent="0.25">
      <c r="A624" t="str">
        <f>'Kickstarter Table'!F624</f>
        <v>canceled</v>
      </c>
      <c r="B624" s="11">
        <f>'Kickstarter Table'!D624</f>
        <v>6000</v>
      </c>
      <c r="C624" s="11"/>
    </row>
    <row r="625" spans="1:3" x14ac:dyDescent="0.25">
      <c r="A625" t="str">
        <f>'Kickstarter Table'!F625</f>
        <v>canceled</v>
      </c>
      <c r="B625" s="11">
        <f>'Kickstarter Table'!D625</f>
        <v>75000</v>
      </c>
      <c r="C625" s="11"/>
    </row>
    <row r="626" spans="1:3" x14ac:dyDescent="0.25">
      <c r="A626" t="str">
        <f>'Kickstarter Table'!F626</f>
        <v>canceled</v>
      </c>
      <c r="B626" s="11">
        <f>'Kickstarter Table'!D626</f>
        <v>5000</v>
      </c>
      <c r="C626" s="11"/>
    </row>
    <row r="627" spans="1:3" x14ac:dyDescent="0.25">
      <c r="A627" t="str">
        <f>'Kickstarter Table'!F627</f>
        <v>canceled</v>
      </c>
      <c r="B627" s="11">
        <f>'Kickstarter Table'!D627</f>
        <v>25000</v>
      </c>
      <c r="C627" s="11"/>
    </row>
    <row r="628" spans="1:3" x14ac:dyDescent="0.25">
      <c r="A628" t="str">
        <f>'Kickstarter Table'!F628</f>
        <v>canceled</v>
      </c>
      <c r="B628" s="11">
        <f>'Kickstarter Table'!D628</f>
        <v>25000</v>
      </c>
      <c r="C628" s="11"/>
    </row>
    <row r="629" spans="1:3" x14ac:dyDescent="0.25">
      <c r="A629" t="str">
        <f>'Kickstarter Table'!F629</f>
        <v>canceled</v>
      </c>
      <c r="B629" s="11">
        <f>'Kickstarter Table'!D629</f>
        <v>450000</v>
      </c>
      <c r="C629" s="11"/>
    </row>
    <row r="630" spans="1:3" x14ac:dyDescent="0.25">
      <c r="A630" t="str">
        <f>'Kickstarter Table'!F630</f>
        <v>canceled</v>
      </c>
      <c r="B630" s="11">
        <f>'Kickstarter Table'!D630</f>
        <v>5000</v>
      </c>
      <c r="C630" s="11"/>
    </row>
    <row r="631" spans="1:3" x14ac:dyDescent="0.25">
      <c r="A631" t="str">
        <f>'Kickstarter Table'!F631</f>
        <v>canceled</v>
      </c>
      <c r="B631" s="11">
        <f>'Kickstarter Table'!D631</f>
        <v>200000</v>
      </c>
      <c r="C631" s="11"/>
    </row>
    <row r="632" spans="1:3" x14ac:dyDescent="0.25">
      <c r="A632" t="str">
        <f>'Kickstarter Table'!F632</f>
        <v>canceled</v>
      </c>
      <c r="B632" s="11">
        <f>'Kickstarter Table'!D632</f>
        <v>11999</v>
      </c>
      <c r="C632" s="11"/>
    </row>
    <row r="633" spans="1:3" x14ac:dyDescent="0.25">
      <c r="A633" t="str">
        <f>'Kickstarter Table'!F633</f>
        <v>canceled</v>
      </c>
      <c r="B633" s="11">
        <f>'Kickstarter Table'!D633</f>
        <v>50000</v>
      </c>
      <c r="C633" s="11"/>
    </row>
    <row r="634" spans="1:3" x14ac:dyDescent="0.25">
      <c r="A634" t="str">
        <f>'Kickstarter Table'!F634</f>
        <v>canceled</v>
      </c>
      <c r="B634" s="11">
        <f>'Kickstarter Table'!D634</f>
        <v>20000</v>
      </c>
      <c r="C634" s="11"/>
    </row>
    <row r="635" spans="1:3" x14ac:dyDescent="0.25">
      <c r="A635" t="str">
        <f>'Kickstarter Table'!F635</f>
        <v>canceled</v>
      </c>
      <c r="B635" s="11">
        <f>'Kickstarter Table'!D635</f>
        <v>10000</v>
      </c>
      <c r="C635" s="11"/>
    </row>
    <row r="636" spans="1:3" x14ac:dyDescent="0.25">
      <c r="A636" t="str">
        <f>'Kickstarter Table'!F636</f>
        <v>canceled</v>
      </c>
      <c r="B636" s="11">
        <f>'Kickstarter Table'!D636</f>
        <v>5000</v>
      </c>
      <c r="C636" s="11"/>
    </row>
    <row r="637" spans="1:3" x14ac:dyDescent="0.25">
      <c r="A637" t="str">
        <f>'Kickstarter Table'!F637</f>
        <v>canceled</v>
      </c>
      <c r="B637" s="11">
        <f>'Kickstarter Table'!D637</f>
        <v>25000</v>
      </c>
      <c r="C637" s="11"/>
    </row>
    <row r="638" spans="1:3" x14ac:dyDescent="0.25">
      <c r="A638" t="str">
        <f>'Kickstarter Table'!F638</f>
        <v>canceled</v>
      </c>
      <c r="B638" s="11">
        <f>'Kickstarter Table'!D638</f>
        <v>2000</v>
      </c>
      <c r="C638" s="11"/>
    </row>
    <row r="639" spans="1:3" x14ac:dyDescent="0.25">
      <c r="A639" t="str">
        <f>'Kickstarter Table'!F639</f>
        <v>canceled</v>
      </c>
      <c r="B639" s="11">
        <f>'Kickstarter Table'!D639</f>
        <v>100000</v>
      </c>
      <c r="C639" s="11"/>
    </row>
    <row r="640" spans="1:3" x14ac:dyDescent="0.25">
      <c r="A640" t="str">
        <f>'Kickstarter Table'!F640</f>
        <v>canceled</v>
      </c>
      <c r="B640" s="11">
        <f>'Kickstarter Table'!D640</f>
        <v>200000</v>
      </c>
      <c r="C640" s="11"/>
    </row>
    <row r="641" spans="1:3" x14ac:dyDescent="0.25">
      <c r="A641" t="str">
        <f>'Kickstarter Table'!F641</f>
        <v>canceled</v>
      </c>
      <c r="B641" s="11">
        <f>'Kickstarter Table'!D641</f>
        <v>1000000</v>
      </c>
      <c r="C641" s="11"/>
    </row>
    <row r="642" spans="1:3" x14ac:dyDescent="0.25">
      <c r="A642" t="str">
        <f>'Kickstarter Table'!F642</f>
        <v>successful</v>
      </c>
      <c r="B642" s="11">
        <f>'Kickstarter Table'!D642</f>
        <v>70</v>
      </c>
      <c r="C642" s="11"/>
    </row>
    <row r="643" spans="1:3" x14ac:dyDescent="0.25">
      <c r="A643" t="str">
        <f>'Kickstarter Table'!F643</f>
        <v>successful</v>
      </c>
      <c r="B643" s="11">
        <f>'Kickstarter Table'!D643</f>
        <v>40000</v>
      </c>
      <c r="C643" s="11"/>
    </row>
    <row r="644" spans="1:3" x14ac:dyDescent="0.25">
      <c r="A644" t="str">
        <f>'Kickstarter Table'!F644</f>
        <v>successful</v>
      </c>
      <c r="B644" s="11">
        <f>'Kickstarter Table'!D644</f>
        <v>20000</v>
      </c>
      <c r="C644" s="11"/>
    </row>
    <row r="645" spans="1:3" x14ac:dyDescent="0.25">
      <c r="A645" t="str">
        <f>'Kickstarter Table'!F645</f>
        <v>successful</v>
      </c>
      <c r="B645" s="11">
        <f>'Kickstarter Table'!D645</f>
        <v>25000</v>
      </c>
      <c r="C645" s="11"/>
    </row>
    <row r="646" spans="1:3" x14ac:dyDescent="0.25">
      <c r="A646" t="str">
        <f>'Kickstarter Table'!F646</f>
        <v>successful</v>
      </c>
      <c r="B646" s="11">
        <f>'Kickstarter Table'!D646</f>
        <v>25000</v>
      </c>
      <c r="C646" s="11"/>
    </row>
    <row r="647" spans="1:3" x14ac:dyDescent="0.25">
      <c r="A647" t="str">
        <f>'Kickstarter Table'!F647</f>
        <v>successful</v>
      </c>
      <c r="B647" s="11">
        <f>'Kickstarter Table'!D647</f>
        <v>2000</v>
      </c>
      <c r="C647" s="11"/>
    </row>
    <row r="648" spans="1:3" x14ac:dyDescent="0.25">
      <c r="A648" t="str">
        <f>'Kickstarter Table'!F648</f>
        <v>successful</v>
      </c>
      <c r="B648" s="11">
        <f>'Kickstarter Table'!D648</f>
        <v>800</v>
      </c>
      <c r="C648" s="11"/>
    </row>
    <row r="649" spans="1:3" x14ac:dyDescent="0.25">
      <c r="A649" t="str">
        <f>'Kickstarter Table'!F649</f>
        <v>successful</v>
      </c>
      <c r="B649" s="11">
        <f>'Kickstarter Table'!D649</f>
        <v>2000</v>
      </c>
      <c r="C649" s="11"/>
    </row>
    <row r="650" spans="1:3" x14ac:dyDescent="0.25">
      <c r="A650" t="str">
        <f>'Kickstarter Table'!F650</f>
        <v>successful</v>
      </c>
      <c r="B650" s="11">
        <f>'Kickstarter Table'!D650</f>
        <v>35000</v>
      </c>
      <c r="C650" s="11"/>
    </row>
    <row r="651" spans="1:3" x14ac:dyDescent="0.25">
      <c r="A651" t="str">
        <f>'Kickstarter Table'!F651</f>
        <v>successful</v>
      </c>
      <c r="B651" s="11">
        <f>'Kickstarter Table'!D651</f>
        <v>2500</v>
      </c>
      <c r="C651" s="11"/>
    </row>
    <row r="652" spans="1:3" x14ac:dyDescent="0.25">
      <c r="A652" t="str">
        <f>'Kickstarter Table'!F652</f>
        <v>successful</v>
      </c>
      <c r="B652" s="11">
        <f>'Kickstarter Table'!D652</f>
        <v>1500</v>
      </c>
      <c r="C652" s="11"/>
    </row>
    <row r="653" spans="1:3" x14ac:dyDescent="0.25">
      <c r="A653" t="str">
        <f>'Kickstarter Table'!F653</f>
        <v>successful</v>
      </c>
      <c r="B653" s="11">
        <f>'Kickstarter Table'!D653</f>
        <v>25000</v>
      </c>
      <c r="C653" s="11"/>
    </row>
    <row r="654" spans="1:3" x14ac:dyDescent="0.25">
      <c r="A654" t="str">
        <f>'Kickstarter Table'!F654</f>
        <v>successful</v>
      </c>
      <c r="B654" s="11">
        <f>'Kickstarter Table'!D654</f>
        <v>3000</v>
      </c>
      <c r="C654" s="11"/>
    </row>
    <row r="655" spans="1:3" x14ac:dyDescent="0.25">
      <c r="A655" t="str">
        <f>'Kickstarter Table'!F655</f>
        <v>successful</v>
      </c>
      <c r="B655" s="11">
        <f>'Kickstarter Table'!D655</f>
        <v>75000</v>
      </c>
      <c r="C655" s="11"/>
    </row>
    <row r="656" spans="1:3" x14ac:dyDescent="0.25">
      <c r="A656" t="str">
        <f>'Kickstarter Table'!F656</f>
        <v>successful</v>
      </c>
      <c r="B656" s="11">
        <f>'Kickstarter Table'!D656</f>
        <v>12000</v>
      </c>
      <c r="C656" s="11"/>
    </row>
    <row r="657" spans="1:3" x14ac:dyDescent="0.25">
      <c r="A657" t="str">
        <f>'Kickstarter Table'!F657</f>
        <v>successful</v>
      </c>
      <c r="B657" s="11">
        <f>'Kickstarter Table'!D657</f>
        <v>8000</v>
      </c>
      <c r="C657" s="11"/>
    </row>
    <row r="658" spans="1:3" x14ac:dyDescent="0.25">
      <c r="A658" t="str">
        <f>'Kickstarter Table'!F658</f>
        <v>successful</v>
      </c>
      <c r="B658" s="11">
        <f>'Kickstarter Table'!D658</f>
        <v>5000</v>
      </c>
      <c r="C658" s="11"/>
    </row>
    <row r="659" spans="1:3" x14ac:dyDescent="0.25">
      <c r="A659" t="str">
        <f>'Kickstarter Table'!F659</f>
        <v>successful</v>
      </c>
      <c r="B659" s="11">
        <f>'Kickstarter Table'!D659</f>
        <v>15000</v>
      </c>
      <c r="C659" s="11"/>
    </row>
    <row r="660" spans="1:3" x14ac:dyDescent="0.25">
      <c r="A660" t="str">
        <f>'Kickstarter Table'!F660</f>
        <v>successful</v>
      </c>
      <c r="B660" s="11">
        <f>'Kickstarter Table'!D660</f>
        <v>28888</v>
      </c>
      <c r="C660" s="11"/>
    </row>
    <row r="661" spans="1:3" x14ac:dyDescent="0.25">
      <c r="A661" t="str">
        <f>'Kickstarter Table'!F661</f>
        <v>successful</v>
      </c>
      <c r="B661" s="11">
        <f>'Kickstarter Table'!D661</f>
        <v>3000</v>
      </c>
      <c r="C661" s="11"/>
    </row>
    <row r="662" spans="1:3" x14ac:dyDescent="0.25">
      <c r="A662" t="str">
        <f>'Kickstarter Table'!F662</f>
        <v>failed</v>
      </c>
      <c r="B662" s="11">
        <f>'Kickstarter Table'!D662</f>
        <v>50000</v>
      </c>
      <c r="C662" s="11"/>
    </row>
    <row r="663" spans="1:3" x14ac:dyDescent="0.25">
      <c r="A663" t="str">
        <f>'Kickstarter Table'!F663</f>
        <v>failed</v>
      </c>
      <c r="B663" s="11">
        <f>'Kickstarter Table'!D663</f>
        <v>10000</v>
      </c>
      <c r="C663" s="11"/>
    </row>
    <row r="664" spans="1:3" x14ac:dyDescent="0.25">
      <c r="A664" t="str">
        <f>'Kickstarter Table'!F664</f>
        <v>failed</v>
      </c>
      <c r="B664" s="11">
        <f>'Kickstarter Table'!D664</f>
        <v>39000</v>
      </c>
      <c r="C664" s="11"/>
    </row>
    <row r="665" spans="1:3" x14ac:dyDescent="0.25">
      <c r="A665" t="str">
        <f>'Kickstarter Table'!F665</f>
        <v>failed</v>
      </c>
      <c r="B665" s="11">
        <f>'Kickstarter Table'!D665</f>
        <v>200000</v>
      </c>
      <c r="C665" s="11"/>
    </row>
    <row r="666" spans="1:3" x14ac:dyDescent="0.25">
      <c r="A666" t="str">
        <f>'Kickstarter Table'!F666</f>
        <v>failed</v>
      </c>
      <c r="B666" s="11">
        <f>'Kickstarter Table'!D666</f>
        <v>12000</v>
      </c>
      <c r="C666" s="11"/>
    </row>
    <row r="667" spans="1:3" x14ac:dyDescent="0.25">
      <c r="A667" t="str">
        <f>'Kickstarter Table'!F667</f>
        <v>failed</v>
      </c>
      <c r="B667" s="11">
        <f>'Kickstarter Table'!D667</f>
        <v>10000</v>
      </c>
      <c r="C667" s="11"/>
    </row>
    <row r="668" spans="1:3" x14ac:dyDescent="0.25">
      <c r="A668" t="str">
        <f>'Kickstarter Table'!F668</f>
        <v>failed</v>
      </c>
      <c r="B668" s="11">
        <f>'Kickstarter Table'!D668</f>
        <v>200000</v>
      </c>
      <c r="C668" s="11"/>
    </row>
    <row r="669" spans="1:3" x14ac:dyDescent="0.25">
      <c r="A669" t="str">
        <f>'Kickstarter Table'!F669</f>
        <v>failed</v>
      </c>
      <c r="B669" s="11">
        <f>'Kickstarter Table'!D669</f>
        <v>50000</v>
      </c>
      <c r="C669" s="11"/>
    </row>
    <row r="670" spans="1:3" x14ac:dyDescent="0.25">
      <c r="A670" t="str">
        <f>'Kickstarter Table'!F670</f>
        <v>failed</v>
      </c>
      <c r="B670" s="11">
        <f>'Kickstarter Table'!D670</f>
        <v>15000</v>
      </c>
      <c r="C670" s="11"/>
    </row>
    <row r="671" spans="1:3" x14ac:dyDescent="0.25">
      <c r="A671" t="str">
        <f>'Kickstarter Table'!F671</f>
        <v>failed</v>
      </c>
      <c r="B671" s="11">
        <f>'Kickstarter Table'!D671</f>
        <v>200000</v>
      </c>
      <c r="C671" s="11"/>
    </row>
    <row r="672" spans="1:3" x14ac:dyDescent="0.25">
      <c r="A672" t="str">
        <f>'Kickstarter Table'!F672</f>
        <v>failed</v>
      </c>
      <c r="B672" s="11">
        <f>'Kickstarter Table'!D672</f>
        <v>90000</v>
      </c>
      <c r="C672" s="11"/>
    </row>
    <row r="673" spans="1:3" x14ac:dyDescent="0.25">
      <c r="A673" t="str">
        <f>'Kickstarter Table'!F673</f>
        <v>failed</v>
      </c>
      <c r="B673" s="11">
        <f>'Kickstarter Table'!D673</f>
        <v>30000</v>
      </c>
      <c r="C673" s="11"/>
    </row>
    <row r="674" spans="1:3" x14ac:dyDescent="0.25">
      <c r="A674" t="str">
        <f>'Kickstarter Table'!F674</f>
        <v>failed</v>
      </c>
      <c r="B674" s="11">
        <f>'Kickstarter Table'!D674</f>
        <v>50000</v>
      </c>
      <c r="C674" s="11"/>
    </row>
    <row r="675" spans="1:3" x14ac:dyDescent="0.25">
      <c r="A675" t="str">
        <f>'Kickstarter Table'!F675</f>
        <v>failed</v>
      </c>
      <c r="B675" s="11">
        <f>'Kickstarter Table'!D675</f>
        <v>100000</v>
      </c>
      <c r="C675" s="11"/>
    </row>
    <row r="676" spans="1:3" x14ac:dyDescent="0.25">
      <c r="A676" t="str">
        <f>'Kickstarter Table'!F676</f>
        <v>failed</v>
      </c>
      <c r="B676" s="11">
        <f>'Kickstarter Table'!D676</f>
        <v>50000</v>
      </c>
      <c r="C676" s="11"/>
    </row>
    <row r="677" spans="1:3" x14ac:dyDescent="0.25">
      <c r="A677" t="str">
        <f>'Kickstarter Table'!F677</f>
        <v>failed</v>
      </c>
      <c r="B677" s="11">
        <f>'Kickstarter Table'!D677</f>
        <v>6000</v>
      </c>
      <c r="C677" s="11"/>
    </row>
    <row r="678" spans="1:3" x14ac:dyDescent="0.25">
      <c r="A678" t="str">
        <f>'Kickstarter Table'!F678</f>
        <v>failed</v>
      </c>
      <c r="B678" s="11">
        <f>'Kickstarter Table'!D678</f>
        <v>100000</v>
      </c>
      <c r="C678" s="11"/>
    </row>
    <row r="679" spans="1:3" x14ac:dyDescent="0.25">
      <c r="A679" t="str">
        <f>'Kickstarter Table'!F679</f>
        <v>failed</v>
      </c>
      <c r="B679" s="11">
        <f>'Kickstarter Table'!D679</f>
        <v>50000</v>
      </c>
      <c r="C679" s="11"/>
    </row>
    <row r="680" spans="1:3" x14ac:dyDescent="0.25">
      <c r="A680" t="str">
        <f>'Kickstarter Table'!F680</f>
        <v>failed</v>
      </c>
      <c r="B680" s="11">
        <f>'Kickstarter Table'!D680</f>
        <v>29000</v>
      </c>
      <c r="C680" s="11"/>
    </row>
    <row r="681" spans="1:3" x14ac:dyDescent="0.25">
      <c r="A681" t="str">
        <f>'Kickstarter Table'!F681</f>
        <v>failed</v>
      </c>
      <c r="B681" s="11">
        <f>'Kickstarter Table'!D681</f>
        <v>57000</v>
      </c>
      <c r="C681" s="11"/>
    </row>
    <row r="682" spans="1:3" x14ac:dyDescent="0.25">
      <c r="A682" t="str">
        <f>'Kickstarter Table'!F682</f>
        <v>failed</v>
      </c>
      <c r="B682" s="11">
        <f>'Kickstarter Table'!D682</f>
        <v>75000</v>
      </c>
      <c r="C682" s="11"/>
    </row>
    <row r="683" spans="1:3" x14ac:dyDescent="0.25">
      <c r="A683" t="str">
        <f>'Kickstarter Table'!F683</f>
        <v>failed</v>
      </c>
      <c r="B683" s="11">
        <f>'Kickstarter Table'!D683</f>
        <v>2500</v>
      </c>
      <c r="C683" s="11"/>
    </row>
    <row r="684" spans="1:3" x14ac:dyDescent="0.25">
      <c r="A684" t="str">
        <f>'Kickstarter Table'!F684</f>
        <v>failed</v>
      </c>
      <c r="B684" s="11">
        <f>'Kickstarter Table'!D684</f>
        <v>50000</v>
      </c>
      <c r="C684" s="11"/>
    </row>
    <row r="685" spans="1:3" x14ac:dyDescent="0.25">
      <c r="A685" t="str">
        <f>'Kickstarter Table'!F685</f>
        <v>failed</v>
      </c>
      <c r="B685" s="11">
        <f>'Kickstarter Table'!D685</f>
        <v>35000</v>
      </c>
      <c r="C685" s="11"/>
    </row>
    <row r="686" spans="1:3" x14ac:dyDescent="0.25">
      <c r="A686" t="str">
        <f>'Kickstarter Table'!F686</f>
        <v>failed</v>
      </c>
      <c r="B686" s="11">
        <f>'Kickstarter Table'!D686</f>
        <v>320000</v>
      </c>
      <c r="C686" s="11"/>
    </row>
    <row r="687" spans="1:3" x14ac:dyDescent="0.25">
      <c r="A687" t="str">
        <f>'Kickstarter Table'!F687</f>
        <v>failed</v>
      </c>
      <c r="B687" s="11">
        <f>'Kickstarter Table'!D687</f>
        <v>2000</v>
      </c>
      <c r="C687" s="11"/>
    </row>
    <row r="688" spans="1:3" x14ac:dyDescent="0.25">
      <c r="A688" t="str">
        <f>'Kickstarter Table'!F688</f>
        <v>failed</v>
      </c>
      <c r="B688" s="11">
        <f>'Kickstarter Table'!D688</f>
        <v>500000</v>
      </c>
      <c r="C688" s="11"/>
    </row>
    <row r="689" spans="1:3" x14ac:dyDescent="0.25">
      <c r="A689" t="str">
        <f>'Kickstarter Table'!F689</f>
        <v>failed</v>
      </c>
      <c r="B689" s="11">
        <f>'Kickstarter Table'!D689</f>
        <v>100000</v>
      </c>
      <c r="C689" s="11"/>
    </row>
    <row r="690" spans="1:3" x14ac:dyDescent="0.25">
      <c r="A690" t="str">
        <f>'Kickstarter Table'!F690</f>
        <v>failed</v>
      </c>
      <c r="B690" s="11">
        <f>'Kickstarter Table'!D690</f>
        <v>20000</v>
      </c>
      <c r="C690" s="11"/>
    </row>
    <row r="691" spans="1:3" x14ac:dyDescent="0.25">
      <c r="A691" t="str">
        <f>'Kickstarter Table'!F691</f>
        <v>failed</v>
      </c>
      <c r="B691" s="11">
        <f>'Kickstarter Table'!D691</f>
        <v>200000</v>
      </c>
      <c r="C691" s="11"/>
    </row>
    <row r="692" spans="1:3" x14ac:dyDescent="0.25">
      <c r="A692" t="str">
        <f>'Kickstarter Table'!F692</f>
        <v>failed</v>
      </c>
      <c r="B692" s="11">
        <f>'Kickstarter Table'!D692</f>
        <v>20000</v>
      </c>
      <c r="C692" s="11"/>
    </row>
    <row r="693" spans="1:3" x14ac:dyDescent="0.25">
      <c r="A693" t="str">
        <f>'Kickstarter Table'!F693</f>
        <v>failed</v>
      </c>
      <c r="B693" s="11">
        <f>'Kickstarter Table'!D693</f>
        <v>50000</v>
      </c>
      <c r="C693" s="11"/>
    </row>
    <row r="694" spans="1:3" x14ac:dyDescent="0.25">
      <c r="A694" t="str">
        <f>'Kickstarter Table'!F694</f>
        <v>failed</v>
      </c>
      <c r="B694" s="11">
        <f>'Kickstarter Table'!D694</f>
        <v>20000</v>
      </c>
      <c r="C694" s="11"/>
    </row>
    <row r="695" spans="1:3" x14ac:dyDescent="0.25">
      <c r="A695" t="str">
        <f>'Kickstarter Table'!F695</f>
        <v>failed</v>
      </c>
      <c r="B695" s="11">
        <f>'Kickstarter Table'!D695</f>
        <v>100000</v>
      </c>
      <c r="C695" s="11"/>
    </row>
    <row r="696" spans="1:3" x14ac:dyDescent="0.25">
      <c r="A696" t="str">
        <f>'Kickstarter Table'!F696</f>
        <v>failed</v>
      </c>
      <c r="B696" s="11">
        <f>'Kickstarter Table'!D696</f>
        <v>150000</v>
      </c>
      <c r="C696" s="11"/>
    </row>
    <row r="697" spans="1:3" x14ac:dyDescent="0.25">
      <c r="A697" t="str">
        <f>'Kickstarter Table'!F697</f>
        <v>failed</v>
      </c>
      <c r="B697" s="11">
        <f>'Kickstarter Table'!D697</f>
        <v>60000</v>
      </c>
      <c r="C697" s="11"/>
    </row>
    <row r="698" spans="1:3" x14ac:dyDescent="0.25">
      <c r="A698" t="str">
        <f>'Kickstarter Table'!F698</f>
        <v>failed</v>
      </c>
      <c r="B698" s="11">
        <f>'Kickstarter Table'!D698</f>
        <v>175000</v>
      </c>
      <c r="C698" s="11"/>
    </row>
    <row r="699" spans="1:3" x14ac:dyDescent="0.25">
      <c r="A699" t="str">
        <f>'Kickstarter Table'!F699</f>
        <v>failed</v>
      </c>
      <c r="B699" s="11">
        <f>'Kickstarter Table'!D699</f>
        <v>5000</v>
      </c>
      <c r="C699" s="11"/>
    </row>
    <row r="700" spans="1:3" x14ac:dyDescent="0.25">
      <c r="A700" t="str">
        <f>'Kickstarter Table'!F700</f>
        <v>failed</v>
      </c>
      <c r="B700" s="11">
        <f>'Kickstarter Table'!D700</f>
        <v>100000</v>
      </c>
      <c r="C700" s="11"/>
    </row>
    <row r="701" spans="1:3" x14ac:dyDescent="0.25">
      <c r="A701" t="str">
        <f>'Kickstarter Table'!F701</f>
        <v>failed</v>
      </c>
      <c r="B701" s="11">
        <f>'Kickstarter Table'!D701</f>
        <v>130000</v>
      </c>
      <c r="C701" s="11"/>
    </row>
    <row r="702" spans="1:3" x14ac:dyDescent="0.25">
      <c r="A702" t="str">
        <f>'Kickstarter Table'!F702</f>
        <v>failed</v>
      </c>
      <c r="B702" s="11">
        <f>'Kickstarter Table'!D702</f>
        <v>15000</v>
      </c>
      <c r="C702" s="11"/>
    </row>
    <row r="703" spans="1:3" x14ac:dyDescent="0.25">
      <c r="A703" t="str">
        <f>'Kickstarter Table'!F703</f>
        <v>failed</v>
      </c>
      <c r="B703" s="11">
        <f>'Kickstarter Table'!D703</f>
        <v>23000</v>
      </c>
      <c r="C703" s="11"/>
    </row>
    <row r="704" spans="1:3" x14ac:dyDescent="0.25">
      <c r="A704" t="str">
        <f>'Kickstarter Table'!F704</f>
        <v>failed</v>
      </c>
      <c r="B704" s="11">
        <f>'Kickstarter Table'!D704</f>
        <v>15000</v>
      </c>
      <c r="C704" s="11"/>
    </row>
    <row r="705" spans="1:3" x14ac:dyDescent="0.25">
      <c r="A705" t="str">
        <f>'Kickstarter Table'!F705</f>
        <v>failed</v>
      </c>
      <c r="B705" s="11">
        <f>'Kickstarter Table'!D705</f>
        <v>15000</v>
      </c>
      <c r="C705" s="11"/>
    </row>
    <row r="706" spans="1:3" x14ac:dyDescent="0.25">
      <c r="A706" t="str">
        <f>'Kickstarter Table'!F706</f>
        <v>failed</v>
      </c>
      <c r="B706" s="11">
        <f>'Kickstarter Table'!D706</f>
        <v>55000</v>
      </c>
      <c r="C706" s="11"/>
    </row>
    <row r="707" spans="1:3" x14ac:dyDescent="0.25">
      <c r="A707" t="str">
        <f>'Kickstarter Table'!F707</f>
        <v>failed</v>
      </c>
      <c r="B707" s="11">
        <f>'Kickstarter Table'!D707</f>
        <v>100000</v>
      </c>
      <c r="C707" s="11"/>
    </row>
    <row r="708" spans="1:3" x14ac:dyDescent="0.25">
      <c r="A708" t="str">
        <f>'Kickstarter Table'!F708</f>
        <v>failed</v>
      </c>
      <c r="B708" s="11">
        <f>'Kickstarter Table'!D708</f>
        <v>100000</v>
      </c>
      <c r="C708" s="11"/>
    </row>
    <row r="709" spans="1:3" x14ac:dyDescent="0.25">
      <c r="A709" t="str">
        <f>'Kickstarter Table'!F709</f>
        <v>failed</v>
      </c>
      <c r="B709" s="11">
        <f>'Kickstarter Table'!D709</f>
        <v>68000</v>
      </c>
      <c r="C709" s="11"/>
    </row>
    <row r="710" spans="1:3" x14ac:dyDescent="0.25">
      <c r="A710" t="str">
        <f>'Kickstarter Table'!F710</f>
        <v>failed</v>
      </c>
      <c r="B710" s="11">
        <f>'Kickstarter Table'!D710</f>
        <v>40000</v>
      </c>
      <c r="C710" s="11"/>
    </row>
    <row r="711" spans="1:3" x14ac:dyDescent="0.25">
      <c r="A711" t="str">
        <f>'Kickstarter Table'!F711</f>
        <v>failed</v>
      </c>
      <c r="B711" s="11">
        <f>'Kickstarter Table'!D711</f>
        <v>15000</v>
      </c>
      <c r="C711" s="11"/>
    </row>
    <row r="712" spans="1:3" x14ac:dyDescent="0.25">
      <c r="A712" t="str">
        <f>'Kickstarter Table'!F712</f>
        <v>failed</v>
      </c>
      <c r="B712" s="11">
        <f>'Kickstarter Table'!D712</f>
        <v>1200</v>
      </c>
      <c r="C712" s="11"/>
    </row>
    <row r="713" spans="1:3" x14ac:dyDescent="0.25">
      <c r="A713" t="str">
        <f>'Kickstarter Table'!F713</f>
        <v>failed</v>
      </c>
      <c r="B713" s="11">
        <f>'Kickstarter Table'!D713</f>
        <v>100000</v>
      </c>
      <c r="C713" s="11"/>
    </row>
    <row r="714" spans="1:3" x14ac:dyDescent="0.25">
      <c r="A714" t="str">
        <f>'Kickstarter Table'!F714</f>
        <v>failed</v>
      </c>
      <c r="B714" s="11">
        <f>'Kickstarter Table'!D714</f>
        <v>48500</v>
      </c>
      <c r="C714" s="11"/>
    </row>
    <row r="715" spans="1:3" x14ac:dyDescent="0.25">
      <c r="A715" t="str">
        <f>'Kickstarter Table'!F715</f>
        <v>failed</v>
      </c>
      <c r="B715" s="11">
        <f>'Kickstarter Table'!D715</f>
        <v>25000</v>
      </c>
      <c r="C715" s="11"/>
    </row>
    <row r="716" spans="1:3" x14ac:dyDescent="0.25">
      <c r="A716" t="str">
        <f>'Kickstarter Table'!F716</f>
        <v>failed</v>
      </c>
      <c r="B716" s="11">
        <f>'Kickstarter Table'!D716</f>
        <v>15000</v>
      </c>
      <c r="C716" s="11"/>
    </row>
    <row r="717" spans="1:3" x14ac:dyDescent="0.25">
      <c r="A717" t="str">
        <f>'Kickstarter Table'!F717</f>
        <v>failed</v>
      </c>
      <c r="B717" s="11">
        <f>'Kickstarter Table'!D717</f>
        <v>27500</v>
      </c>
      <c r="C717" s="11"/>
    </row>
    <row r="718" spans="1:3" x14ac:dyDescent="0.25">
      <c r="A718" t="str">
        <f>'Kickstarter Table'!F718</f>
        <v>failed</v>
      </c>
      <c r="B718" s="11">
        <f>'Kickstarter Table'!D718</f>
        <v>7000</v>
      </c>
      <c r="C718" s="11"/>
    </row>
    <row r="719" spans="1:3" x14ac:dyDescent="0.25">
      <c r="A719" t="str">
        <f>'Kickstarter Table'!F719</f>
        <v>failed</v>
      </c>
      <c r="B719" s="11">
        <f>'Kickstarter Table'!D719</f>
        <v>100000</v>
      </c>
      <c r="C719" s="11"/>
    </row>
    <row r="720" spans="1:3" x14ac:dyDescent="0.25">
      <c r="A720" t="str">
        <f>'Kickstarter Table'!F720</f>
        <v>failed</v>
      </c>
      <c r="B720" s="11">
        <f>'Kickstarter Table'!D720</f>
        <v>12000</v>
      </c>
      <c r="C720" s="11"/>
    </row>
    <row r="721" spans="1:3" x14ac:dyDescent="0.25">
      <c r="A721" t="str">
        <f>'Kickstarter Table'!F721</f>
        <v>failed</v>
      </c>
      <c r="B721" s="11">
        <f>'Kickstarter Table'!D721</f>
        <v>15000</v>
      </c>
      <c r="C721" s="11"/>
    </row>
    <row r="722" spans="1:3" x14ac:dyDescent="0.25">
      <c r="A722" t="str">
        <f>'Kickstarter Table'!F722</f>
        <v>successful</v>
      </c>
      <c r="B722" s="11">
        <f>'Kickstarter Table'!D722</f>
        <v>1900</v>
      </c>
      <c r="C722" s="11"/>
    </row>
    <row r="723" spans="1:3" x14ac:dyDescent="0.25">
      <c r="A723" t="str">
        <f>'Kickstarter Table'!F723</f>
        <v>successful</v>
      </c>
      <c r="B723" s="11">
        <f>'Kickstarter Table'!D723</f>
        <v>8200</v>
      </c>
      <c r="C723" s="11"/>
    </row>
    <row r="724" spans="1:3" x14ac:dyDescent="0.25">
      <c r="A724" t="str">
        <f>'Kickstarter Table'!F724</f>
        <v>successful</v>
      </c>
      <c r="B724" s="11">
        <f>'Kickstarter Table'!D724</f>
        <v>25000</v>
      </c>
      <c r="C724" s="11"/>
    </row>
    <row r="725" spans="1:3" x14ac:dyDescent="0.25">
      <c r="A725" t="str">
        <f>'Kickstarter Table'!F725</f>
        <v>successful</v>
      </c>
      <c r="B725" s="11">
        <f>'Kickstarter Table'!D725</f>
        <v>5000</v>
      </c>
      <c r="C725" s="11"/>
    </row>
    <row r="726" spans="1:3" x14ac:dyDescent="0.25">
      <c r="A726" t="str">
        <f>'Kickstarter Table'!F726</f>
        <v>successful</v>
      </c>
      <c r="B726" s="11">
        <f>'Kickstarter Table'!D726</f>
        <v>7000</v>
      </c>
      <c r="C726" s="11"/>
    </row>
    <row r="727" spans="1:3" x14ac:dyDescent="0.25">
      <c r="A727" t="str">
        <f>'Kickstarter Table'!F727</f>
        <v>successful</v>
      </c>
      <c r="B727" s="11">
        <f>'Kickstarter Table'!D727</f>
        <v>20000</v>
      </c>
      <c r="C727" s="11"/>
    </row>
    <row r="728" spans="1:3" x14ac:dyDescent="0.25">
      <c r="A728" t="str">
        <f>'Kickstarter Table'!F728</f>
        <v>successful</v>
      </c>
      <c r="B728" s="11">
        <f>'Kickstarter Table'!D728</f>
        <v>2500</v>
      </c>
      <c r="C728" s="11"/>
    </row>
    <row r="729" spans="1:3" x14ac:dyDescent="0.25">
      <c r="A729" t="str">
        <f>'Kickstarter Table'!F729</f>
        <v>successful</v>
      </c>
      <c r="B729" s="11">
        <f>'Kickstarter Table'!D729</f>
        <v>3500</v>
      </c>
      <c r="C729" s="11"/>
    </row>
    <row r="730" spans="1:3" x14ac:dyDescent="0.25">
      <c r="A730" t="str">
        <f>'Kickstarter Table'!F730</f>
        <v>successful</v>
      </c>
      <c r="B730" s="11">
        <f>'Kickstarter Table'!D730</f>
        <v>7500</v>
      </c>
      <c r="C730" s="11"/>
    </row>
    <row r="731" spans="1:3" x14ac:dyDescent="0.25">
      <c r="A731" t="str">
        <f>'Kickstarter Table'!F731</f>
        <v>successful</v>
      </c>
      <c r="B731" s="11">
        <f>'Kickstarter Table'!D731</f>
        <v>4000</v>
      </c>
      <c r="C731" s="11"/>
    </row>
    <row r="732" spans="1:3" x14ac:dyDescent="0.25">
      <c r="A732" t="str">
        <f>'Kickstarter Table'!F732</f>
        <v>successful</v>
      </c>
      <c r="B732" s="11">
        <f>'Kickstarter Table'!D732</f>
        <v>20000</v>
      </c>
      <c r="C732" s="11"/>
    </row>
    <row r="733" spans="1:3" x14ac:dyDescent="0.25">
      <c r="A733" t="str">
        <f>'Kickstarter Table'!F733</f>
        <v>successful</v>
      </c>
      <c r="B733" s="11">
        <f>'Kickstarter Table'!D733</f>
        <v>5000</v>
      </c>
      <c r="C733" s="11"/>
    </row>
    <row r="734" spans="1:3" x14ac:dyDescent="0.25">
      <c r="A734" t="str">
        <f>'Kickstarter Table'!F734</f>
        <v>successful</v>
      </c>
      <c r="B734" s="11">
        <f>'Kickstarter Table'!D734</f>
        <v>40</v>
      </c>
      <c r="C734" s="11"/>
    </row>
    <row r="735" spans="1:3" x14ac:dyDescent="0.25">
      <c r="A735" t="str">
        <f>'Kickstarter Table'!F735</f>
        <v>successful</v>
      </c>
      <c r="B735" s="11">
        <f>'Kickstarter Table'!D735</f>
        <v>2500</v>
      </c>
      <c r="C735" s="11"/>
    </row>
    <row r="736" spans="1:3" x14ac:dyDescent="0.25">
      <c r="A736" t="str">
        <f>'Kickstarter Table'!F736</f>
        <v>successful</v>
      </c>
      <c r="B736" s="11">
        <f>'Kickstarter Table'!D736</f>
        <v>8500</v>
      </c>
      <c r="C736" s="11"/>
    </row>
    <row r="737" spans="1:3" x14ac:dyDescent="0.25">
      <c r="A737" t="str">
        <f>'Kickstarter Table'!F737</f>
        <v>successful</v>
      </c>
      <c r="B737" s="11">
        <f>'Kickstarter Table'!D737</f>
        <v>47000</v>
      </c>
      <c r="C737" s="11"/>
    </row>
    <row r="738" spans="1:3" x14ac:dyDescent="0.25">
      <c r="A738" t="str">
        <f>'Kickstarter Table'!F738</f>
        <v>successful</v>
      </c>
      <c r="B738" s="11">
        <f>'Kickstarter Table'!D738</f>
        <v>3600</v>
      </c>
      <c r="C738" s="11"/>
    </row>
    <row r="739" spans="1:3" x14ac:dyDescent="0.25">
      <c r="A739" t="str">
        <f>'Kickstarter Table'!F739</f>
        <v>successful</v>
      </c>
      <c r="B739" s="11">
        <f>'Kickstarter Table'!D739</f>
        <v>5000</v>
      </c>
      <c r="C739" s="11"/>
    </row>
    <row r="740" spans="1:3" x14ac:dyDescent="0.25">
      <c r="A740" t="str">
        <f>'Kickstarter Table'!F740</f>
        <v>successful</v>
      </c>
      <c r="B740" s="11">
        <f>'Kickstarter Table'!D740</f>
        <v>1500</v>
      </c>
      <c r="C740" s="11"/>
    </row>
    <row r="741" spans="1:3" x14ac:dyDescent="0.25">
      <c r="A741" t="str">
        <f>'Kickstarter Table'!F741</f>
        <v>successful</v>
      </c>
      <c r="B741" s="11">
        <f>'Kickstarter Table'!D741</f>
        <v>6000</v>
      </c>
      <c r="C741" s="11"/>
    </row>
    <row r="742" spans="1:3" x14ac:dyDescent="0.25">
      <c r="A742" t="str">
        <f>'Kickstarter Table'!F742</f>
        <v>successful</v>
      </c>
      <c r="B742" s="11">
        <f>'Kickstarter Table'!D742</f>
        <v>3000</v>
      </c>
      <c r="C742" s="11"/>
    </row>
    <row r="743" spans="1:3" x14ac:dyDescent="0.25">
      <c r="A743" t="str">
        <f>'Kickstarter Table'!F743</f>
        <v>successful</v>
      </c>
      <c r="B743" s="11">
        <f>'Kickstarter Table'!D743</f>
        <v>13000</v>
      </c>
      <c r="C743" s="11"/>
    </row>
    <row r="744" spans="1:3" x14ac:dyDescent="0.25">
      <c r="A744" t="str">
        <f>'Kickstarter Table'!F744</f>
        <v>successful</v>
      </c>
      <c r="B744" s="11">
        <f>'Kickstarter Table'!D744</f>
        <v>1400</v>
      </c>
      <c r="C744" s="11"/>
    </row>
    <row r="745" spans="1:3" x14ac:dyDescent="0.25">
      <c r="A745" t="str">
        <f>'Kickstarter Table'!F745</f>
        <v>successful</v>
      </c>
      <c r="B745" s="11">
        <f>'Kickstarter Table'!D745</f>
        <v>550</v>
      </c>
      <c r="C745" s="11"/>
    </row>
    <row r="746" spans="1:3" x14ac:dyDescent="0.25">
      <c r="A746" t="str">
        <f>'Kickstarter Table'!F746</f>
        <v>successful</v>
      </c>
      <c r="B746" s="11">
        <f>'Kickstarter Table'!D746</f>
        <v>5000</v>
      </c>
      <c r="C746" s="11"/>
    </row>
    <row r="747" spans="1:3" x14ac:dyDescent="0.25">
      <c r="A747" t="str">
        <f>'Kickstarter Table'!F747</f>
        <v>successful</v>
      </c>
      <c r="B747" s="11">
        <f>'Kickstarter Table'!D747</f>
        <v>2220</v>
      </c>
      <c r="C747" s="11"/>
    </row>
    <row r="748" spans="1:3" x14ac:dyDescent="0.25">
      <c r="A748" t="str">
        <f>'Kickstarter Table'!F748</f>
        <v>successful</v>
      </c>
      <c r="B748" s="11">
        <f>'Kickstarter Table'!D748</f>
        <v>2987</v>
      </c>
      <c r="C748" s="11"/>
    </row>
    <row r="749" spans="1:3" x14ac:dyDescent="0.25">
      <c r="A749" t="str">
        <f>'Kickstarter Table'!F749</f>
        <v>successful</v>
      </c>
      <c r="B749" s="11">
        <f>'Kickstarter Table'!D749</f>
        <v>7000</v>
      </c>
      <c r="C749" s="11"/>
    </row>
    <row r="750" spans="1:3" x14ac:dyDescent="0.25">
      <c r="A750" t="str">
        <f>'Kickstarter Table'!F750</f>
        <v>successful</v>
      </c>
      <c r="B750" s="11">
        <f>'Kickstarter Table'!D750</f>
        <v>2000</v>
      </c>
      <c r="C750" s="11"/>
    </row>
    <row r="751" spans="1:3" x14ac:dyDescent="0.25">
      <c r="A751" t="str">
        <f>'Kickstarter Table'!F751</f>
        <v>successful</v>
      </c>
      <c r="B751" s="11">
        <f>'Kickstarter Table'!D751</f>
        <v>10000</v>
      </c>
      <c r="C751" s="11"/>
    </row>
    <row r="752" spans="1:3" x14ac:dyDescent="0.25">
      <c r="A752" t="str">
        <f>'Kickstarter Table'!F752</f>
        <v>successful</v>
      </c>
      <c r="B752" s="11">
        <f>'Kickstarter Table'!D752</f>
        <v>4444</v>
      </c>
      <c r="C752" s="11"/>
    </row>
    <row r="753" spans="1:3" x14ac:dyDescent="0.25">
      <c r="A753" t="str">
        <f>'Kickstarter Table'!F753</f>
        <v>successful</v>
      </c>
      <c r="B753" s="11">
        <f>'Kickstarter Table'!D753</f>
        <v>3000</v>
      </c>
      <c r="C753" s="11"/>
    </row>
    <row r="754" spans="1:3" x14ac:dyDescent="0.25">
      <c r="A754" t="str">
        <f>'Kickstarter Table'!F754</f>
        <v>successful</v>
      </c>
      <c r="B754" s="11">
        <f>'Kickstarter Table'!D754</f>
        <v>5000</v>
      </c>
      <c r="C754" s="11"/>
    </row>
    <row r="755" spans="1:3" x14ac:dyDescent="0.25">
      <c r="A755" t="str">
        <f>'Kickstarter Table'!F755</f>
        <v>successful</v>
      </c>
      <c r="B755" s="11">
        <f>'Kickstarter Table'!D755</f>
        <v>10000</v>
      </c>
      <c r="C755" s="11"/>
    </row>
    <row r="756" spans="1:3" x14ac:dyDescent="0.25">
      <c r="A756" t="str">
        <f>'Kickstarter Table'!F756</f>
        <v>successful</v>
      </c>
      <c r="B756" s="11">
        <f>'Kickstarter Table'!D756</f>
        <v>2000</v>
      </c>
      <c r="C756" s="11"/>
    </row>
    <row r="757" spans="1:3" x14ac:dyDescent="0.25">
      <c r="A757" t="str">
        <f>'Kickstarter Table'!F757</f>
        <v>successful</v>
      </c>
      <c r="B757" s="11">
        <f>'Kickstarter Table'!D757</f>
        <v>2500</v>
      </c>
      <c r="C757" s="11"/>
    </row>
    <row r="758" spans="1:3" x14ac:dyDescent="0.25">
      <c r="A758" t="str">
        <f>'Kickstarter Table'!F758</f>
        <v>successful</v>
      </c>
      <c r="B758" s="11">
        <f>'Kickstarter Table'!D758</f>
        <v>700</v>
      </c>
      <c r="C758" s="11"/>
    </row>
    <row r="759" spans="1:3" x14ac:dyDescent="0.25">
      <c r="A759" t="str">
        <f>'Kickstarter Table'!F759</f>
        <v>successful</v>
      </c>
      <c r="B759" s="11">
        <f>'Kickstarter Table'!D759</f>
        <v>250</v>
      </c>
      <c r="C759" s="11"/>
    </row>
    <row r="760" spans="1:3" x14ac:dyDescent="0.25">
      <c r="A760" t="str">
        <f>'Kickstarter Table'!F760</f>
        <v>successful</v>
      </c>
      <c r="B760" s="11">
        <f>'Kickstarter Table'!D760</f>
        <v>2500</v>
      </c>
      <c r="C760" s="11"/>
    </row>
    <row r="761" spans="1:3" x14ac:dyDescent="0.25">
      <c r="A761" t="str">
        <f>'Kickstarter Table'!F761</f>
        <v>successful</v>
      </c>
      <c r="B761" s="11">
        <f>'Kickstarter Table'!D761</f>
        <v>5000</v>
      </c>
      <c r="C761" s="11"/>
    </row>
    <row r="762" spans="1:3" x14ac:dyDescent="0.25">
      <c r="A762" t="str">
        <f>'Kickstarter Table'!F762</f>
        <v>failed</v>
      </c>
      <c r="B762" s="11">
        <f>'Kickstarter Table'!D762</f>
        <v>2200</v>
      </c>
      <c r="C762" s="11"/>
    </row>
    <row r="763" spans="1:3" x14ac:dyDescent="0.25">
      <c r="A763" t="str">
        <f>'Kickstarter Table'!F763</f>
        <v>failed</v>
      </c>
      <c r="B763" s="11">
        <f>'Kickstarter Table'!D763</f>
        <v>5000</v>
      </c>
      <c r="C763" s="11"/>
    </row>
    <row r="764" spans="1:3" x14ac:dyDescent="0.25">
      <c r="A764" t="str">
        <f>'Kickstarter Table'!F764</f>
        <v>failed</v>
      </c>
      <c r="B764" s="11">
        <f>'Kickstarter Table'!D764</f>
        <v>3500</v>
      </c>
      <c r="C764" s="11"/>
    </row>
    <row r="765" spans="1:3" x14ac:dyDescent="0.25">
      <c r="A765" t="str">
        <f>'Kickstarter Table'!F765</f>
        <v>failed</v>
      </c>
      <c r="B765" s="11">
        <f>'Kickstarter Table'!D765</f>
        <v>4290</v>
      </c>
      <c r="C765" s="11"/>
    </row>
    <row r="766" spans="1:3" x14ac:dyDescent="0.25">
      <c r="A766" t="str">
        <f>'Kickstarter Table'!F766</f>
        <v>failed</v>
      </c>
      <c r="B766" s="11">
        <f>'Kickstarter Table'!D766</f>
        <v>5000</v>
      </c>
      <c r="C766" s="11"/>
    </row>
    <row r="767" spans="1:3" x14ac:dyDescent="0.25">
      <c r="A767" t="str">
        <f>'Kickstarter Table'!F767</f>
        <v>failed</v>
      </c>
      <c r="B767" s="11">
        <f>'Kickstarter Table'!D767</f>
        <v>7000</v>
      </c>
      <c r="C767" s="11"/>
    </row>
    <row r="768" spans="1:3" x14ac:dyDescent="0.25">
      <c r="A768" t="str">
        <f>'Kickstarter Table'!F768</f>
        <v>failed</v>
      </c>
      <c r="B768" s="11">
        <f>'Kickstarter Table'!D768</f>
        <v>4000</v>
      </c>
      <c r="C768" s="11"/>
    </row>
    <row r="769" spans="1:3" x14ac:dyDescent="0.25">
      <c r="A769" t="str">
        <f>'Kickstarter Table'!F769</f>
        <v>failed</v>
      </c>
      <c r="B769" s="11">
        <f>'Kickstarter Table'!D769</f>
        <v>5000</v>
      </c>
      <c r="C769" s="11"/>
    </row>
    <row r="770" spans="1:3" x14ac:dyDescent="0.25">
      <c r="A770" t="str">
        <f>'Kickstarter Table'!F770</f>
        <v>failed</v>
      </c>
      <c r="B770" s="11">
        <f>'Kickstarter Table'!D770</f>
        <v>2500</v>
      </c>
      <c r="C770" s="11"/>
    </row>
    <row r="771" spans="1:3" x14ac:dyDescent="0.25">
      <c r="A771" t="str">
        <f>'Kickstarter Table'!F771</f>
        <v>failed</v>
      </c>
      <c r="B771" s="11">
        <f>'Kickstarter Table'!D771</f>
        <v>4000</v>
      </c>
      <c r="C771" s="11"/>
    </row>
    <row r="772" spans="1:3" x14ac:dyDescent="0.25">
      <c r="A772" t="str">
        <f>'Kickstarter Table'!F772</f>
        <v>failed</v>
      </c>
      <c r="B772" s="11">
        <f>'Kickstarter Table'!D772</f>
        <v>17500</v>
      </c>
      <c r="C772" s="11"/>
    </row>
    <row r="773" spans="1:3" x14ac:dyDescent="0.25">
      <c r="A773" t="str">
        <f>'Kickstarter Table'!F773</f>
        <v>failed</v>
      </c>
      <c r="B773" s="11">
        <f>'Kickstarter Table'!D773</f>
        <v>38000</v>
      </c>
      <c r="C773" s="11"/>
    </row>
    <row r="774" spans="1:3" x14ac:dyDescent="0.25">
      <c r="A774" t="str">
        <f>'Kickstarter Table'!F774</f>
        <v>failed</v>
      </c>
      <c r="B774" s="11">
        <f>'Kickstarter Table'!D774</f>
        <v>1500</v>
      </c>
      <c r="C774" s="11"/>
    </row>
    <row r="775" spans="1:3" x14ac:dyDescent="0.25">
      <c r="A775" t="str">
        <f>'Kickstarter Table'!F775</f>
        <v>failed</v>
      </c>
      <c r="B775" s="11">
        <f>'Kickstarter Table'!D775</f>
        <v>3759</v>
      </c>
      <c r="C775" s="11"/>
    </row>
    <row r="776" spans="1:3" x14ac:dyDescent="0.25">
      <c r="A776" t="str">
        <f>'Kickstarter Table'!F776</f>
        <v>failed</v>
      </c>
      <c r="B776" s="11">
        <f>'Kickstarter Table'!D776</f>
        <v>500</v>
      </c>
      <c r="C776" s="11"/>
    </row>
    <row r="777" spans="1:3" x14ac:dyDescent="0.25">
      <c r="A777" t="str">
        <f>'Kickstarter Table'!F777</f>
        <v>failed</v>
      </c>
      <c r="B777" s="11">
        <f>'Kickstarter Table'!D777</f>
        <v>10000</v>
      </c>
      <c r="C777" s="11"/>
    </row>
    <row r="778" spans="1:3" x14ac:dyDescent="0.25">
      <c r="A778" t="str">
        <f>'Kickstarter Table'!F778</f>
        <v>failed</v>
      </c>
      <c r="B778" s="11">
        <f>'Kickstarter Table'!D778</f>
        <v>7000</v>
      </c>
      <c r="C778" s="11"/>
    </row>
    <row r="779" spans="1:3" x14ac:dyDescent="0.25">
      <c r="A779" t="str">
        <f>'Kickstarter Table'!F779</f>
        <v>failed</v>
      </c>
      <c r="B779" s="11">
        <f>'Kickstarter Table'!D779</f>
        <v>3000</v>
      </c>
      <c r="C779" s="11"/>
    </row>
    <row r="780" spans="1:3" x14ac:dyDescent="0.25">
      <c r="A780" t="str">
        <f>'Kickstarter Table'!F780</f>
        <v>failed</v>
      </c>
      <c r="B780" s="11">
        <f>'Kickstarter Table'!D780</f>
        <v>500</v>
      </c>
      <c r="C780" s="11"/>
    </row>
    <row r="781" spans="1:3" x14ac:dyDescent="0.25">
      <c r="A781" t="str">
        <f>'Kickstarter Table'!F781</f>
        <v>failed</v>
      </c>
      <c r="B781" s="11">
        <f>'Kickstarter Table'!D781</f>
        <v>15000</v>
      </c>
      <c r="C781" s="11"/>
    </row>
    <row r="782" spans="1:3" x14ac:dyDescent="0.25">
      <c r="A782" t="str">
        <f>'Kickstarter Table'!F782</f>
        <v>successful</v>
      </c>
      <c r="B782" s="11">
        <f>'Kickstarter Table'!D782</f>
        <v>1000</v>
      </c>
      <c r="C782" s="11"/>
    </row>
    <row r="783" spans="1:3" x14ac:dyDescent="0.25">
      <c r="A783" t="str">
        <f>'Kickstarter Table'!F783</f>
        <v>successful</v>
      </c>
      <c r="B783" s="11">
        <f>'Kickstarter Table'!D783</f>
        <v>800</v>
      </c>
      <c r="C783" s="11"/>
    </row>
    <row r="784" spans="1:3" x14ac:dyDescent="0.25">
      <c r="A784" t="str">
        <f>'Kickstarter Table'!F784</f>
        <v>successful</v>
      </c>
      <c r="B784" s="11">
        <f>'Kickstarter Table'!D784</f>
        <v>700</v>
      </c>
      <c r="C784" s="11"/>
    </row>
    <row r="785" spans="1:3" x14ac:dyDescent="0.25">
      <c r="A785" t="str">
        <f>'Kickstarter Table'!F785</f>
        <v>successful</v>
      </c>
      <c r="B785" s="11">
        <f>'Kickstarter Table'!D785</f>
        <v>1500</v>
      </c>
      <c r="C785" s="11"/>
    </row>
    <row r="786" spans="1:3" x14ac:dyDescent="0.25">
      <c r="A786" t="str">
        <f>'Kickstarter Table'!F786</f>
        <v>successful</v>
      </c>
      <c r="B786" s="11">
        <f>'Kickstarter Table'!D786</f>
        <v>1000</v>
      </c>
      <c r="C786" s="11"/>
    </row>
    <row r="787" spans="1:3" x14ac:dyDescent="0.25">
      <c r="A787" t="str">
        <f>'Kickstarter Table'!F787</f>
        <v>successful</v>
      </c>
      <c r="B787" s="11">
        <f>'Kickstarter Table'!D787</f>
        <v>500</v>
      </c>
      <c r="C787" s="11"/>
    </row>
    <row r="788" spans="1:3" x14ac:dyDescent="0.25">
      <c r="A788" t="str">
        <f>'Kickstarter Table'!F788</f>
        <v>successful</v>
      </c>
      <c r="B788" s="11">
        <f>'Kickstarter Table'!D788</f>
        <v>5000</v>
      </c>
      <c r="C788" s="11"/>
    </row>
    <row r="789" spans="1:3" x14ac:dyDescent="0.25">
      <c r="A789" t="str">
        <f>'Kickstarter Table'!F789</f>
        <v>successful</v>
      </c>
      <c r="B789" s="11">
        <f>'Kickstarter Table'!D789</f>
        <v>1200</v>
      </c>
      <c r="C789" s="11"/>
    </row>
    <row r="790" spans="1:3" x14ac:dyDescent="0.25">
      <c r="A790" t="str">
        <f>'Kickstarter Table'!F790</f>
        <v>successful</v>
      </c>
      <c r="B790" s="11">
        <f>'Kickstarter Table'!D790</f>
        <v>1000</v>
      </c>
      <c r="C790" s="11"/>
    </row>
    <row r="791" spans="1:3" x14ac:dyDescent="0.25">
      <c r="A791" t="str">
        <f>'Kickstarter Table'!F791</f>
        <v>successful</v>
      </c>
      <c r="B791" s="11">
        <f>'Kickstarter Table'!D791</f>
        <v>1700</v>
      </c>
      <c r="C791" s="11"/>
    </row>
    <row r="792" spans="1:3" x14ac:dyDescent="0.25">
      <c r="A792" t="str">
        <f>'Kickstarter Table'!F792</f>
        <v>successful</v>
      </c>
      <c r="B792" s="11">
        <f>'Kickstarter Table'!D792</f>
        <v>10000</v>
      </c>
      <c r="C792" s="11"/>
    </row>
    <row r="793" spans="1:3" x14ac:dyDescent="0.25">
      <c r="A793" t="str">
        <f>'Kickstarter Table'!F793</f>
        <v>successful</v>
      </c>
      <c r="B793" s="11">
        <f>'Kickstarter Table'!D793</f>
        <v>7500</v>
      </c>
      <c r="C793" s="11"/>
    </row>
    <row r="794" spans="1:3" x14ac:dyDescent="0.25">
      <c r="A794" t="str">
        <f>'Kickstarter Table'!F794</f>
        <v>successful</v>
      </c>
      <c r="B794" s="11">
        <f>'Kickstarter Table'!D794</f>
        <v>2500</v>
      </c>
      <c r="C794" s="11"/>
    </row>
    <row r="795" spans="1:3" x14ac:dyDescent="0.25">
      <c r="A795" t="str">
        <f>'Kickstarter Table'!F795</f>
        <v>successful</v>
      </c>
      <c r="B795" s="11">
        <f>'Kickstarter Table'!D795</f>
        <v>2750</v>
      </c>
      <c r="C795" s="11"/>
    </row>
    <row r="796" spans="1:3" x14ac:dyDescent="0.25">
      <c r="A796" t="str">
        <f>'Kickstarter Table'!F796</f>
        <v>successful</v>
      </c>
      <c r="B796" s="11">
        <f>'Kickstarter Table'!D796</f>
        <v>8000</v>
      </c>
      <c r="C796" s="11"/>
    </row>
    <row r="797" spans="1:3" x14ac:dyDescent="0.25">
      <c r="A797" t="str">
        <f>'Kickstarter Table'!F797</f>
        <v>successful</v>
      </c>
      <c r="B797" s="11">
        <f>'Kickstarter Table'!D797</f>
        <v>14000</v>
      </c>
      <c r="C797" s="11"/>
    </row>
    <row r="798" spans="1:3" x14ac:dyDescent="0.25">
      <c r="A798" t="str">
        <f>'Kickstarter Table'!F798</f>
        <v>successful</v>
      </c>
      <c r="B798" s="11">
        <f>'Kickstarter Table'!D798</f>
        <v>10000</v>
      </c>
      <c r="C798" s="11"/>
    </row>
    <row r="799" spans="1:3" x14ac:dyDescent="0.25">
      <c r="A799" t="str">
        <f>'Kickstarter Table'!F799</f>
        <v>successful</v>
      </c>
      <c r="B799" s="11">
        <f>'Kickstarter Table'!D799</f>
        <v>3000</v>
      </c>
      <c r="C799" s="11"/>
    </row>
    <row r="800" spans="1:3" x14ac:dyDescent="0.25">
      <c r="A800" t="str">
        <f>'Kickstarter Table'!F800</f>
        <v>successful</v>
      </c>
      <c r="B800" s="11">
        <f>'Kickstarter Table'!D800</f>
        <v>3500</v>
      </c>
      <c r="C800" s="11"/>
    </row>
    <row r="801" spans="1:3" x14ac:dyDescent="0.25">
      <c r="A801" t="str">
        <f>'Kickstarter Table'!F801</f>
        <v>successful</v>
      </c>
      <c r="B801" s="11">
        <f>'Kickstarter Table'!D801</f>
        <v>5000</v>
      </c>
      <c r="C801" s="11"/>
    </row>
    <row r="802" spans="1:3" x14ac:dyDescent="0.25">
      <c r="A802" t="str">
        <f>'Kickstarter Table'!F802</f>
        <v>successful</v>
      </c>
      <c r="B802" s="11">
        <f>'Kickstarter Table'!D802</f>
        <v>1500</v>
      </c>
      <c r="C802" s="11"/>
    </row>
    <row r="803" spans="1:3" x14ac:dyDescent="0.25">
      <c r="A803" t="str">
        <f>'Kickstarter Table'!F803</f>
        <v>successful</v>
      </c>
      <c r="B803" s="11">
        <f>'Kickstarter Table'!D803</f>
        <v>2000</v>
      </c>
      <c r="C803" s="11"/>
    </row>
    <row r="804" spans="1:3" x14ac:dyDescent="0.25">
      <c r="A804" t="str">
        <f>'Kickstarter Table'!F804</f>
        <v>successful</v>
      </c>
      <c r="B804" s="11">
        <f>'Kickstarter Table'!D804</f>
        <v>6000</v>
      </c>
      <c r="C804" s="11"/>
    </row>
    <row r="805" spans="1:3" x14ac:dyDescent="0.25">
      <c r="A805" t="str">
        <f>'Kickstarter Table'!F805</f>
        <v>successful</v>
      </c>
      <c r="B805" s="11">
        <f>'Kickstarter Table'!D805</f>
        <v>2300</v>
      </c>
      <c r="C805" s="11"/>
    </row>
    <row r="806" spans="1:3" x14ac:dyDescent="0.25">
      <c r="A806" t="str">
        <f>'Kickstarter Table'!F806</f>
        <v>successful</v>
      </c>
      <c r="B806" s="11">
        <f>'Kickstarter Table'!D806</f>
        <v>5500</v>
      </c>
      <c r="C806" s="11"/>
    </row>
    <row r="807" spans="1:3" x14ac:dyDescent="0.25">
      <c r="A807" t="str">
        <f>'Kickstarter Table'!F807</f>
        <v>successful</v>
      </c>
      <c r="B807" s="11">
        <f>'Kickstarter Table'!D807</f>
        <v>3000</v>
      </c>
      <c r="C807" s="11"/>
    </row>
    <row r="808" spans="1:3" x14ac:dyDescent="0.25">
      <c r="A808" t="str">
        <f>'Kickstarter Table'!F808</f>
        <v>successful</v>
      </c>
      <c r="B808" s="11">
        <f>'Kickstarter Table'!D808</f>
        <v>8000</v>
      </c>
      <c r="C808" s="11"/>
    </row>
    <row r="809" spans="1:3" x14ac:dyDescent="0.25">
      <c r="A809" t="str">
        <f>'Kickstarter Table'!F809</f>
        <v>successful</v>
      </c>
      <c r="B809" s="11">
        <f>'Kickstarter Table'!D809</f>
        <v>4000</v>
      </c>
      <c r="C809" s="11"/>
    </row>
    <row r="810" spans="1:3" x14ac:dyDescent="0.25">
      <c r="A810" t="str">
        <f>'Kickstarter Table'!F810</f>
        <v>successful</v>
      </c>
      <c r="B810" s="11">
        <f>'Kickstarter Table'!D810</f>
        <v>4500</v>
      </c>
      <c r="C810" s="11"/>
    </row>
    <row r="811" spans="1:3" x14ac:dyDescent="0.25">
      <c r="A811" t="str">
        <f>'Kickstarter Table'!F811</f>
        <v>successful</v>
      </c>
      <c r="B811" s="11">
        <f>'Kickstarter Table'!D811</f>
        <v>4000</v>
      </c>
      <c r="C811" s="11"/>
    </row>
    <row r="812" spans="1:3" x14ac:dyDescent="0.25">
      <c r="A812" t="str">
        <f>'Kickstarter Table'!F812</f>
        <v>successful</v>
      </c>
      <c r="B812" s="11">
        <f>'Kickstarter Table'!D812</f>
        <v>1500</v>
      </c>
      <c r="C812" s="11"/>
    </row>
    <row r="813" spans="1:3" x14ac:dyDescent="0.25">
      <c r="A813" t="str">
        <f>'Kickstarter Table'!F813</f>
        <v>successful</v>
      </c>
      <c r="B813" s="11">
        <f>'Kickstarter Table'!D813</f>
        <v>1000</v>
      </c>
      <c r="C813" s="11"/>
    </row>
    <row r="814" spans="1:3" x14ac:dyDescent="0.25">
      <c r="A814" t="str">
        <f>'Kickstarter Table'!F814</f>
        <v>successful</v>
      </c>
      <c r="B814" s="11">
        <f>'Kickstarter Table'!D814</f>
        <v>600</v>
      </c>
      <c r="C814" s="11"/>
    </row>
    <row r="815" spans="1:3" x14ac:dyDescent="0.25">
      <c r="A815" t="str">
        <f>'Kickstarter Table'!F815</f>
        <v>successful</v>
      </c>
      <c r="B815" s="11">
        <f>'Kickstarter Table'!D815</f>
        <v>1500</v>
      </c>
      <c r="C815" s="11"/>
    </row>
    <row r="816" spans="1:3" x14ac:dyDescent="0.25">
      <c r="A816" t="str">
        <f>'Kickstarter Table'!F816</f>
        <v>successful</v>
      </c>
      <c r="B816" s="11">
        <f>'Kickstarter Table'!D816</f>
        <v>1000</v>
      </c>
      <c r="C816" s="11"/>
    </row>
    <row r="817" spans="1:3" x14ac:dyDescent="0.25">
      <c r="A817" t="str">
        <f>'Kickstarter Table'!F817</f>
        <v>successful</v>
      </c>
      <c r="B817" s="11">
        <f>'Kickstarter Table'!D817</f>
        <v>4000</v>
      </c>
      <c r="C817" s="11"/>
    </row>
    <row r="818" spans="1:3" x14ac:dyDescent="0.25">
      <c r="A818" t="str">
        <f>'Kickstarter Table'!F818</f>
        <v>successful</v>
      </c>
      <c r="B818" s="11">
        <f>'Kickstarter Table'!D818</f>
        <v>7000</v>
      </c>
      <c r="C818" s="11"/>
    </row>
    <row r="819" spans="1:3" x14ac:dyDescent="0.25">
      <c r="A819" t="str">
        <f>'Kickstarter Table'!F819</f>
        <v>successful</v>
      </c>
      <c r="B819" s="11">
        <f>'Kickstarter Table'!D819</f>
        <v>1500</v>
      </c>
      <c r="C819" s="11"/>
    </row>
    <row r="820" spans="1:3" x14ac:dyDescent="0.25">
      <c r="A820" t="str">
        <f>'Kickstarter Table'!F820</f>
        <v>successful</v>
      </c>
      <c r="B820" s="11">
        <f>'Kickstarter Table'!D820</f>
        <v>350</v>
      </c>
      <c r="C820" s="11"/>
    </row>
    <row r="821" spans="1:3" x14ac:dyDescent="0.25">
      <c r="A821" t="str">
        <f>'Kickstarter Table'!F821</f>
        <v>successful</v>
      </c>
      <c r="B821" s="11">
        <f>'Kickstarter Table'!D821</f>
        <v>400</v>
      </c>
      <c r="C821" s="11"/>
    </row>
    <row r="822" spans="1:3" x14ac:dyDescent="0.25">
      <c r="A822" t="str">
        <f>'Kickstarter Table'!F822</f>
        <v>successful</v>
      </c>
      <c r="B822" s="11">
        <f>'Kickstarter Table'!D822</f>
        <v>2000</v>
      </c>
      <c r="C822" s="11"/>
    </row>
    <row r="823" spans="1:3" x14ac:dyDescent="0.25">
      <c r="A823" t="str">
        <f>'Kickstarter Table'!F823</f>
        <v>successful</v>
      </c>
      <c r="B823" s="11">
        <f>'Kickstarter Table'!D823</f>
        <v>17482</v>
      </c>
      <c r="C823" s="11"/>
    </row>
    <row r="824" spans="1:3" x14ac:dyDescent="0.25">
      <c r="A824" t="str">
        <f>'Kickstarter Table'!F824</f>
        <v>successful</v>
      </c>
      <c r="B824" s="11">
        <f>'Kickstarter Table'!D824</f>
        <v>3000</v>
      </c>
      <c r="C824" s="11"/>
    </row>
    <row r="825" spans="1:3" x14ac:dyDescent="0.25">
      <c r="A825" t="str">
        <f>'Kickstarter Table'!F825</f>
        <v>successful</v>
      </c>
      <c r="B825" s="11">
        <f>'Kickstarter Table'!D825</f>
        <v>800</v>
      </c>
      <c r="C825" s="11"/>
    </row>
    <row r="826" spans="1:3" x14ac:dyDescent="0.25">
      <c r="A826" t="str">
        <f>'Kickstarter Table'!F826</f>
        <v>successful</v>
      </c>
      <c r="B826" s="11">
        <f>'Kickstarter Table'!D826</f>
        <v>1600</v>
      </c>
      <c r="C826" s="11"/>
    </row>
    <row r="827" spans="1:3" x14ac:dyDescent="0.25">
      <c r="A827" t="str">
        <f>'Kickstarter Table'!F827</f>
        <v>successful</v>
      </c>
      <c r="B827" s="11">
        <f>'Kickstarter Table'!D827</f>
        <v>12500</v>
      </c>
      <c r="C827" s="11"/>
    </row>
    <row r="828" spans="1:3" x14ac:dyDescent="0.25">
      <c r="A828" t="str">
        <f>'Kickstarter Table'!F828</f>
        <v>successful</v>
      </c>
      <c r="B828" s="11">
        <f>'Kickstarter Table'!D828</f>
        <v>5500</v>
      </c>
      <c r="C828" s="11"/>
    </row>
    <row r="829" spans="1:3" x14ac:dyDescent="0.25">
      <c r="A829" t="str">
        <f>'Kickstarter Table'!F829</f>
        <v>successful</v>
      </c>
      <c r="B829" s="11">
        <f>'Kickstarter Table'!D829</f>
        <v>300</v>
      </c>
      <c r="C829" s="11"/>
    </row>
    <row r="830" spans="1:3" x14ac:dyDescent="0.25">
      <c r="A830" t="str">
        <f>'Kickstarter Table'!F830</f>
        <v>successful</v>
      </c>
      <c r="B830" s="11">
        <f>'Kickstarter Table'!D830</f>
        <v>1300</v>
      </c>
      <c r="C830" s="11"/>
    </row>
    <row r="831" spans="1:3" x14ac:dyDescent="0.25">
      <c r="A831" t="str">
        <f>'Kickstarter Table'!F831</f>
        <v>successful</v>
      </c>
      <c r="B831" s="11">
        <f>'Kickstarter Table'!D831</f>
        <v>500</v>
      </c>
      <c r="C831" s="11"/>
    </row>
    <row r="832" spans="1:3" x14ac:dyDescent="0.25">
      <c r="A832" t="str">
        <f>'Kickstarter Table'!F832</f>
        <v>successful</v>
      </c>
      <c r="B832" s="11">
        <f>'Kickstarter Table'!D832</f>
        <v>1800</v>
      </c>
      <c r="C832" s="11"/>
    </row>
    <row r="833" spans="1:3" x14ac:dyDescent="0.25">
      <c r="A833" t="str">
        <f>'Kickstarter Table'!F833</f>
        <v>successful</v>
      </c>
      <c r="B833" s="11">
        <f>'Kickstarter Table'!D833</f>
        <v>1500</v>
      </c>
      <c r="C833" s="11"/>
    </row>
    <row r="834" spans="1:3" x14ac:dyDescent="0.25">
      <c r="A834" t="str">
        <f>'Kickstarter Table'!F834</f>
        <v>successful</v>
      </c>
      <c r="B834" s="11">
        <f>'Kickstarter Table'!D834</f>
        <v>15000</v>
      </c>
      <c r="C834" s="11"/>
    </row>
    <row r="835" spans="1:3" x14ac:dyDescent="0.25">
      <c r="A835" t="str">
        <f>'Kickstarter Table'!F835</f>
        <v>successful</v>
      </c>
      <c r="B835" s="11">
        <f>'Kickstarter Table'!D835</f>
        <v>6000</v>
      </c>
      <c r="C835" s="11"/>
    </row>
    <row r="836" spans="1:3" x14ac:dyDescent="0.25">
      <c r="A836" t="str">
        <f>'Kickstarter Table'!F836</f>
        <v>successful</v>
      </c>
      <c r="B836" s="11">
        <f>'Kickstarter Table'!D836</f>
        <v>5500</v>
      </c>
      <c r="C836" s="11"/>
    </row>
    <row r="837" spans="1:3" x14ac:dyDescent="0.25">
      <c r="A837" t="str">
        <f>'Kickstarter Table'!F837</f>
        <v>successful</v>
      </c>
      <c r="B837" s="11">
        <f>'Kickstarter Table'!D837</f>
        <v>2000</v>
      </c>
      <c r="C837" s="11"/>
    </row>
    <row r="838" spans="1:3" x14ac:dyDescent="0.25">
      <c r="A838" t="str">
        <f>'Kickstarter Table'!F838</f>
        <v>successful</v>
      </c>
      <c r="B838" s="11">
        <f>'Kickstarter Table'!D838</f>
        <v>5000</v>
      </c>
      <c r="C838" s="11"/>
    </row>
    <row r="839" spans="1:3" x14ac:dyDescent="0.25">
      <c r="A839" t="str">
        <f>'Kickstarter Table'!F839</f>
        <v>successful</v>
      </c>
      <c r="B839" s="11">
        <f>'Kickstarter Table'!D839</f>
        <v>2500</v>
      </c>
      <c r="C839" s="11"/>
    </row>
    <row r="840" spans="1:3" x14ac:dyDescent="0.25">
      <c r="A840" t="str">
        <f>'Kickstarter Table'!F840</f>
        <v>successful</v>
      </c>
      <c r="B840" s="11">
        <f>'Kickstarter Table'!D840</f>
        <v>2000</v>
      </c>
      <c r="C840" s="11"/>
    </row>
    <row r="841" spans="1:3" x14ac:dyDescent="0.25">
      <c r="A841" t="str">
        <f>'Kickstarter Table'!F841</f>
        <v>successful</v>
      </c>
      <c r="B841" s="11">
        <f>'Kickstarter Table'!D841</f>
        <v>5000</v>
      </c>
      <c r="C841" s="11"/>
    </row>
    <row r="842" spans="1:3" x14ac:dyDescent="0.25">
      <c r="A842" t="str">
        <f>'Kickstarter Table'!F842</f>
        <v>successful</v>
      </c>
      <c r="B842" s="11">
        <f>'Kickstarter Table'!D842</f>
        <v>10000</v>
      </c>
      <c r="C842" s="11"/>
    </row>
    <row r="843" spans="1:3" x14ac:dyDescent="0.25">
      <c r="A843" t="str">
        <f>'Kickstarter Table'!F843</f>
        <v>successful</v>
      </c>
      <c r="B843" s="11">
        <f>'Kickstarter Table'!D843</f>
        <v>5000</v>
      </c>
      <c r="C843" s="11"/>
    </row>
    <row r="844" spans="1:3" x14ac:dyDescent="0.25">
      <c r="A844" t="str">
        <f>'Kickstarter Table'!F844</f>
        <v>successful</v>
      </c>
      <c r="B844" s="11">
        <f>'Kickstarter Table'!D844</f>
        <v>2500</v>
      </c>
      <c r="C844" s="11"/>
    </row>
    <row r="845" spans="1:3" x14ac:dyDescent="0.25">
      <c r="A845" t="str">
        <f>'Kickstarter Table'!F845</f>
        <v>successful</v>
      </c>
      <c r="B845" s="11">
        <f>'Kickstarter Table'!D845</f>
        <v>3000</v>
      </c>
      <c r="C845" s="11"/>
    </row>
    <row r="846" spans="1:3" x14ac:dyDescent="0.25">
      <c r="A846" t="str">
        <f>'Kickstarter Table'!F846</f>
        <v>successful</v>
      </c>
      <c r="B846" s="11">
        <f>'Kickstarter Table'!D846</f>
        <v>3000</v>
      </c>
      <c r="C846" s="11"/>
    </row>
    <row r="847" spans="1:3" x14ac:dyDescent="0.25">
      <c r="A847" t="str">
        <f>'Kickstarter Table'!F847</f>
        <v>successful</v>
      </c>
      <c r="B847" s="11">
        <f>'Kickstarter Table'!D847</f>
        <v>5000</v>
      </c>
      <c r="C847" s="11"/>
    </row>
    <row r="848" spans="1:3" x14ac:dyDescent="0.25">
      <c r="A848" t="str">
        <f>'Kickstarter Table'!F848</f>
        <v>successful</v>
      </c>
      <c r="B848" s="11">
        <f>'Kickstarter Table'!D848</f>
        <v>1100</v>
      </c>
      <c r="C848" s="11"/>
    </row>
    <row r="849" spans="1:3" x14ac:dyDescent="0.25">
      <c r="A849" t="str">
        <f>'Kickstarter Table'!F849</f>
        <v>successful</v>
      </c>
      <c r="B849" s="11">
        <f>'Kickstarter Table'!D849</f>
        <v>10</v>
      </c>
      <c r="C849" s="11"/>
    </row>
    <row r="850" spans="1:3" x14ac:dyDescent="0.25">
      <c r="A850" t="str">
        <f>'Kickstarter Table'!F850</f>
        <v>successful</v>
      </c>
      <c r="B850" s="11">
        <f>'Kickstarter Table'!D850</f>
        <v>300</v>
      </c>
      <c r="C850" s="11"/>
    </row>
    <row r="851" spans="1:3" x14ac:dyDescent="0.25">
      <c r="A851" t="str">
        <f>'Kickstarter Table'!F851</f>
        <v>successful</v>
      </c>
      <c r="B851" s="11">
        <f>'Kickstarter Table'!D851</f>
        <v>4000</v>
      </c>
      <c r="C851" s="11"/>
    </row>
    <row r="852" spans="1:3" x14ac:dyDescent="0.25">
      <c r="A852" t="str">
        <f>'Kickstarter Table'!F852</f>
        <v>successful</v>
      </c>
      <c r="B852" s="11">
        <f>'Kickstarter Table'!D852</f>
        <v>4000</v>
      </c>
      <c r="C852" s="11"/>
    </row>
    <row r="853" spans="1:3" x14ac:dyDescent="0.25">
      <c r="A853" t="str">
        <f>'Kickstarter Table'!F853</f>
        <v>successful</v>
      </c>
      <c r="B853" s="11">
        <f>'Kickstarter Table'!D853</f>
        <v>2000</v>
      </c>
      <c r="C853" s="11"/>
    </row>
    <row r="854" spans="1:3" x14ac:dyDescent="0.25">
      <c r="A854" t="str">
        <f>'Kickstarter Table'!F854</f>
        <v>successful</v>
      </c>
      <c r="B854" s="11">
        <f>'Kickstarter Table'!D854</f>
        <v>3500</v>
      </c>
      <c r="C854" s="11"/>
    </row>
    <row r="855" spans="1:3" x14ac:dyDescent="0.25">
      <c r="A855" t="str">
        <f>'Kickstarter Table'!F855</f>
        <v>successful</v>
      </c>
      <c r="B855" s="11">
        <f>'Kickstarter Table'!D855</f>
        <v>300</v>
      </c>
      <c r="C855" s="11"/>
    </row>
    <row r="856" spans="1:3" x14ac:dyDescent="0.25">
      <c r="A856" t="str">
        <f>'Kickstarter Table'!F856</f>
        <v>successful</v>
      </c>
      <c r="B856" s="11">
        <f>'Kickstarter Table'!D856</f>
        <v>27800</v>
      </c>
      <c r="C856" s="11"/>
    </row>
    <row r="857" spans="1:3" x14ac:dyDescent="0.25">
      <c r="A857" t="str">
        <f>'Kickstarter Table'!F857</f>
        <v>successful</v>
      </c>
      <c r="B857" s="11">
        <f>'Kickstarter Table'!D857</f>
        <v>1450</v>
      </c>
      <c r="C857" s="11"/>
    </row>
    <row r="858" spans="1:3" x14ac:dyDescent="0.25">
      <c r="A858" t="str">
        <f>'Kickstarter Table'!F858</f>
        <v>successful</v>
      </c>
      <c r="B858" s="11">
        <f>'Kickstarter Table'!D858</f>
        <v>250</v>
      </c>
      <c r="C858" s="11"/>
    </row>
    <row r="859" spans="1:3" x14ac:dyDescent="0.25">
      <c r="A859" t="str">
        <f>'Kickstarter Table'!F859</f>
        <v>successful</v>
      </c>
      <c r="B859" s="11">
        <f>'Kickstarter Table'!D859</f>
        <v>1200</v>
      </c>
      <c r="C859" s="11"/>
    </row>
    <row r="860" spans="1:3" x14ac:dyDescent="0.25">
      <c r="A860" t="str">
        <f>'Kickstarter Table'!F860</f>
        <v>successful</v>
      </c>
      <c r="B860" s="11">
        <f>'Kickstarter Table'!D860</f>
        <v>1200</v>
      </c>
      <c r="C860" s="11"/>
    </row>
    <row r="861" spans="1:3" x14ac:dyDescent="0.25">
      <c r="A861" t="str">
        <f>'Kickstarter Table'!F861</f>
        <v>successful</v>
      </c>
      <c r="B861" s="11">
        <f>'Kickstarter Table'!D861</f>
        <v>4000</v>
      </c>
      <c r="C861" s="11"/>
    </row>
    <row r="862" spans="1:3" x14ac:dyDescent="0.25">
      <c r="A862" t="str">
        <f>'Kickstarter Table'!F862</f>
        <v>failed</v>
      </c>
      <c r="B862" s="11">
        <f>'Kickstarter Table'!D862</f>
        <v>14000</v>
      </c>
      <c r="C862" s="11"/>
    </row>
    <row r="863" spans="1:3" x14ac:dyDescent="0.25">
      <c r="A863" t="str">
        <f>'Kickstarter Table'!F863</f>
        <v>failed</v>
      </c>
      <c r="B863" s="11">
        <f>'Kickstarter Table'!D863</f>
        <v>4500</v>
      </c>
      <c r="C863" s="11"/>
    </row>
    <row r="864" spans="1:3" x14ac:dyDescent="0.25">
      <c r="A864" t="str">
        <f>'Kickstarter Table'!F864</f>
        <v>failed</v>
      </c>
      <c r="B864" s="11">
        <f>'Kickstarter Table'!D864</f>
        <v>50000</v>
      </c>
      <c r="C864" s="11"/>
    </row>
    <row r="865" spans="1:3" x14ac:dyDescent="0.25">
      <c r="A865" t="str">
        <f>'Kickstarter Table'!F865</f>
        <v>failed</v>
      </c>
      <c r="B865" s="11">
        <f>'Kickstarter Table'!D865</f>
        <v>2000</v>
      </c>
      <c r="C865" s="11"/>
    </row>
    <row r="866" spans="1:3" x14ac:dyDescent="0.25">
      <c r="A866" t="str">
        <f>'Kickstarter Table'!F866</f>
        <v>failed</v>
      </c>
      <c r="B866" s="11">
        <f>'Kickstarter Table'!D866</f>
        <v>6500</v>
      </c>
      <c r="C866" s="11"/>
    </row>
    <row r="867" spans="1:3" x14ac:dyDescent="0.25">
      <c r="A867" t="str">
        <f>'Kickstarter Table'!F867</f>
        <v>failed</v>
      </c>
      <c r="B867" s="11">
        <f>'Kickstarter Table'!D867</f>
        <v>2200</v>
      </c>
      <c r="C867" s="11"/>
    </row>
    <row r="868" spans="1:3" x14ac:dyDescent="0.25">
      <c r="A868" t="str">
        <f>'Kickstarter Table'!F868</f>
        <v>failed</v>
      </c>
      <c r="B868" s="11">
        <f>'Kickstarter Table'!D868</f>
        <v>3500</v>
      </c>
      <c r="C868" s="11"/>
    </row>
    <row r="869" spans="1:3" x14ac:dyDescent="0.25">
      <c r="A869" t="str">
        <f>'Kickstarter Table'!F869</f>
        <v>failed</v>
      </c>
      <c r="B869" s="11">
        <f>'Kickstarter Table'!D869</f>
        <v>5000</v>
      </c>
      <c r="C869" s="11"/>
    </row>
    <row r="870" spans="1:3" x14ac:dyDescent="0.25">
      <c r="A870" t="str">
        <f>'Kickstarter Table'!F870</f>
        <v>failed</v>
      </c>
      <c r="B870" s="11">
        <f>'Kickstarter Table'!D870</f>
        <v>45000</v>
      </c>
      <c r="C870" s="11"/>
    </row>
    <row r="871" spans="1:3" x14ac:dyDescent="0.25">
      <c r="A871" t="str">
        <f>'Kickstarter Table'!F871</f>
        <v>failed</v>
      </c>
      <c r="B871" s="11">
        <f>'Kickstarter Table'!D871</f>
        <v>8800</v>
      </c>
      <c r="C871" s="11"/>
    </row>
    <row r="872" spans="1:3" x14ac:dyDescent="0.25">
      <c r="A872" t="str">
        <f>'Kickstarter Table'!F872</f>
        <v>failed</v>
      </c>
      <c r="B872" s="11">
        <f>'Kickstarter Table'!D872</f>
        <v>20000</v>
      </c>
      <c r="C872" s="11"/>
    </row>
    <row r="873" spans="1:3" x14ac:dyDescent="0.25">
      <c r="A873" t="str">
        <f>'Kickstarter Table'!F873</f>
        <v>failed</v>
      </c>
      <c r="B873" s="11">
        <f>'Kickstarter Table'!D873</f>
        <v>6000</v>
      </c>
      <c r="C873" s="11"/>
    </row>
    <row r="874" spans="1:3" x14ac:dyDescent="0.25">
      <c r="A874" t="str">
        <f>'Kickstarter Table'!F874</f>
        <v>failed</v>
      </c>
      <c r="B874" s="11">
        <f>'Kickstarter Table'!D874</f>
        <v>8000</v>
      </c>
      <c r="C874" s="11"/>
    </row>
    <row r="875" spans="1:3" x14ac:dyDescent="0.25">
      <c r="A875" t="str">
        <f>'Kickstarter Table'!F875</f>
        <v>failed</v>
      </c>
      <c r="B875" s="11">
        <f>'Kickstarter Table'!D875</f>
        <v>3500</v>
      </c>
      <c r="C875" s="11"/>
    </row>
    <row r="876" spans="1:3" x14ac:dyDescent="0.25">
      <c r="A876" t="str">
        <f>'Kickstarter Table'!F876</f>
        <v>failed</v>
      </c>
      <c r="B876" s="11">
        <f>'Kickstarter Table'!D876</f>
        <v>3000</v>
      </c>
      <c r="C876" s="11"/>
    </row>
    <row r="877" spans="1:3" x14ac:dyDescent="0.25">
      <c r="A877" t="str">
        <f>'Kickstarter Table'!F877</f>
        <v>failed</v>
      </c>
      <c r="B877" s="11">
        <f>'Kickstarter Table'!D877</f>
        <v>5000</v>
      </c>
      <c r="C877" s="11"/>
    </row>
    <row r="878" spans="1:3" x14ac:dyDescent="0.25">
      <c r="A878" t="str">
        <f>'Kickstarter Table'!F878</f>
        <v>failed</v>
      </c>
      <c r="B878" s="11">
        <f>'Kickstarter Table'!D878</f>
        <v>3152</v>
      </c>
      <c r="C878" s="11"/>
    </row>
    <row r="879" spans="1:3" x14ac:dyDescent="0.25">
      <c r="A879" t="str">
        <f>'Kickstarter Table'!F879</f>
        <v>failed</v>
      </c>
      <c r="B879" s="11">
        <f>'Kickstarter Table'!D879</f>
        <v>2000</v>
      </c>
      <c r="C879" s="11"/>
    </row>
    <row r="880" spans="1:3" x14ac:dyDescent="0.25">
      <c r="A880" t="str">
        <f>'Kickstarter Table'!F880</f>
        <v>failed</v>
      </c>
      <c r="B880" s="11">
        <f>'Kickstarter Table'!D880</f>
        <v>5000</v>
      </c>
      <c r="C880" s="11"/>
    </row>
    <row r="881" spans="1:3" x14ac:dyDescent="0.25">
      <c r="A881" t="str">
        <f>'Kickstarter Table'!F881</f>
        <v>failed</v>
      </c>
      <c r="B881" s="11">
        <f>'Kickstarter Table'!D881</f>
        <v>2100</v>
      </c>
      <c r="C881" s="11"/>
    </row>
    <row r="882" spans="1:3" x14ac:dyDescent="0.25">
      <c r="A882" t="str">
        <f>'Kickstarter Table'!F882</f>
        <v>failed</v>
      </c>
      <c r="B882" s="11">
        <f>'Kickstarter Table'!D882</f>
        <v>3780</v>
      </c>
      <c r="C882" s="11"/>
    </row>
    <row r="883" spans="1:3" x14ac:dyDescent="0.25">
      <c r="A883" t="str">
        <f>'Kickstarter Table'!F883</f>
        <v>failed</v>
      </c>
      <c r="B883" s="11">
        <f>'Kickstarter Table'!D883</f>
        <v>3750</v>
      </c>
      <c r="C883" s="11"/>
    </row>
    <row r="884" spans="1:3" x14ac:dyDescent="0.25">
      <c r="A884" t="str">
        <f>'Kickstarter Table'!F884</f>
        <v>failed</v>
      </c>
      <c r="B884" s="11">
        <f>'Kickstarter Table'!D884</f>
        <v>1500</v>
      </c>
      <c r="C884" s="11"/>
    </row>
    <row r="885" spans="1:3" x14ac:dyDescent="0.25">
      <c r="A885" t="str">
        <f>'Kickstarter Table'!F885</f>
        <v>failed</v>
      </c>
      <c r="B885" s="11">
        <f>'Kickstarter Table'!D885</f>
        <v>5000</v>
      </c>
      <c r="C885" s="11"/>
    </row>
    <row r="886" spans="1:3" x14ac:dyDescent="0.25">
      <c r="A886" t="str">
        <f>'Kickstarter Table'!F886</f>
        <v>failed</v>
      </c>
      <c r="B886" s="11">
        <f>'Kickstarter Table'!D886</f>
        <v>2000</v>
      </c>
      <c r="C886" s="11"/>
    </row>
    <row r="887" spans="1:3" x14ac:dyDescent="0.25">
      <c r="A887" t="str">
        <f>'Kickstarter Table'!F887</f>
        <v>failed</v>
      </c>
      <c r="B887" s="11">
        <f>'Kickstarter Table'!D887</f>
        <v>1000</v>
      </c>
      <c r="C887" s="11"/>
    </row>
    <row r="888" spans="1:3" x14ac:dyDescent="0.25">
      <c r="A888" t="str">
        <f>'Kickstarter Table'!F888</f>
        <v>failed</v>
      </c>
      <c r="B888" s="11">
        <f>'Kickstarter Table'!D888</f>
        <v>500</v>
      </c>
      <c r="C888" s="11"/>
    </row>
    <row r="889" spans="1:3" x14ac:dyDescent="0.25">
      <c r="A889" t="str">
        <f>'Kickstarter Table'!F889</f>
        <v>failed</v>
      </c>
      <c r="B889" s="11">
        <f>'Kickstarter Table'!D889</f>
        <v>1000</v>
      </c>
      <c r="C889" s="11"/>
    </row>
    <row r="890" spans="1:3" x14ac:dyDescent="0.25">
      <c r="A890" t="str">
        <f>'Kickstarter Table'!F890</f>
        <v>failed</v>
      </c>
      <c r="B890" s="11">
        <f>'Kickstarter Table'!D890</f>
        <v>1000</v>
      </c>
      <c r="C890" s="11"/>
    </row>
    <row r="891" spans="1:3" x14ac:dyDescent="0.25">
      <c r="A891" t="str">
        <f>'Kickstarter Table'!F891</f>
        <v>failed</v>
      </c>
      <c r="B891" s="11">
        <f>'Kickstarter Table'!D891</f>
        <v>25000</v>
      </c>
      <c r="C891" s="11"/>
    </row>
    <row r="892" spans="1:3" x14ac:dyDescent="0.25">
      <c r="A892" t="str">
        <f>'Kickstarter Table'!F892</f>
        <v>failed</v>
      </c>
      <c r="B892" s="11">
        <f>'Kickstarter Table'!D892</f>
        <v>3000</v>
      </c>
      <c r="C892" s="11"/>
    </row>
    <row r="893" spans="1:3" x14ac:dyDescent="0.25">
      <c r="A893" t="str">
        <f>'Kickstarter Table'!F893</f>
        <v>failed</v>
      </c>
      <c r="B893" s="11">
        <f>'Kickstarter Table'!D893</f>
        <v>8000</v>
      </c>
      <c r="C893" s="11"/>
    </row>
    <row r="894" spans="1:3" x14ac:dyDescent="0.25">
      <c r="A894" t="str">
        <f>'Kickstarter Table'!F894</f>
        <v>failed</v>
      </c>
      <c r="B894" s="11">
        <f>'Kickstarter Table'!D894</f>
        <v>6000</v>
      </c>
      <c r="C894" s="11"/>
    </row>
    <row r="895" spans="1:3" x14ac:dyDescent="0.25">
      <c r="A895" t="str">
        <f>'Kickstarter Table'!F895</f>
        <v>failed</v>
      </c>
      <c r="B895" s="11">
        <f>'Kickstarter Table'!D895</f>
        <v>2000</v>
      </c>
      <c r="C895" s="11"/>
    </row>
    <row r="896" spans="1:3" x14ac:dyDescent="0.25">
      <c r="A896" t="str">
        <f>'Kickstarter Table'!F896</f>
        <v>failed</v>
      </c>
      <c r="B896" s="11">
        <f>'Kickstarter Table'!D896</f>
        <v>20000</v>
      </c>
      <c r="C896" s="11"/>
    </row>
    <row r="897" spans="1:3" x14ac:dyDescent="0.25">
      <c r="A897" t="str">
        <f>'Kickstarter Table'!F897</f>
        <v>failed</v>
      </c>
      <c r="B897" s="11">
        <f>'Kickstarter Table'!D897</f>
        <v>8000</v>
      </c>
      <c r="C897" s="11"/>
    </row>
    <row r="898" spans="1:3" x14ac:dyDescent="0.25">
      <c r="A898" t="str">
        <f>'Kickstarter Table'!F898</f>
        <v>failed</v>
      </c>
      <c r="B898" s="11">
        <f>'Kickstarter Table'!D898</f>
        <v>8000</v>
      </c>
      <c r="C898" s="11"/>
    </row>
    <row r="899" spans="1:3" x14ac:dyDescent="0.25">
      <c r="A899" t="str">
        <f>'Kickstarter Table'!F899</f>
        <v>failed</v>
      </c>
      <c r="B899" s="11">
        <f>'Kickstarter Table'!D899</f>
        <v>3000</v>
      </c>
      <c r="C899" s="11"/>
    </row>
    <row r="900" spans="1:3" x14ac:dyDescent="0.25">
      <c r="A900" t="str">
        <f>'Kickstarter Table'!F900</f>
        <v>failed</v>
      </c>
      <c r="B900" s="11">
        <f>'Kickstarter Table'!D900</f>
        <v>2500</v>
      </c>
      <c r="C900" s="11"/>
    </row>
    <row r="901" spans="1:3" x14ac:dyDescent="0.25">
      <c r="A901" t="str">
        <f>'Kickstarter Table'!F901</f>
        <v>failed</v>
      </c>
      <c r="B901" s="11">
        <f>'Kickstarter Table'!D901</f>
        <v>750</v>
      </c>
      <c r="C901" s="11"/>
    </row>
    <row r="902" spans="1:3" x14ac:dyDescent="0.25">
      <c r="A902" t="str">
        <f>'Kickstarter Table'!F902</f>
        <v>failed</v>
      </c>
      <c r="B902" s="11">
        <f>'Kickstarter Table'!D902</f>
        <v>5000</v>
      </c>
      <c r="C902" s="11"/>
    </row>
    <row r="903" spans="1:3" x14ac:dyDescent="0.25">
      <c r="A903" t="str">
        <f>'Kickstarter Table'!F903</f>
        <v>failed</v>
      </c>
      <c r="B903" s="11">
        <f>'Kickstarter Table'!D903</f>
        <v>6500</v>
      </c>
      <c r="C903" s="11"/>
    </row>
    <row r="904" spans="1:3" x14ac:dyDescent="0.25">
      <c r="A904" t="str">
        <f>'Kickstarter Table'!F904</f>
        <v>failed</v>
      </c>
      <c r="B904" s="11">
        <f>'Kickstarter Table'!D904</f>
        <v>30000</v>
      </c>
      <c r="C904" s="11"/>
    </row>
    <row r="905" spans="1:3" x14ac:dyDescent="0.25">
      <c r="A905" t="str">
        <f>'Kickstarter Table'!F905</f>
        <v>failed</v>
      </c>
      <c r="B905" s="11">
        <f>'Kickstarter Table'!D905</f>
        <v>5000</v>
      </c>
      <c r="C905" s="11"/>
    </row>
    <row r="906" spans="1:3" x14ac:dyDescent="0.25">
      <c r="A906" t="str">
        <f>'Kickstarter Table'!F906</f>
        <v>failed</v>
      </c>
      <c r="B906" s="11">
        <f>'Kickstarter Table'!D906</f>
        <v>50000</v>
      </c>
      <c r="C906" s="11"/>
    </row>
    <row r="907" spans="1:3" x14ac:dyDescent="0.25">
      <c r="A907" t="str">
        <f>'Kickstarter Table'!F907</f>
        <v>failed</v>
      </c>
      <c r="B907" s="11">
        <f>'Kickstarter Table'!D907</f>
        <v>6500</v>
      </c>
      <c r="C907" s="11"/>
    </row>
    <row r="908" spans="1:3" x14ac:dyDescent="0.25">
      <c r="A908" t="str">
        <f>'Kickstarter Table'!F908</f>
        <v>failed</v>
      </c>
      <c r="B908" s="11">
        <f>'Kickstarter Table'!D908</f>
        <v>15000</v>
      </c>
      <c r="C908" s="11"/>
    </row>
    <row r="909" spans="1:3" x14ac:dyDescent="0.25">
      <c r="A909" t="str">
        <f>'Kickstarter Table'!F909</f>
        <v>failed</v>
      </c>
      <c r="B909" s="11">
        <f>'Kickstarter Table'!D909</f>
        <v>2900</v>
      </c>
      <c r="C909" s="11"/>
    </row>
    <row r="910" spans="1:3" x14ac:dyDescent="0.25">
      <c r="A910" t="str">
        <f>'Kickstarter Table'!F910</f>
        <v>failed</v>
      </c>
      <c r="B910" s="11">
        <f>'Kickstarter Table'!D910</f>
        <v>2500</v>
      </c>
      <c r="C910" s="11"/>
    </row>
    <row r="911" spans="1:3" x14ac:dyDescent="0.25">
      <c r="A911" t="str">
        <f>'Kickstarter Table'!F911</f>
        <v>failed</v>
      </c>
      <c r="B911" s="11">
        <f>'Kickstarter Table'!D911</f>
        <v>16000</v>
      </c>
      <c r="C911" s="11"/>
    </row>
    <row r="912" spans="1:3" x14ac:dyDescent="0.25">
      <c r="A912" t="str">
        <f>'Kickstarter Table'!F912</f>
        <v>failed</v>
      </c>
      <c r="B912" s="11">
        <f>'Kickstarter Table'!D912</f>
        <v>550</v>
      </c>
      <c r="C912" s="11"/>
    </row>
    <row r="913" spans="1:3" x14ac:dyDescent="0.25">
      <c r="A913" t="str">
        <f>'Kickstarter Table'!F913</f>
        <v>failed</v>
      </c>
      <c r="B913" s="11">
        <f>'Kickstarter Table'!D913</f>
        <v>100000</v>
      </c>
      <c r="C913" s="11"/>
    </row>
    <row r="914" spans="1:3" x14ac:dyDescent="0.25">
      <c r="A914" t="str">
        <f>'Kickstarter Table'!F914</f>
        <v>failed</v>
      </c>
      <c r="B914" s="11">
        <f>'Kickstarter Table'!D914</f>
        <v>3500</v>
      </c>
      <c r="C914" s="11"/>
    </row>
    <row r="915" spans="1:3" x14ac:dyDescent="0.25">
      <c r="A915" t="str">
        <f>'Kickstarter Table'!F915</f>
        <v>failed</v>
      </c>
      <c r="B915" s="11">
        <f>'Kickstarter Table'!D915</f>
        <v>30000</v>
      </c>
      <c r="C915" s="11"/>
    </row>
    <row r="916" spans="1:3" x14ac:dyDescent="0.25">
      <c r="A916" t="str">
        <f>'Kickstarter Table'!F916</f>
        <v>failed</v>
      </c>
      <c r="B916" s="11">
        <f>'Kickstarter Table'!D916</f>
        <v>1500</v>
      </c>
      <c r="C916" s="11"/>
    </row>
    <row r="917" spans="1:3" x14ac:dyDescent="0.25">
      <c r="A917" t="str">
        <f>'Kickstarter Table'!F917</f>
        <v>failed</v>
      </c>
      <c r="B917" s="11">
        <f>'Kickstarter Table'!D917</f>
        <v>6500</v>
      </c>
      <c r="C917" s="11"/>
    </row>
    <row r="918" spans="1:3" x14ac:dyDescent="0.25">
      <c r="A918" t="str">
        <f>'Kickstarter Table'!F918</f>
        <v>failed</v>
      </c>
      <c r="B918" s="11">
        <f>'Kickstarter Table'!D918</f>
        <v>3300</v>
      </c>
      <c r="C918" s="11"/>
    </row>
    <row r="919" spans="1:3" x14ac:dyDescent="0.25">
      <c r="A919" t="str">
        <f>'Kickstarter Table'!F919</f>
        <v>failed</v>
      </c>
      <c r="B919" s="11">
        <f>'Kickstarter Table'!D919</f>
        <v>5000</v>
      </c>
      <c r="C919" s="11"/>
    </row>
    <row r="920" spans="1:3" x14ac:dyDescent="0.25">
      <c r="A920" t="str">
        <f>'Kickstarter Table'!F920</f>
        <v>failed</v>
      </c>
      <c r="B920" s="11">
        <f>'Kickstarter Table'!D920</f>
        <v>3900</v>
      </c>
      <c r="C920" s="11"/>
    </row>
    <row r="921" spans="1:3" x14ac:dyDescent="0.25">
      <c r="A921" t="str">
        <f>'Kickstarter Table'!F921</f>
        <v>failed</v>
      </c>
      <c r="B921" s="11">
        <f>'Kickstarter Table'!D921</f>
        <v>20000</v>
      </c>
      <c r="C921" s="11"/>
    </row>
    <row r="922" spans="1:3" x14ac:dyDescent="0.25">
      <c r="A922" t="str">
        <f>'Kickstarter Table'!F922</f>
        <v>failed</v>
      </c>
      <c r="B922" s="11">
        <f>'Kickstarter Table'!D922</f>
        <v>5500</v>
      </c>
      <c r="C922" s="11"/>
    </row>
    <row r="923" spans="1:3" x14ac:dyDescent="0.25">
      <c r="A923" t="str">
        <f>'Kickstarter Table'!F923</f>
        <v>failed</v>
      </c>
      <c r="B923" s="11">
        <f>'Kickstarter Table'!D923</f>
        <v>15000</v>
      </c>
      <c r="C923" s="11"/>
    </row>
    <row r="924" spans="1:3" x14ac:dyDescent="0.25">
      <c r="A924" t="str">
        <f>'Kickstarter Table'!F924</f>
        <v>failed</v>
      </c>
      <c r="B924" s="11">
        <f>'Kickstarter Table'!D924</f>
        <v>27000</v>
      </c>
      <c r="C924" s="11"/>
    </row>
    <row r="925" spans="1:3" x14ac:dyDescent="0.25">
      <c r="A925" t="str">
        <f>'Kickstarter Table'!F925</f>
        <v>failed</v>
      </c>
      <c r="B925" s="11">
        <f>'Kickstarter Table'!D925</f>
        <v>15000</v>
      </c>
      <c r="C925" s="11"/>
    </row>
    <row r="926" spans="1:3" x14ac:dyDescent="0.25">
      <c r="A926" t="str">
        <f>'Kickstarter Table'!F926</f>
        <v>failed</v>
      </c>
      <c r="B926" s="11">
        <f>'Kickstarter Table'!D926</f>
        <v>3000</v>
      </c>
      <c r="C926" s="11"/>
    </row>
    <row r="927" spans="1:3" x14ac:dyDescent="0.25">
      <c r="A927" t="str">
        <f>'Kickstarter Table'!F927</f>
        <v>failed</v>
      </c>
      <c r="B927" s="11">
        <f>'Kickstarter Table'!D927</f>
        <v>6000</v>
      </c>
      <c r="C927" s="11"/>
    </row>
    <row r="928" spans="1:3" x14ac:dyDescent="0.25">
      <c r="A928" t="str">
        <f>'Kickstarter Table'!F928</f>
        <v>failed</v>
      </c>
      <c r="B928" s="11">
        <f>'Kickstarter Table'!D928</f>
        <v>7000</v>
      </c>
      <c r="C928" s="11"/>
    </row>
    <row r="929" spans="1:3" x14ac:dyDescent="0.25">
      <c r="A929" t="str">
        <f>'Kickstarter Table'!F929</f>
        <v>failed</v>
      </c>
      <c r="B929" s="11">
        <f>'Kickstarter Table'!D929</f>
        <v>20000</v>
      </c>
      <c r="C929" s="11"/>
    </row>
    <row r="930" spans="1:3" x14ac:dyDescent="0.25">
      <c r="A930" t="str">
        <f>'Kickstarter Table'!F930</f>
        <v>failed</v>
      </c>
      <c r="B930" s="11">
        <f>'Kickstarter Table'!D930</f>
        <v>14500</v>
      </c>
      <c r="C930" s="11"/>
    </row>
    <row r="931" spans="1:3" x14ac:dyDescent="0.25">
      <c r="A931" t="str">
        <f>'Kickstarter Table'!F931</f>
        <v>failed</v>
      </c>
      <c r="B931" s="11">
        <f>'Kickstarter Table'!D931</f>
        <v>500</v>
      </c>
      <c r="C931" s="11"/>
    </row>
    <row r="932" spans="1:3" x14ac:dyDescent="0.25">
      <c r="A932" t="str">
        <f>'Kickstarter Table'!F932</f>
        <v>failed</v>
      </c>
      <c r="B932" s="11">
        <f>'Kickstarter Table'!D932</f>
        <v>900</v>
      </c>
      <c r="C932" s="11"/>
    </row>
    <row r="933" spans="1:3" x14ac:dyDescent="0.25">
      <c r="A933" t="str">
        <f>'Kickstarter Table'!F933</f>
        <v>failed</v>
      </c>
      <c r="B933" s="11">
        <f>'Kickstarter Table'!D933</f>
        <v>2000</v>
      </c>
      <c r="C933" s="11"/>
    </row>
    <row r="934" spans="1:3" x14ac:dyDescent="0.25">
      <c r="A934" t="str">
        <f>'Kickstarter Table'!F934</f>
        <v>failed</v>
      </c>
      <c r="B934" s="11">
        <f>'Kickstarter Table'!D934</f>
        <v>9500</v>
      </c>
      <c r="C934" s="11"/>
    </row>
    <row r="935" spans="1:3" x14ac:dyDescent="0.25">
      <c r="A935" t="str">
        <f>'Kickstarter Table'!F935</f>
        <v>failed</v>
      </c>
      <c r="B935" s="11">
        <f>'Kickstarter Table'!D935</f>
        <v>2000</v>
      </c>
      <c r="C935" s="11"/>
    </row>
    <row r="936" spans="1:3" x14ac:dyDescent="0.25">
      <c r="A936" t="str">
        <f>'Kickstarter Table'!F936</f>
        <v>failed</v>
      </c>
      <c r="B936" s="11">
        <f>'Kickstarter Table'!D936</f>
        <v>5000</v>
      </c>
      <c r="C936" s="11"/>
    </row>
    <row r="937" spans="1:3" x14ac:dyDescent="0.25">
      <c r="A937" t="str">
        <f>'Kickstarter Table'!F937</f>
        <v>failed</v>
      </c>
      <c r="B937" s="11">
        <f>'Kickstarter Table'!D937</f>
        <v>3500</v>
      </c>
      <c r="C937" s="11"/>
    </row>
    <row r="938" spans="1:3" x14ac:dyDescent="0.25">
      <c r="A938" t="str">
        <f>'Kickstarter Table'!F938</f>
        <v>failed</v>
      </c>
      <c r="B938" s="11">
        <f>'Kickstarter Table'!D938</f>
        <v>1400</v>
      </c>
      <c r="C938" s="11"/>
    </row>
    <row r="939" spans="1:3" x14ac:dyDescent="0.25">
      <c r="A939" t="str">
        <f>'Kickstarter Table'!F939</f>
        <v>failed</v>
      </c>
      <c r="B939" s="11">
        <f>'Kickstarter Table'!D939</f>
        <v>3500</v>
      </c>
      <c r="C939" s="11"/>
    </row>
    <row r="940" spans="1:3" x14ac:dyDescent="0.25">
      <c r="A940" t="str">
        <f>'Kickstarter Table'!F940</f>
        <v>failed</v>
      </c>
      <c r="B940" s="11">
        <f>'Kickstarter Table'!D940</f>
        <v>7000</v>
      </c>
      <c r="C940" s="11"/>
    </row>
    <row r="941" spans="1:3" x14ac:dyDescent="0.25">
      <c r="A941" t="str">
        <f>'Kickstarter Table'!F941</f>
        <v>failed</v>
      </c>
      <c r="B941" s="11">
        <f>'Kickstarter Table'!D941</f>
        <v>2750</v>
      </c>
      <c r="C941" s="11"/>
    </row>
    <row r="942" spans="1:3" x14ac:dyDescent="0.25">
      <c r="A942" t="str">
        <f>'Kickstarter Table'!F942</f>
        <v>failed</v>
      </c>
      <c r="B942" s="11">
        <f>'Kickstarter Table'!D942</f>
        <v>9000</v>
      </c>
      <c r="C942" s="11"/>
    </row>
    <row r="943" spans="1:3" x14ac:dyDescent="0.25">
      <c r="A943" t="str">
        <f>'Kickstarter Table'!F943</f>
        <v>failed</v>
      </c>
      <c r="B943" s="11">
        <f>'Kickstarter Table'!D943</f>
        <v>50000</v>
      </c>
      <c r="C943" s="11"/>
    </row>
    <row r="944" spans="1:3" x14ac:dyDescent="0.25">
      <c r="A944" t="str">
        <f>'Kickstarter Table'!F944</f>
        <v>failed</v>
      </c>
      <c r="B944" s="11">
        <f>'Kickstarter Table'!D944</f>
        <v>7500</v>
      </c>
      <c r="C944" s="11"/>
    </row>
    <row r="945" spans="1:3" x14ac:dyDescent="0.25">
      <c r="A945" t="str">
        <f>'Kickstarter Table'!F945</f>
        <v>failed</v>
      </c>
      <c r="B945" s="11">
        <f>'Kickstarter Table'!D945</f>
        <v>3000</v>
      </c>
      <c r="C945" s="11"/>
    </row>
    <row r="946" spans="1:3" x14ac:dyDescent="0.25">
      <c r="A946" t="str">
        <f>'Kickstarter Table'!F946</f>
        <v>failed</v>
      </c>
      <c r="B946" s="11">
        <f>'Kickstarter Table'!D946</f>
        <v>50000</v>
      </c>
      <c r="C946" s="11"/>
    </row>
    <row r="947" spans="1:3" x14ac:dyDescent="0.25">
      <c r="A947" t="str">
        <f>'Kickstarter Table'!F947</f>
        <v>failed</v>
      </c>
      <c r="B947" s="11">
        <f>'Kickstarter Table'!D947</f>
        <v>100000</v>
      </c>
      <c r="C947" s="11"/>
    </row>
    <row r="948" spans="1:3" x14ac:dyDescent="0.25">
      <c r="A948" t="str">
        <f>'Kickstarter Table'!F948</f>
        <v>failed</v>
      </c>
      <c r="B948" s="11">
        <f>'Kickstarter Table'!D948</f>
        <v>15000</v>
      </c>
      <c r="C948" s="11"/>
    </row>
    <row r="949" spans="1:3" x14ac:dyDescent="0.25">
      <c r="A949" t="str">
        <f>'Kickstarter Table'!F949</f>
        <v>failed</v>
      </c>
      <c r="B949" s="11">
        <f>'Kickstarter Table'!D949</f>
        <v>850</v>
      </c>
      <c r="C949" s="11"/>
    </row>
    <row r="950" spans="1:3" x14ac:dyDescent="0.25">
      <c r="A950" t="str">
        <f>'Kickstarter Table'!F950</f>
        <v>failed</v>
      </c>
      <c r="B950" s="11">
        <f>'Kickstarter Table'!D950</f>
        <v>4000</v>
      </c>
      <c r="C950" s="11"/>
    </row>
    <row r="951" spans="1:3" x14ac:dyDescent="0.25">
      <c r="A951" t="str">
        <f>'Kickstarter Table'!F951</f>
        <v>failed</v>
      </c>
      <c r="B951" s="11">
        <f>'Kickstarter Table'!D951</f>
        <v>20000</v>
      </c>
      <c r="C951" s="11"/>
    </row>
    <row r="952" spans="1:3" x14ac:dyDescent="0.25">
      <c r="A952" t="str">
        <f>'Kickstarter Table'!F952</f>
        <v>failed</v>
      </c>
      <c r="B952" s="11">
        <f>'Kickstarter Table'!D952</f>
        <v>5000</v>
      </c>
      <c r="C952" s="11"/>
    </row>
    <row r="953" spans="1:3" x14ac:dyDescent="0.25">
      <c r="A953" t="str">
        <f>'Kickstarter Table'!F953</f>
        <v>failed</v>
      </c>
      <c r="B953" s="11">
        <f>'Kickstarter Table'!D953</f>
        <v>50000</v>
      </c>
      <c r="C953" s="11"/>
    </row>
    <row r="954" spans="1:3" x14ac:dyDescent="0.25">
      <c r="A954" t="str">
        <f>'Kickstarter Table'!F954</f>
        <v>failed</v>
      </c>
      <c r="B954" s="11">
        <f>'Kickstarter Table'!D954</f>
        <v>49000</v>
      </c>
      <c r="C954" s="11"/>
    </row>
    <row r="955" spans="1:3" x14ac:dyDescent="0.25">
      <c r="A955" t="str">
        <f>'Kickstarter Table'!F955</f>
        <v>failed</v>
      </c>
      <c r="B955" s="11">
        <f>'Kickstarter Table'!D955</f>
        <v>15000</v>
      </c>
      <c r="C955" s="11"/>
    </row>
    <row r="956" spans="1:3" x14ac:dyDescent="0.25">
      <c r="A956" t="str">
        <f>'Kickstarter Table'!F956</f>
        <v>failed</v>
      </c>
      <c r="B956" s="11">
        <f>'Kickstarter Table'!D956</f>
        <v>15000</v>
      </c>
      <c r="C956" s="11"/>
    </row>
    <row r="957" spans="1:3" x14ac:dyDescent="0.25">
      <c r="A957" t="str">
        <f>'Kickstarter Table'!F957</f>
        <v>failed</v>
      </c>
      <c r="B957" s="11">
        <f>'Kickstarter Table'!D957</f>
        <v>300000</v>
      </c>
      <c r="C957" s="11"/>
    </row>
    <row r="958" spans="1:3" x14ac:dyDescent="0.25">
      <c r="A958" t="str">
        <f>'Kickstarter Table'!F958</f>
        <v>failed</v>
      </c>
      <c r="B958" s="11">
        <f>'Kickstarter Table'!D958</f>
        <v>50000</v>
      </c>
      <c r="C958" s="11"/>
    </row>
    <row r="959" spans="1:3" x14ac:dyDescent="0.25">
      <c r="A959" t="str">
        <f>'Kickstarter Table'!F959</f>
        <v>failed</v>
      </c>
      <c r="B959" s="11">
        <f>'Kickstarter Table'!D959</f>
        <v>12000</v>
      </c>
      <c r="C959" s="11"/>
    </row>
    <row r="960" spans="1:3" x14ac:dyDescent="0.25">
      <c r="A960" t="str">
        <f>'Kickstarter Table'!F960</f>
        <v>failed</v>
      </c>
      <c r="B960" s="11">
        <f>'Kickstarter Table'!D960</f>
        <v>7777</v>
      </c>
      <c r="C960" s="11"/>
    </row>
    <row r="961" spans="1:3" x14ac:dyDescent="0.25">
      <c r="A961" t="str">
        <f>'Kickstarter Table'!F961</f>
        <v>failed</v>
      </c>
      <c r="B961" s="11">
        <f>'Kickstarter Table'!D961</f>
        <v>50000</v>
      </c>
      <c r="C961" s="11"/>
    </row>
    <row r="962" spans="1:3" x14ac:dyDescent="0.25">
      <c r="A962" t="str">
        <f>'Kickstarter Table'!F962</f>
        <v>failed</v>
      </c>
      <c r="B962" s="11">
        <f>'Kickstarter Table'!D962</f>
        <v>55650</v>
      </c>
      <c r="C962" s="11"/>
    </row>
    <row r="963" spans="1:3" x14ac:dyDescent="0.25">
      <c r="A963" t="str">
        <f>'Kickstarter Table'!F963</f>
        <v>failed</v>
      </c>
      <c r="B963" s="11">
        <f>'Kickstarter Table'!D963</f>
        <v>95000</v>
      </c>
      <c r="C963" s="11"/>
    </row>
    <row r="964" spans="1:3" x14ac:dyDescent="0.25">
      <c r="A964" t="str">
        <f>'Kickstarter Table'!F964</f>
        <v>failed</v>
      </c>
      <c r="B964" s="11">
        <f>'Kickstarter Table'!D964</f>
        <v>2500</v>
      </c>
      <c r="C964" s="11"/>
    </row>
    <row r="965" spans="1:3" x14ac:dyDescent="0.25">
      <c r="A965" t="str">
        <f>'Kickstarter Table'!F965</f>
        <v>failed</v>
      </c>
      <c r="B965" s="11">
        <f>'Kickstarter Table'!D965</f>
        <v>35000</v>
      </c>
      <c r="C965" s="11"/>
    </row>
    <row r="966" spans="1:3" x14ac:dyDescent="0.25">
      <c r="A966" t="str">
        <f>'Kickstarter Table'!F966</f>
        <v>failed</v>
      </c>
      <c r="B966" s="11">
        <f>'Kickstarter Table'!D966</f>
        <v>110000</v>
      </c>
      <c r="C966" s="11"/>
    </row>
    <row r="967" spans="1:3" x14ac:dyDescent="0.25">
      <c r="A967" t="str">
        <f>'Kickstarter Table'!F967</f>
        <v>failed</v>
      </c>
      <c r="B967" s="11">
        <f>'Kickstarter Table'!D967</f>
        <v>25000</v>
      </c>
      <c r="C967" s="11"/>
    </row>
    <row r="968" spans="1:3" x14ac:dyDescent="0.25">
      <c r="A968" t="str">
        <f>'Kickstarter Table'!F968</f>
        <v>failed</v>
      </c>
      <c r="B968" s="11">
        <f>'Kickstarter Table'!D968</f>
        <v>12000</v>
      </c>
      <c r="C968" s="11"/>
    </row>
    <row r="969" spans="1:3" x14ac:dyDescent="0.25">
      <c r="A969" t="str">
        <f>'Kickstarter Table'!F969</f>
        <v>failed</v>
      </c>
      <c r="B969" s="11">
        <f>'Kickstarter Table'!D969</f>
        <v>20000</v>
      </c>
      <c r="C969" s="11"/>
    </row>
    <row r="970" spans="1:3" x14ac:dyDescent="0.25">
      <c r="A970" t="str">
        <f>'Kickstarter Table'!F970</f>
        <v>failed</v>
      </c>
      <c r="B970" s="11">
        <f>'Kickstarter Table'!D970</f>
        <v>8000</v>
      </c>
      <c r="C970" s="11"/>
    </row>
    <row r="971" spans="1:3" x14ac:dyDescent="0.25">
      <c r="A971" t="str">
        <f>'Kickstarter Table'!F971</f>
        <v>failed</v>
      </c>
      <c r="B971" s="11">
        <f>'Kickstarter Table'!D971</f>
        <v>30000</v>
      </c>
      <c r="C971" s="11"/>
    </row>
    <row r="972" spans="1:3" x14ac:dyDescent="0.25">
      <c r="A972" t="str">
        <f>'Kickstarter Table'!F972</f>
        <v>failed</v>
      </c>
      <c r="B972" s="11">
        <f>'Kickstarter Table'!D972</f>
        <v>5000</v>
      </c>
      <c r="C972" s="11"/>
    </row>
    <row r="973" spans="1:3" x14ac:dyDescent="0.25">
      <c r="A973" t="str">
        <f>'Kickstarter Table'!F973</f>
        <v>failed</v>
      </c>
      <c r="B973" s="11">
        <f>'Kickstarter Table'!D973</f>
        <v>100000</v>
      </c>
      <c r="C973" s="11"/>
    </row>
    <row r="974" spans="1:3" x14ac:dyDescent="0.25">
      <c r="A974" t="str">
        <f>'Kickstarter Table'!F974</f>
        <v>failed</v>
      </c>
      <c r="B974" s="11">
        <f>'Kickstarter Table'!D974</f>
        <v>20000</v>
      </c>
      <c r="C974" s="11"/>
    </row>
    <row r="975" spans="1:3" x14ac:dyDescent="0.25">
      <c r="A975" t="str">
        <f>'Kickstarter Table'!F975</f>
        <v>failed</v>
      </c>
      <c r="B975" s="11">
        <f>'Kickstarter Table'!D975</f>
        <v>20000</v>
      </c>
      <c r="C975" s="11"/>
    </row>
    <row r="976" spans="1:3" x14ac:dyDescent="0.25">
      <c r="A976" t="str">
        <f>'Kickstarter Table'!F976</f>
        <v>failed</v>
      </c>
      <c r="B976" s="11">
        <f>'Kickstarter Table'!D976</f>
        <v>50000</v>
      </c>
      <c r="C976" s="11"/>
    </row>
    <row r="977" spans="1:3" x14ac:dyDescent="0.25">
      <c r="A977" t="str">
        <f>'Kickstarter Table'!F977</f>
        <v>failed</v>
      </c>
      <c r="B977" s="11">
        <f>'Kickstarter Table'!D977</f>
        <v>100000</v>
      </c>
      <c r="C977" s="11"/>
    </row>
    <row r="978" spans="1:3" x14ac:dyDescent="0.25">
      <c r="A978" t="str">
        <f>'Kickstarter Table'!F978</f>
        <v>failed</v>
      </c>
      <c r="B978" s="11">
        <f>'Kickstarter Table'!D978</f>
        <v>150000</v>
      </c>
      <c r="C978" s="11"/>
    </row>
    <row r="979" spans="1:3" x14ac:dyDescent="0.25">
      <c r="A979" t="str">
        <f>'Kickstarter Table'!F979</f>
        <v>failed</v>
      </c>
      <c r="B979" s="11">
        <f>'Kickstarter Table'!D979</f>
        <v>2700</v>
      </c>
      <c r="C979" s="11"/>
    </row>
    <row r="980" spans="1:3" x14ac:dyDescent="0.25">
      <c r="A980" t="str">
        <f>'Kickstarter Table'!F980</f>
        <v>failed</v>
      </c>
      <c r="B980" s="11">
        <f>'Kickstarter Table'!D980</f>
        <v>172889</v>
      </c>
      <c r="C980" s="11"/>
    </row>
    <row r="981" spans="1:3" x14ac:dyDescent="0.25">
      <c r="A981" t="str">
        <f>'Kickstarter Table'!F981</f>
        <v>failed</v>
      </c>
      <c r="B981" s="11">
        <f>'Kickstarter Table'!D981</f>
        <v>35000</v>
      </c>
      <c r="C981" s="11"/>
    </row>
    <row r="982" spans="1:3" x14ac:dyDescent="0.25">
      <c r="A982" t="str">
        <f>'Kickstarter Table'!F982</f>
        <v>failed</v>
      </c>
      <c r="B982" s="11">
        <f>'Kickstarter Table'!D982</f>
        <v>10000</v>
      </c>
      <c r="C982" s="11"/>
    </row>
    <row r="983" spans="1:3" x14ac:dyDescent="0.25">
      <c r="A983" t="str">
        <f>'Kickstarter Table'!F983</f>
        <v>failed</v>
      </c>
      <c r="B983" s="11">
        <f>'Kickstarter Table'!D983</f>
        <v>88888</v>
      </c>
      <c r="C983" s="11"/>
    </row>
    <row r="984" spans="1:3" x14ac:dyDescent="0.25">
      <c r="A984" t="str">
        <f>'Kickstarter Table'!F984</f>
        <v>failed</v>
      </c>
      <c r="B984" s="11">
        <f>'Kickstarter Table'!D984</f>
        <v>17500</v>
      </c>
      <c r="C984" s="11"/>
    </row>
    <row r="985" spans="1:3" x14ac:dyDescent="0.25">
      <c r="A985" t="str">
        <f>'Kickstarter Table'!F985</f>
        <v>failed</v>
      </c>
      <c r="B985" s="11">
        <f>'Kickstarter Table'!D985</f>
        <v>104219</v>
      </c>
      <c r="C985" s="11"/>
    </row>
    <row r="986" spans="1:3" x14ac:dyDescent="0.25">
      <c r="A986" t="str">
        <f>'Kickstarter Table'!F986</f>
        <v>failed</v>
      </c>
      <c r="B986" s="11">
        <f>'Kickstarter Table'!D986</f>
        <v>10000</v>
      </c>
      <c r="C986" s="11"/>
    </row>
    <row r="987" spans="1:3" x14ac:dyDescent="0.25">
      <c r="A987" t="str">
        <f>'Kickstarter Table'!F987</f>
        <v>failed</v>
      </c>
      <c r="B987" s="11">
        <f>'Kickstarter Table'!D987</f>
        <v>30000</v>
      </c>
      <c r="C987" s="11"/>
    </row>
    <row r="988" spans="1:3" x14ac:dyDescent="0.25">
      <c r="A988" t="str">
        <f>'Kickstarter Table'!F988</f>
        <v>failed</v>
      </c>
      <c r="B988" s="11">
        <f>'Kickstarter Table'!D988</f>
        <v>20000</v>
      </c>
      <c r="C988" s="11"/>
    </row>
    <row r="989" spans="1:3" x14ac:dyDescent="0.25">
      <c r="A989" t="str">
        <f>'Kickstarter Table'!F989</f>
        <v>failed</v>
      </c>
      <c r="B989" s="11">
        <f>'Kickstarter Table'!D989</f>
        <v>50000</v>
      </c>
      <c r="C989" s="11"/>
    </row>
    <row r="990" spans="1:3" x14ac:dyDescent="0.25">
      <c r="A990" t="str">
        <f>'Kickstarter Table'!F990</f>
        <v>failed</v>
      </c>
      <c r="B990" s="11">
        <f>'Kickstarter Table'!D990</f>
        <v>5000</v>
      </c>
      <c r="C990" s="11"/>
    </row>
    <row r="991" spans="1:3" x14ac:dyDescent="0.25">
      <c r="A991" t="str">
        <f>'Kickstarter Table'!F991</f>
        <v>failed</v>
      </c>
      <c r="B991" s="11">
        <f>'Kickstarter Table'!D991</f>
        <v>10000</v>
      </c>
      <c r="C991" s="11"/>
    </row>
    <row r="992" spans="1:3" x14ac:dyDescent="0.25">
      <c r="A992" t="str">
        <f>'Kickstarter Table'!F992</f>
        <v>failed</v>
      </c>
      <c r="B992" s="11">
        <f>'Kickstarter Table'!D992</f>
        <v>25000</v>
      </c>
      <c r="C992" s="11"/>
    </row>
    <row r="993" spans="1:3" x14ac:dyDescent="0.25">
      <c r="A993" t="str">
        <f>'Kickstarter Table'!F993</f>
        <v>failed</v>
      </c>
      <c r="B993" s="11">
        <f>'Kickstarter Table'!D993</f>
        <v>5000</v>
      </c>
      <c r="C993" s="11"/>
    </row>
    <row r="994" spans="1:3" x14ac:dyDescent="0.25">
      <c r="A994" t="str">
        <f>'Kickstarter Table'!F994</f>
        <v>failed</v>
      </c>
      <c r="B994" s="11">
        <f>'Kickstarter Table'!D994</f>
        <v>100000</v>
      </c>
      <c r="C994" s="11"/>
    </row>
    <row r="995" spans="1:3" x14ac:dyDescent="0.25">
      <c r="A995" t="str">
        <f>'Kickstarter Table'!F995</f>
        <v>failed</v>
      </c>
      <c r="B995" s="11">
        <f>'Kickstarter Table'!D995</f>
        <v>70000</v>
      </c>
      <c r="C995" s="11"/>
    </row>
    <row r="996" spans="1:3" x14ac:dyDescent="0.25">
      <c r="A996" t="str">
        <f>'Kickstarter Table'!F996</f>
        <v>failed</v>
      </c>
      <c r="B996" s="11">
        <f>'Kickstarter Table'!D996</f>
        <v>200000</v>
      </c>
      <c r="C996" s="11"/>
    </row>
    <row r="997" spans="1:3" x14ac:dyDescent="0.25">
      <c r="A997" t="str">
        <f>'Kickstarter Table'!F997</f>
        <v>failed</v>
      </c>
      <c r="B997" s="11">
        <f>'Kickstarter Table'!D997</f>
        <v>10000</v>
      </c>
      <c r="C997" s="11"/>
    </row>
    <row r="998" spans="1:3" x14ac:dyDescent="0.25">
      <c r="A998" t="str">
        <f>'Kickstarter Table'!F998</f>
        <v>failed</v>
      </c>
      <c r="B998" s="11">
        <f>'Kickstarter Table'!D998</f>
        <v>4000</v>
      </c>
      <c r="C998" s="11"/>
    </row>
    <row r="999" spans="1:3" x14ac:dyDescent="0.25">
      <c r="A999" t="str">
        <f>'Kickstarter Table'!F999</f>
        <v>failed</v>
      </c>
      <c r="B999" s="11">
        <f>'Kickstarter Table'!D999</f>
        <v>5000</v>
      </c>
      <c r="C999" s="11"/>
    </row>
    <row r="1000" spans="1:3" x14ac:dyDescent="0.25">
      <c r="A1000" t="str">
        <f>'Kickstarter Table'!F1000</f>
        <v>failed</v>
      </c>
      <c r="B1000" s="11">
        <f>'Kickstarter Table'!D1000</f>
        <v>60000</v>
      </c>
      <c r="C1000" s="11"/>
    </row>
    <row r="1001" spans="1:3" x14ac:dyDescent="0.25">
      <c r="A1001" t="str">
        <f>'Kickstarter Table'!F1001</f>
        <v>failed</v>
      </c>
      <c r="B1001" s="11">
        <f>'Kickstarter Table'!D1001</f>
        <v>150000</v>
      </c>
      <c r="C1001" s="11"/>
    </row>
    <row r="1002" spans="1:3" x14ac:dyDescent="0.25">
      <c r="A1002" t="str">
        <f>'Kickstarter Table'!F1002</f>
        <v>canceled</v>
      </c>
      <c r="B1002" s="11">
        <f>'Kickstarter Table'!D1002</f>
        <v>894700</v>
      </c>
      <c r="C1002" s="11"/>
    </row>
    <row r="1003" spans="1:3" x14ac:dyDescent="0.25">
      <c r="A1003" t="str">
        <f>'Kickstarter Table'!F1003</f>
        <v>canceled</v>
      </c>
      <c r="B1003" s="11">
        <f>'Kickstarter Table'!D1003</f>
        <v>5000</v>
      </c>
      <c r="C1003" s="11"/>
    </row>
    <row r="1004" spans="1:3" x14ac:dyDescent="0.25">
      <c r="A1004" t="str">
        <f>'Kickstarter Table'!F1004</f>
        <v>canceled</v>
      </c>
      <c r="B1004" s="11">
        <f>'Kickstarter Table'!D1004</f>
        <v>9999</v>
      </c>
      <c r="C1004" s="11"/>
    </row>
    <row r="1005" spans="1:3" x14ac:dyDescent="0.25">
      <c r="A1005" t="str">
        <f>'Kickstarter Table'!F1005</f>
        <v>canceled</v>
      </c>
      <c r="B1005" s="11">
        <f>'Kickstarter Table'!D1005</f>
        <v>20000</v>
      </c>
      <c r="C1005" s="11"/>
    </row>
    <row r="1006" spans="1:3" x14ac:dyDescent="0.25">
      <c r="A1006" t="str">
        <f>'Kickstarter Table'!F1006</f>
        <v>canceled</v>
      </c>
      <c r="B1006" s="11">
        <f>'Kickstarter Table'!D1006</f>
        <v>25000</v>
      </c>
      <c r="C1006" s="11"/>
    </row>
    <row r="1007" spans="1:3" x14ac:dyDescent="0.25">
      <c r="A1007" t="str">
        <f>'Kickstarter Table'!F1007</f>
        <v>canceled</v>
      </c>
      <c r="B1007" s="11">
        <f>'Kickstarter Table'!D1007</f>
        <v>200000</v>
      </c>
      <c r="C1007" s="11"/>
    </row>
    <row r="1008" spans="1:3" x14ac:dyDescent="0.25">
      <c r="A1008" t="str">
        <f>'Kickstarter Table'!F1008</f>
        <v>canceled</v>
      </c>
      <c r="B1008" s="11">
        <f>'Kickstarter Table'!D1008</f>
        <v>4000</v>
      </c>
      <c r="C1008" s="11"/>
    </row>
    <row r="1009" spans="1:3" x14ac:dyDescent="0.25">
      <c r="A1009" t="str">
        <f>'Kickstarter Table'!F1009</f>
        <v>canceled</v>
      </c>
      <c r="B1009" s="11">
        <f>'Kickstarter Table'!D1009</f>
        <v>30000</v>
      </c>
      <c r="C1009" s="11"/>
    </row>
    <row r="1010" spans="1:3" x14ac:dyDescent="0.25">
      <c r="A1010" t="str">
        <f>'Kickstarter Table'!F1010</f>
        <v>canceled</v>
      </c>
      <c r="B1010" s="11">
        <f>'Kickstarter Table'!D1010</f>
        <v>93500</v>
      </c>
      <c r="C1010" s="11"/>
    </row>
    <row r="1011" spans="1:3" x14ac:dyDescent="0.25">
      <c r="A1011" t="str">
        <f>'Kickstarter Table'!F1011</f>
        <v>canceled</v>
      </c>
      <c r="B1011" s="11">
        <f>'Kickstarter Table'!D1011</f>
        <v>50000</v>
      </c>
      <c r="C1011" s="11"/>
    </row>
    <row r="1012" spans="1:3" x14ac:dyDescent="0.25">
      <c r="A1012" t="str">
        <f>'Kickstarter Table'!F1012</f>
        <v>canceled</v>
      </c>
      <c r="B1012" s="11">
        <f>'Kickstarter Table'!D1012</f>
        <v>115250</v>
      </c>
      <c r="C1012" s="11"/>
    </row>
    <row r="1013" spans="1:3" x14ac:dyDescent="0.25">
      <c r="A1013" t="str">
        <f>'Kickstarter Table'!F1013</f>
        <v>canceled</v>
      </c>
      <c r="B1013" s="11">
        <f>'Kickstarter Table'!D1013</f>
        <v>20000</v>
      </c>
      <c r="C1013" s="11"/>
    </row>
    <row r="1014" spans="1:3" x14ac:dyDescent="0.25">
      <c r="A1014" t="str">
        <f>'Kickstarter Table'!F1014</f>
        <v>canceled</v>
      </c>
      <c r="B1014" s="11">
        <f>'Kickstarter Table'!D1014</f>
        <v>5000</v>
      </c>
      <c r="C1014" s="11"/>
    </row>
    <row r="1015" spans="1:3" x14ac:dyDescent="0.25">
      <c r="A1015" t="str">
        <f>'Kickstarter Table'!F1015</f>
        <v>canceled</v>
      </c>
      <c r="B1015" s="11">
        <f>'Kickstarter Table'!D1015</f>
        <v>25000</v>
      </c>
      <c r="C1015" s="11"/>
    </row>
    <row r="1016" spans="1:3" x14ac:dyDescent="0.25">
      <c r="A1016" t="str">
        <f>'Kickstarter Table'!F1016</f>
        <v>canceled</v>
      </c>
      <c r="B1016" s="11">
        <f>'Kickstarter Table'!D1016</f>
        <v>10000</v>
      </c>
      <c r="C1016" s="11"/>
    </row>
    <row r="1017" spans="1:3" x14ac:dyDescent="0.25">
      <c r="A1017" t="str">
        <f>'Kickstarter Table'!F1017</f>
        <v>canceled</v>
      </c>
      <c r="B1017" s="11">
        <f>'Kickstarter Table'!D1017</f>
        <v>9000</v>
      </c>
      <c r="C1017" s="11"/>
    </row>
    <row r="1018" spans="1:3" x14ac:dyDescent="0.25">
      <c r="A1018" t="str">
        <f>'Kickstarter Table'!F1018</f>
        <v>canceled</v>
      </c>
      <c r="B1018" s="11">
        <f>'Kickstarter Table'!D1018</f>
        <v>100000</v>
      </c>
      <c r="C1018" s="11"/>
    </row>
    <row r="1019" spans="1:3" x14ac:dyDescent="0.25">
      <c r="A1019" t="str">
        <f>'Kickstarter Table'!F1019</f>
        <v>canceled</v>
      </c>
      <c r="B1019" s="11">
        <f>'Kickstarter Table'!D1019</f>
        <v>250000</v>
      </c>
      <c r="C1019" s="11"/>
    </row>
    <row r="1020" spans="1:3" x14ac:dyDescent="0.25">
      <c r="A1020" t="str">
        <f>'Kickstarter Table'!F1020</f>
        <v>canceled</v>
      </c>
      <c r="B1020" s="11">
        <f>'Kickstarter Table'!D1020</f>
        <v>20000</v>
      </c>
      <c r="C1020" s="11"/>
    </row>
    <row r="1021" spans="1:3" x14ac:dyDescent="0.25">
      <c r="A1021" t="str">
        <f>'Kickstarter Table'!F1021</f>
        <v>canceled</v>
      </c>
      <c r="B1021" s="11">
        <f>'Kickstarter Table'!D1021</f>
        <v>45000</v>
      </c>
      <c r="C1021" s="11"/>
    </row>
    <row r="1022" spans="1:3" x14ac:dyDescent="0.25">
      <c r="A1022" t="str">
        <f>'Kickstarter Table'!F1022</f>
        <v>successful</v>
      </c>
      <c r="B1022" s="11">
        <f>'Kickstarter Table'!D1022</f>
        <v>1550</v>
      </c>
      <c r="C1022" s="11"/>
    </row>
    <row r="1023" spans="1:3" x14ac:dyDescent="0.25">
      <c r="A1023" t="str">
        <f>'Kickstarter Table'!F1023</f>
        <v>successful</v>
      </c>
      <c r="B1023" s="11">
        <f>'Kickstarter Table'!D1023</f>
        <v>3000</v>
      </c>
      <c r="C1023" s="11"/>
    </row>
    <row r="1024" spans="1:3" x14ac:dyDescent="0.25">
      <c r="A1024" t="str">
        <f>'Kickstarter Table'!F1024</f>
        <v>successful</v>
      </c>
      <c r="B1024" s="11">
        <f>'Kickstarter Table'!D1024</f>
        <v>2000</v>
      </c>
      <c r="C1024" s="11"/>
    </row>
    <row r="1025" spans="1:3" x14ac:dyDescent="0.25">
      <c r="A1025" t="str">
        <f>'Kickstarter Table'!F1025</f>
        <v>successful</v>
      </c>
      <c r="B1025" s="11">
        <f>'Kickstarter Table'!D1025</f>
        <v>2000</v>
      </c>
      <c r="C1025" s="11"/>
    </row>
    <row r="1026" spans="1:3" x14ac:dyDescent="0.25">
      <c r="A1026" t="str">
        <f>'Kickstarter Table'!F1026</f>
        <v>successful</v>
      </c>
      <c r="B1026" s="11">
        <f>'Kickstarter Table'!D1026</f>
        <v>20000</v>
      </c>
      <c r="C1026" s="11"/>
    </row>
    <row r="1027" spans="1:3" x14ac:dyDescent="0.25">
      <c r="A1027" t="str">
        <f>'Kickstarter Table'!F1027</f>
        <v>successful</v>
      </c>
      <c r="B1027" s="11">
        <f>'Kickstarter Table'!D1027</f>
        <v>70000</v>
      </c>
      <c r="C1027" s="11"/>
    </row>
    <row r="1028" spans="1:3" x14ac:dyDescent="0.25">
      <c r="A1028" t="str">
        <f>'Kickstarter Table'!F1028</f>
        <v>successful</v>
      </c>
      <c r="B1028" s="11">
        <f>'Kickstarter Table'!D1028</f>
        <v>7000</v>
      </c>
      <c r="C1028" s="11"/>
    </row>
    <row r="1029" spans="1:3" x14ac:dyDescent="0.25">
      <c r="A1029" t="str">
        <f>'Kickstarter Table'!F1029</f>
        <v>successful</v>
      </c>
      <c r="B1029" s="11">
        <f>'Kickstarter Table'!D1029</f>
        <v>7501</v>
      </c>
      <c r="C1029" s="11"/>
    </row>
    <row r="1030" spans="1:3" x14ac:dyDescent="0.25">
      <c r="A1030" t="str">
        <f>'Kickstarter Table'!F1030</f>
        <v>successful</v>
      </c>
      <c r="B1030" s="11">
        <f>'Kickstarter Table'!D1030</f>
        <v>10000</v>
      </c>
      <c r="C1030" s="11"/>
    </row>
    <row r="1031" spans="1:3" x14ac:dyDescent="0.25">
      <c r="A1031" t="str">
        <f>'Kickstarter Table'!F1031</f>
        <v>successful</v>
      </c>
      <c r="B1031" s="11">
        <f>'Kickstarter Table'!D1031</f>
        <v>10000</v>
      </c>
      <c r="C1031" s="11"/>
    </row>
    <row r="1032" spans="1:3" x14ac:dyDescent="0.25">
      <c r="A1032" t="str">
        <f>'Kickstarter Table'!F1032</f>
        <v>successful</v>
      </c>
      <c r="B1032" s="11">
        <f>'Kickstarter Table'!D1032</f>
        <v>2000</v>
      </c>
      <c r="C1032" s="11"/>
    </row>
    <row r="1033" spans="1:3" x14ac:dyDescent="0.25">
      <c r="A1033" t="str">
        <f>'Kickstarter Table'!F1033</f>
        <v>successful</v>
      </c>
      <c r="B1033" s="11">
        <f>'Kickstarter Table'!D1033</f>
        <v>10000</v>
      </c>
      <c r="C1033" s="11"/>
    </row>
    <row r="1034" spans="1:3" x14ac:dyDescent="0.25">
      <c r="A1034" t="str">
        <f>'Kickstarter Table'!F1034</f>
        <v>successful</v>
      </c>
      <c r="B1034" s="11">
        <f>'Kickstarter Table'!D1034</f>
        <v>5400</v>
      </c>
      <c r="C1034" s="11"/>
    </row>
    <row r="1035" spans="1:3" x14ac:dyDescent="0.25">
      <c r="A1035" t="str">
        <f>'Kickstarter Table'!F1035</f>
        <v>successful</v>
      </c>
      <c r="B1035" s="11">
        <f>'Kickstarter Table'!D1035</f>
        <v>1328</v>
      </c>
      <c r="C1035" s="11"/>
    </row>
    <row r="1036" spans="1:3" x14ac:dyDescent="0.25">
      <c r="A1036" t="str">
        <f>'Kickstarter Table'!F1036</f>
        <v>successful</v>
      </c>
      <c r="B1036" s="11">
        <f>'Kickstarter Table'!D1036</f>
        <v>5000</v>
      </c>
      <c r="C1036" s="11"/>
    </row>
    <row r="1037" spans="1:3" x14ac:dyDescent="0.25">
      <c r="A1037" t="str">
        <f>'Kickstarter Table'!F1037</f>
        <v>successful</v>
      </c>
      <c r="B1037" s="11">
        <f>'Kickstarter Table'!D1037</f>
        <v>4600</v>
      </c>
      <c r="C1037" s="11"/>
    </row>
    <row r="1038" spans="1:3" x14ac:dyDescent="0.25">
      <c r="A1038" t="str">
        <f>'Kickstarter Table'!F1038</f>
        <v>successful</v>
      </c>
      <c r="B1038" s="11">
        <f>'Kickstarter Table'!D1038</f>
        <v>4500</v>
      </c>
      <c r="C1038" s="11"/>
    </row>
    <row r="1039" spans="1:3" x14ac:dyDescent="0.25">
      <c r="A1039" t="str">
        <f>'Kickstarter Table'!F1039</f>
        <v>successful</v>
      </c>
      <c r="B1039" s="11">
        <f>'Kickstarter Table'!D1039</f>
        <v>1000</v>
      </c>
      <c r="C1039" s="11"/>
    </row>
    <row r="1040" spans="1:3" x14ac:dyDescent="0.25">
      <c r="A1040" t="str">
        <f>'Kickstarter Table'!F1040</f>
        <v>successful</v>
      </c>
      <c r="B1040" s="11">
        <f>'Kickstarter Table'!D1040</f>
        <v>1500</v>
      </c>
      <c r="C1040" s="11"/>
    </row>
    <row r="1041" spans="1:3" x14ac:dyDescent="0.25">
      <c r="A1041" t="str">
        <f>'Kickstarter Table'!F1041</f>
        <v>successful</v>
      </c>
      <c r="B1041" s="11">
        <f>'Kickstarter Table'!D1041</f>
        <v>500</v>
      </c>
      <c r="C1041" s="11"/>
    </row>
    <row r="1042" spans="1:3" x14ac:dyDescent="0.25">
      <c r="A1042" t="str">
        <f>'Kickstarter Table'!F1042</f>
        <v>canceled</v>
      </c>
      <c r="B1042" s="11">
        <f>'Kickstarter Table'!D1042</f>
        <v>85000</v>
      </c>
      <c r="C1042" s="11"/>
    </row>
    <row r="1043" spans="1:3" x14ac:dyDescent="0.25">
      <c r="A1043" t="str">
        <f>'Kickstarter Table'!F1043</f>
        <v>canceled</v>
      </c>
      <c r="B1043" s="11">
        <f>'Kickstarter Table'!D1043</f>
        <v>50</v>
      </c>
      <c r="C1043" s="11"/>
    </row>
    <row r="1044" spans="1:3" x14ac:dyDescent="0.25">
      <c r="A1044" t="str">
        <f>'Kickstarter Table'!F1044</f>
        <v>canceled</v>
      </c>
      <c r="B1044" s="11">
        <f>'Kickstarter Table'!D1044</f>
        <v>650</v>
      </c>
      <c r="C1044" s="11"/>
    </row>
    <row r="1045" spans="1:3" x14ac:dyDescent="0.25">
      <c r="A1045" t="str">
        <f>'Kickstarter Table'!F1045</f>
        <v>canceled</v>
      </c>
      <c r="B1045" s="11">
        <f>'Kickstarter Table'!D1045</f>
        <v>100000</v>
      </c>
      <c r="C1045" s="11"/>
    </row>
    <row r="1046" spans="1:3" x14ac:dyDescent="0.25">
      <c r="A1046" t="str">
        <f>'Kickstarter Table'!F1046</f>
        <v>canceled</v>
      </c>
      <c r="B1046" s="11">
        <f>'Kickstarter Table'!D1046</f>
        <v>7000</v>
      </c>
      <c r="C1046" s="11"/>
    </row>
    <row r="1047" spans="1:3" x14ac:dyDescent="0.25">
      <c r="A1047" t="str">
        <f>'Kickstarter Table'!F1047</f>
        <v>canceled</v>
      </c>
      <c r="B1047" s="11">
        <f>'Kickstarter Table'!D1047</f>
        <v>10000</v>
      </c>
      <c r="C1047" s="11"/>
    </row>
    <row r="1048" spans="1:3" x14ac:dyDescent="0.25">
      <c r="A1048" t="str">
        <f>'Kickstarter Table'!F1048</f>
        <v>canceled</v>
      </c>
      <c r="B1048" s="11">
        <f>'Kickstarter Table'!D1048</f>
        <v>3000</v>
      </c>
      <c r="C1048" s="11"/>
    </row>
    <row r="1049" spans="1:3" x14ac:dyDescent="0.25">
      <c r="A1049" t="str">
        <f>'Kickstarter Table'!F1049</f>
        <v>canceled</v>
      </c>
      <c r="B1049" s="11">
        <f>'Kickstarter Table'!D1049</f>
        <v>2000</v>
      </c>
      <c r="C1049" s="11"/>
    </row>
    <row r="1050" spans="1:3" x14ac:dyDescent="0.25">
      <c r="A1050" t="str">
        <f>'Kickstarter Table'!F1050</f>
        <v>canceled</v>
      </c>
      <c r="B1050" s="11">
        <f>'Kickstarter Table'!D1050</f>
        <v>15000</v>
      </c>
      <c r="C1050" s="11"/>
    </row>
    <row r="1051" spans="1:3" x14ac:dyDescent="0.25">
      <c r="A1051" t="str">
        <f>'Kickstarter Table'!F1051</f>
        <v>canceled</v>
      </c>
      <c r="B1051" s="11">
        <f>'Kickstarter Table'!D1051</f>
        <v>12000</v>
      </c>
      <c r="C1051" s="11"/>
    </row>
    <row r="1052" spans="1:3" x14ac:dyDescent="0.25">
      <c r="A1052" t="str">
        <f>'Kickstarter Table'!F1052</f>
        <v>canceled</v>
      </c>
      <c r="B1052" s="11">
        <f>'Kickstarter Table'!D1052</f>
        <v>2500</v>
      </c>
      <c r="C1052" s="11"/>
    </row>
    <row r="1053" spans="1:3" x14ac:dyDescent="0.25">
      <c r="A1053" t="str">
        <f>'Kickstarter Table'!F1053</f>
        <v>canceled</v>
      </c>
      <c r="B1053" s="11">
        <f>'Kickstarter Table'!D1053</f>
        <v>500</v>
      </c>
      <c r="C1053" s="11"/>
    </row>
    <row r="1054" spans="1:3" x14ac:dyDescent="0.25">
      <c r="A1054" t="str">
        <f>'Kickstarter Table'!F1054</f>
        <v>canceled</v>
      </c>
      <c r="B1054" s="11">
        <f>'Kickstarter Table'!D1054</f>
        <v>4336</v>
      </c>
      <c r="C1054" s="11"/>
    </row>
    <row r="1055" spans="1:3" x14ac:dyDescent="0.25">
      <c r="A1055" t="str">
        <f>'Kickstarter Table'!F1055</f>
        <v>canceled</v>
      </c>
      <c r="B1055" s="11">
        <f>'Kickstarter Table'!D1055</f>
        <v>1500</v>
      </c>
      <c r="C1055" s="11"/>
    </row>
    <row r="1056" spans="1:3" x14ac:dyDescent="0.25">
      <c r="A1056" t="str">
        <f>'Kickstarter Table'!F1056</f>
        <v>canceled</v>
      </c>
      <c r="B1056" s="11">
        <f>'Kickstarter Table'!D1056</f>
        <v>2500</v>
      </c>
      <c r="C1056" s="11"/>
    </row>
    <row r="1057" spans="1:3" x14ac:dyDescent="0.25">
      <c r="A1057" t="str">
        <f>'Kickstarter Table'!F1057</f>
        <v>canceled</v>
      </c>
      <c r="B1057" s="11">
        <f>'Kickstarter Table'!D1057</f>
        <v>3500</v>
      </c>
      <c r="C1057" s="11"/>
    </row>
    <row r="1058" spans="1:3" x14ac:dyDescent="0.25">
      <c r="A1058" t="str">
        <f>'Kickstarter Table'!F1058</f>
        <v>canceled</v>
      </c>
      <c r="B1058" s="11">
        <f>'Kickstarter Table'!D1058</f>
        <v>10000</v>
      </c>
      <c r="C1058" s="11"/>
    </row>
    <row r="1059" spans="1:3" x14ac:dyDescent="0.25">
      <c r="A1059" t="str">
        <f>'Kickstarter Table'!F1059</f>
        <v>canceled</v>
      </c>
      <c r="B1059" s="11">
        <f>'Kickstarter Table'!D1059</f>
        <v>10000</v>
      </c>
      <c r="C1059" s="11"/>
    </row>
    <row r="1060" spans="1:3" x14ac:dyDescent="0.25">
      <c r="A1060" t="str">
        <f>'Kickstarter Table'!F1060</f>
        <v>canceled</v>
      </c>
      <c r="B1060" s="11">
        <f>'Kickstarter Table'!D1060</f>
        <v>40000</v>
      </c>
      <c r="C1060" s="11"/>
    </row>
    <row r="1061" spans="1:3" x14ac:dyDescent="0.25">
      <c r="A1061" t="str">
        <f>'Kickstarter Table'!F1061</f>
        <v>canceled</v>
      </c>
      <c r="B1061" s="11">
        <f>'Kickstarter Table'!D1061</f>
        <v>1100</v>
      </c>
      <c r="C1061" s="11"/>
    </row>
    <row r="1062" spans="1:3" x14ac:dyDescent="0.25">
      <c r="A1062" t="str">
        <f>'Kickstarter Table'!F1062</f>
        <v>canceled</v>
      </c>
      <c r="B1062" s="11">
        <f>'Kickstarter Table'!D1062</f>
        <v>5000</v>
      </c>
      <c r="C1062" s="11"/>
    </row>
    <row r="1063" spans="1:3" x14ac:dyDescent="0.25">
      <c r="A1063" t="str">
        <f>'Kickstarter Table'!F1063</f>
        <v>canceled</v>
      </c>
      <c r="B1063" s="11">
        <f>'Kickstarter Table'!D1063</f>
        <v>4000</v>
      </c>
      <c r="C1063" s="11"/>
    </row>
    <row r="1064" spans="1:3" x14ac:dyDescent="0.25">
      <c r="A1064" t="str">
        <f>'Kickstarter Table'!F1064</f>
        <v>canceled</v>
      </c>
      <c r="B1064" s="11">
        <f>'Kickstarter Table'!D1064</f>
        <v>199</v>
      </c>
      <c r="C1064" s="11"/>
    </row>
    <row r="1065" spans="1:3" x14ac:dyDescent="0.25">
      <c r="A1065" t="str">
        <f>'Kickstarter Table'!F1065</f>
        <v>canceled</v>
      </c>
      <c r="B1065" s="11">
        <f>'Kickstarter Table'!D1065</f>
        <v>1000</v>
      </c>
      <c r="C1065" s="11"/>
    </row>
    <row r="1066" spans="1:3" x14ac:dyDescent="0.25">
      <c r="A1066" t="str">
        <f>'Kickstarter Table'!F1066</f>
        <v>failed</v>
      </c>
      <c r="B1066" s="11">
        <f>'Kickstarter Table'!D1066</f>
        <v>90000</v>
      </c>
      <c r="C1066" s="11"/>
    </row>
    <row r="1067" spans="1:3" x14ac:dyDescent="0.25">
      <c r="A1067" t="str">
        <f>'Kickstarter Table'!F1067</f>
        <v>failed</v>
      </c>
      <c r="B1067" s="11">
        <f>'Kickstarter Table'!D1067</f>
        <v>3000</v>
      </c>
      <c r="C1067" s="11"/>
    </row>
    <row r="1068" spans="1:3" x14ac:dyDescent="0.25">
      <c r="A1068" t="str">
        <f>'Kickstarter Table'!F1068</f>
        <v>failed</v>
      </c>
      <c r="B1068" s="11">
        <f>'Kickstarter Table'!D1068</f>
        <v>150000</v>
      </c>
      <c r="C1068" s="11"/>
    </row>
    <row r="1069" spans="1:3" x14ac:dyDescent="0.25">
      <c r="A1069" t="str">
        <f>'Kickstarter Table'!F1069</f>
        <v>failed</v>
      </c>
      <c r="B1069" s="11">
        <f>'Kickstarter Table'!D1069</f>
        <v>500</v>
      </c>
      <c r="C1069" s="11"/>
    </row>
    <row r="1070" spans="1:3" x14ac:dyDescent="0.25">
      <c r="A1070" t="str">
        <f>'Kickstarter Table'!F1070</f>
        <v>failed</v>
      </c>
      <c r="B1070" s="11">
        <f>'Kickstarter Table'!D1070</f>
        <v>30000</v>
      </c>
      <c r="C1070" s="11"/>
    </row>
    <row r="1071" spans="1:3" x14ac:dyDescent="0.25">
      <c r="A1071" t="str">
        <f>'Kickstarter Table'!F1071</f>
        <v>failed</v>
      </c>
      <c r="B1071" s="11">
        <f>'Kickstarter Table'!D1071</f>
        <v>2200</v>
      </c>
      <c r="C1071" s="11"/>
    </row>
    <row r="1072" spans="1:3" x14ac:dyDescent="0.25">
      <c r="A1072" t="str">
        <f>'Kickstarter Table'!F1072</f>
        <v>failed</v>
      </c>
      <c r="B1072" s="11">
        <f>'Kickstarter Table'!D1072</f>
        <v>10000</v>
      </c>
      <c r="C1072" s="11"/>
    </row>
    <row r="1073" spans="1:3" x14ac:dyDescent="0.25">
      <c r="A1073" t="str">
        <f>'Kickstarter Table'!F1073</f>
        <v>failed</v>
      </c>
      <c r="B1073" s="11">
        <f>'Kickstarter Table'!D1073</f>
        <v>100</v>
      </c>
      <c r="C1073" s="11"/>
    </row>
    <row r="1074" spans="1:3" x14ac:dyDescent="0.25">
      <c r="A1074" t="str">
        <f>'Kickstarter Table'!F1074</f>
        <v>failed</v>
      </c>
      <c r="B1074" s="11">
        <f>'Kickstarter Table'!D1074</f>
        <v>75000</v>
      </c>
      <c r="C1074" s="11"/>
    </row>
    <row r="1075" spans="1:3" x14ac:dyDescent="0.25">
      <c r="A1075" t="str">
        <f>'Kickstarter Table'!F1075</f>
        <v>failed</v>
      </c>
      <c r="B1075" s="11">
        <f>'Kickstarter Table'!D1075</f>
        <v>750</v>
      </c>
      <c r="C1075" s="11"/>
    </row>
    <row r="1076" spans="1:3" x14ac:dyDescent="0.25">
      <c r="A1076" t="str">
        <f>'Kickstarter Table'!F1076</f>
        <v>failed</v>
      </c>
      <c r="B1076" s="11">
        <f>'Kickstarter Table'!D1076</f>
        <v>54000</v>
      </c>
      <c r="C1076" s="11"/>
    </row>
    <row r="1077" spans="1:3" x14ac:dyDescent="0.25">
      <c r="A1077" t="str">
        <f>'Kickstarter Table'!F1077</f>
        <v>failed</v>
      </c>
      <c r="B1077" s="11">
        <f>'Kickstarter Table'!D1077</f>
        <v>1000</v>
      </c>
      <c r="C1077" s="11"/>
    </row>
    <row r="1078" spans="1:3" x14ac:dyDescent="0.25">
      <c r="A1078" t="str">
        <f>'Kickstarter Table'!F1078</f>
        <v>failed</v>
      </c>
      <c r="B1078" s="11">
        <f>'Kickstarter Table'!D1078</f>
        <v>75000</v>
      </c>
      <c r="C1078" s="11"/>
    </row>
    <row r="1079" spans="1:3" x14ac:dyDescent="0.25">
      <c r="A1079" t="str">
        <f>'Kickstarter Table'!F1079</f>
        <v>failed</v>
      </c>
      <c r="B1079" s="11">
        <f>'Kickstarter Table'!D1079</f>
        <v>25000</v>
      </c>
      <c r="C1079" s="11"/>
    </row>
    <row r="1080" spans="1:3" x14ac:dyDescent="0.25">
      <c r="A1080" t="str">
        <f>'Kickstarter Table'!F1080</f>
        <v>failed</v>
      </c>
      <c r="B1080" s="11">
        <f>'Kickstarter Table'!D1080</f>
        <v>600</v>
      </c>
      <c r="C1080" s="11"/>
    </row>
    <row r="1081" spans="1:3" x14ac:dyDescent="0.25">
      <c r="A1081" t="str">
        <f>'Kickstarter Table'!F1081</f>
        <v>failed</v>
      </c>
      <c r="B1081" s="11">
        <f>'Kickstarter Table'!D1081</f>
        <v>26000</v>
      </c>
      <c r="C1081" s="11"/>
    </row>
    <row r="1082" spans="1:3" x14ac:dyDescent="0.25">
      <c r="A1082" t="str">
        <f>'Kickstarter Table'!F1082</f>
        <v>failed</v>
      </c>
      <c r="B1082" s="11">
        <f>'Kickstarter Table'!D1082</f>
        <v>20000</v>
      </c>
      <c r="C1082" s="11"/>
    </row>
    <row r="1083" spans="1:3" x14ac:dyDescent="0.25">
      <c r="A1083" t="str">
        <f>'Kickstarter Table'!F1083</f>
        <v>failed</v>
      </c>
      <c r="B1083" s="11">
        <f>'Kickstarter Table'!D1083</f>
        <v>68000</v>
      </c>
      <c r="C1083" s="11"/>
    </row>
    <row r="1084" spans="1:3" x14ac:dyDescent="0.25">
      <c r="A1084" t="str">
        <f>'Kickstarter Table'!F1084</f>
        <v>failed</v>
      </c>
      <c r="B1084" s="11">
        <f>'Kickstarter Table'!D1084</f>
        <v>10000</v>
      </c>
      <c r="C1084" s="11"/>
    </row>
    <row r="1085" spans="1:3" x14ac:dyDescent="0.25">
      <c r="A1085" t="str">
        <f>'Kickstarter Table'!F1085</f>
        <v>failed</v>
      </c>
      <c r="B1085" s="11">
        <f>'Kickstarter Table'!D1085</f>
        <v>50000</v>
      </c>
      <c r="C1085" s="11"/>
    </row>
    <row r="1086" spans="1:3" x14ac:dyDescent="0.25">
      <c r="A1086" t="str">
        <f>'Kickstarter Table'!F1086</f>
        <v>failed</v>
      </c>
      <c r="B1086" s="11">
        <f>'Kickstarter Table'!D1086</f>
        <v>550</v>
      </c>
      <c r="C1086" s="11"/>
    </row>
    <row r="1087" spans="1:3" x14ac:dyDescent="0.25">
      <c r="A1087" t="str">
        <f>'Kickstarter Table'!F1087</f>
        <v>failed</v>
      </c>
      <c r="B1087" s="11">
        <f>'Kickstarter Table'!D1087</f>
        <v>30000</v>
      </c>
      <c r="C1087" s="11"/>
    </row>
    <row r="1088" spans="1:3" x14ac:dyDescent="0.25">
      <c r="A1088" t="str">
        <f>'Kickstarter Table'!F1088</f>
        <v>failed</v>
      </c>
      <c r="B1088" s="11">
        <f>'Kickstarter Table'!D1088</f>
        <v>18000</v>
      </c>
      <c r="C1088" s="11"/>
    </row>
    <row r="1089" spans="1:3" x14ac:dyDescent="0.25">
      <c r="A1089" t="str">
        <f>'Kickstarter Table'!F1089</f>
        <v>failed</v>
      </c>
      <c r="B1089" s="11">
        <f>'Kickstarter Table'!D1089</f>
        <v>1100</v>
      </c>
      <c r="C1089" s="11"/>
    </row>
    <row r="1090" spans="1:3" x14ac:dyDescent="0.25">
      <c r="A1090" t="str">
        <f>'Kickstarter Table'!F1090</f>
        <v>failed</v>
      </c>
      <c r="B1090" s="11">
        <f>'Kickstarter Table'!D1090</f>
        <v>45000</v>
      </c>
      <c r="C1090" s="11"/>
    </row>
    <row r="1091" spans="1:3" x14ac:dyDescent="0.25">
      <c r="A1091" t="str">
        <f>'Kickstarter Table'!F1091</f>
        <v>failed</v>
      </c>
      <c r="B1091" s="11">
        <f>'Kickstarter Table'!D1091</f>
        <v>15000</v>
      </c>
      <c r="C1091" s="11"/>
    </row>
    <row r="1092" spans="1:3" x14ac:dyDescent="0.25">
      <c r="A1092" t="str">
        <f>'Kickstarter Table'!F1092</f>
        <v>failed</v>
      </c>
      <c r="B1092" s="11">
        <f>'Kickstarter Table'!D1092</f>
        <v>12999</v>
      </c>
      <c r="C1092" s="11"/>
    </row>
    <row r="1093" spans="1:3" x14ac:dyDescent="0.25">
      <c r="A1093" t="str">
        <f>'Kickstarter Table'!F1093</f>
        <v>failed</v>
      </c>
      <c r="B1093" s="11">
        <f>'Kickstarter Table'!D1093</f>
        <v>200</v>
      </c>
      <c r="C1093" s="11"/>
    </row>
    <row r="1094" spans="1:3" x14ac:dyDescent="0.25">
      <c r="A1094" t="str">
        <f>'Kickstarter Table'!F1094</f>
        <v>failed</v>
      </c>
      <c r="B1094" s="11">
        <f>'Kickstarter Table'!D1094</f>
        <v>2000</v>
      </c>
      <c r="C1094" s="11"/>
    </row>
    <row r="1095" spans="1:3" x14ac:dyDescent="0.25">
      <c r="A1095" t="str">
        <f>'Kickstarter Table'!F1095</f>
        <v>failed</v>
      </c>
      <c r="B1095" s="11">
        <f>'Kickstarter Table'!D1095</f>
        <v>300</v>
      </c>
      <c r="C1095" s="11"/>
    </row>
    <row r="1096" spans="1:3" x14ac:dyDescent="0.25">
      <c r="A1096" t="str">
        <f>'Kickstarter Table'!F1096</f>
        <v>failed</v>
      </c>
      <c r="B1096" s="11">
        <f>'Kickstarter Table'!D1096</f>
        <v>18000</v>
      </c>
      <c r="C1096" s="11"/>
    </row>
    <row r="1097" spans="1:3" x14ac:dyDescent="0.25">
      <c r="A1097" t="str">
        <f>'Kickstarter Table'!F1097</f>
        <v>failed</v>
      </c>
      <c r="B1097" s="11">
        <f>'Kickstarter Table'!D1097</f>
        <v>500000</v>
      </c>
      <c r="C1097" s="11"/>
    </row>
    <row r="1098" spans="1:3" x14ac:dyDescent="0.25">
      <c r="A1098" t="str">
        <f>'Kickstarter Table'!F1098</f>
        <v>failed</v>
      </c>
      <c r="B1098" s="11">
        <f>'Kickstarter Table'!D1098</f>
        <v>12000</v>
      </c>
      <c r="C1098" s="11"/>
    </row>
    <row r="1099" spans="1:3" x14ac:dyDescent="0.25">
      <c r="A1099" t="str">
        <f>'Kickstarter Table'!F1099</f>
        <v>failed</v>
      </c>
      <c r="B1099" s="11">
        <f>'Kickstarter Table'!D1099</f>
        <v>100000</v>
      </c>
      <c r="C1099" s="11"/>
    </row>
    <row r="1100" spans="1:3" x14ac:dyDescent="0.25">
      <c r="A1100" t="str">
        <f>'Kickstarter Table'!F1100</f>
        <v>failed</v>
      </c>
      <c r="B1100" s="11">
        <f>'Kickstarter Table'!D1100</f>
        <v>25000</v>
      </c>
      <c r="C1100" s="11"/>
    </row>
    <row r="1101" spans="1:3" x14ac:dyDescent="0.25">
      <c r="A1101" t="str">
        <f>'Kickstarter Table'!F1101</f>
        <v>failed</v>
      </c>
      <c r="B1101" s="11">
        <f>'Kickstarter Table'!D1101</f>
        <v>5000</v>
      </c>
      <c r="C1101" s="11"/>
    </row>
    <row r="1102" spans="1:3" x14ac:dyDescent="0.25">
      <c r="A1102" t="str">
        <f>'Kickstarter Table'!F1102</f>
        <v>failed</v>
      </c>
      <c r="B1102" s="11">
        <f>'Kickstarter Table'!D1102</f>
        <v>4000</v>
      </c>
      <c r="C1102" s="11"/>
    </row>
    <row r="1103" spans="1:3" x14ac:dyDescent="0.25">
      <c r="A1103" t="str">
        <f>'Kickstarter Table'!F1103</f>
        <v>failed</v>
      </c>
      <c r="B1103" s="11">
        <f>'Kickstarter Table'!D1103</f>
        <v>100000</v>
      </c>
      <c r="C1103" s="11"/>
    </row>
    <row r="1104" spans="1:3" x14ac:dyDescent="0.25">
      <c r="A1104" t="str">
        <f>'Kickstarter Table'!F1104</f>
        <v>failed</v>
      </c>
      <c r="B1104" s="11">
        <f>'Kickstarter Table'!D1104</f>
        <v>8000</v>
      </c>
      <c r="C1104" s="11"/>
    </row>
    <row r="1105" spans="1:3" x14ac:dyDescent="0.25">
      <c r="A1105" t="str">
        <f>'Kickstarter Table'!F1105</f>
        <v>failed</v>
      </c>
      <c r="B1105" s="11">
        <f>'Kickstarter Table'!D1105</f>
        <v>15000</v>
      </c>
      <c r="C1105" s="11"/>
    </row>
    <row r="1106" spans="1:3" x14ac:dyDescent="0.25">
      <c r="A1106" t="str">
        <f>'Kickstarter Table'!F1106</f>
        <v>failed</v>
      </c>
      <c r="B1106" s="11">
        <f>'Kickstarter Table'!D1106</f>
        <v>60000</v>
      </c>
      <c r="C1106" s="11"/>
    </row>
    <row r="1107" spans="1:3" x14ac:dyDescent="0.25">
      <c r="A1107" t="str">
        <f>'Kickstarter Table'!F1107</f>
        <v>failed</v>
      </c>
      <c r="B1107" s="11">
        <f>'Kickstarter Table'!D1107</f>
        <v>900000</v>
      </c>
      <c r="C1107" s="11"/>
    </row>
    <row r="1108" spans="1:3" x14ac:dyDescent="0.25">
      <c r="A1108" t="str">
        <f>'Kickstarter Table'!F1108</f>
        <v>failed</v>
      </c>
      <c r="B1108" s="11">
        <f>'Kickstarter Table'!D1108</f>
        <v>400</v>
      </c>
      <c r="C1108" s="11"/>
    </row>
    <row r="1109" spans="1:3" x14ac:dyDescent="0.25">
      <c r="A1109" t="str">
        <f>'Kickstarter Table'!F1109</f>
        <v>failed</v>
      </c>
      <c r="B1109" s="11">
        <f>'Kickstarter Table'!D1109</f>
        <v>10000</v>
      </c>
      <c r="C1109" s="11"/>
    </row>
    <row r="1110" spans="1:3" x14ac:dyDescent="0.25">
      <c r="A1110" t="str">
        <f>'Kickstarter Table'!F1110</f>
        <v>failed</v>
      </c>
      <c r="B1110" s="11">
        <f>'Kickstarter Table'!D1110</f>
        <v>25000</v>
      </c>
      <c r="C1110" s="11"/>
    </row>
    <row r="1111" spans="1:3" x14ac:dyDescent="0.25">
      <c r="A1111" t="str">
        <f>'Kickstarter Table'!F1111</f>
        <v>failed</v>
      </c>
      <c r="B1111" s="11">
        <f>'Kickstarter Table'!D1111</f>
        <v>10000</v>
      </c>
      <c r="C1111" s="11"/>
    </row>
    <row r="1112" spans="1:3" x14ac:dyDescent="0.25">
      <c r="A1112" t="str">
        <f>'Kickstarter Table'!F1112</f>
        <v>failed</v>
      </c>
      <c r="B1112" s="11">
        <f>'Kickstarter Table'!D1112</f>
        <v>50000</v>
      </c>
      <c r="C1112" s="11"/>
    </row>
    <row r="1113" spans="1:3" x14ac:dyDescent="0.25">
      <c r="A1113" t="str">
        <f>'Kickstarter Table'!F1113</f>
        <v>failed</v>
      </c>
      <c r="B1113" s="11">
        <f>'Kickstarter Table'!D1113</f>
        <v>2500</v>
      </c>
      <c r="C1113" s="11"/>
    </row>
    <row r="1114" spans="1:3" x14ac:dyDescent="0.25">
      <c r="A1114" t="str">
        <f>'Kickstarter Table'!F1114</f>
        <v>failed</v>
      </c>
      <c r="B1114" s="11">
        <f>'Kickstarter Table'!D1114</f>
        <v>88000</v>
      </c>
      <c r="C1114" s="11"/>
    </row>
    <row r="1115" spans="1:3" x14ac:dyDescent="0.25">
      <c r="A1115" t="str">
        <f>'Kickstarter Table'!F1115</f>
        <v>failed</v>
      </c>
      <c r="B1115" s="11">
        <f>'Kickstarter Table'!D1115</f>
        <v>1000</v>
      </c>
      <c r="C1115" s="11"/>
    </row>
    <row r="1116" spans="1:3" x14ac:dyDescent="0.25">
      <c r="A1116" t="str">
        <f>'Kickstarter Table'!F1116</f>
        <v>failed</v>
      </c>
      <c r="B1116" s="11">
        <f>'Kickstarter Table'!D1116</f>
        <v>6000</v>
      </c>
      <c r="C1116" s="11"/>
    </row>
    <row r="1117" spans="1:3" x14ac:dyDescent="0.25">
      <c r="A1117" t="str">
        <f>'Kickstarter Table'!F1117</f>
        <v>failed</v>
      </c>
      <c r="B1117" s="11">
        <f>'Kickstarter Table'!D1117</f>
        <v>40000</v>
      </c>
      <c r="C1117" s="11"/>
    </row>
    <row r="1118" spans="1:3" x14ac:dyDescent="0.25">
      <c r="A1118" t="str">
        <f>'Kickstarter Table'!F1118</f>
        <v>failed</v>
      </c>
      <c r="B1118" s="11">
        <f>'Kickstarter Table'!D1118</f>
        <v>500000</v>
      </c>
      <c r="C1118" s="11"/>
    </row>
    <row r="1119" spans="1:3" x14ac:dyDescent="0.25">
      <c r="A1119" t="str">
        <f>'Kickstarter Table'!F1119</f>
        <v>failed</v>
      </c>
      <c r="B1119" s="11">
        <f>'Kickstarter Table'!D1119</f>
        <v>1000</v>
      </c>
      <c r="C1119" s="11"/>
    </row>
    <row r="1120" spans="1:3" x14ac:dyDescent="0.25">
      <c r="A1120" t="str">
        <f>'Kickstarter Table'!F1120</f>
        <v>failed</v>
      </c>
      <c r="B1120" s="11">
        <f>'Kickstarter Table'!D1120</f>
        <v>4500</v>
      </c>
      <c r="C1120" s="11"/>
    </row>
    <row r="1121" spans="1:3" x14ac:dyDescent="0.25">
      <c r="A1121" t="str">
        <f>'Kickstarter Table'!F1121</f>
        <v>failed</v>
      </c>
      <c r="B1121" s="11">
        <f>'Kickstarter Table'!D1121</f>
        <v>2100</v>
      </c>
      <c r="C1121" s="11"/>
    </row>
    <row r="1122" spans="1:3" x14ac:dyDescent="0.25">
      <c r="A1122" t="str">
        <f>'Kickstarter Table'!F1122</f>
        <v>failed</v>
      </c>
      <c r="B1122" s="11">
        <f>'Kickstarter Table'!D1122</f>
        <v>25000</v>
      </c>
      <c r="C1122" s="11"/>
    </row>
    <row r="1123" spans="1:3" x14ac:dyDescent="0.25">
      <c r="A1123" t="str">
        <f>'Kickstarter Table'!F1123</f>
        <v>failed</v>
      </c>
      <c r="B1123" s="11">
        <f>'Kickstarter Table'!D1123</f>
        <v>250000</v>
      </c>
      <c r="C1123" s="11"/>
    </row>
    <row r="1124" spans="1:3" x14ac:dyDescent="0.25">
      <c r="A1124" t="str">
        <f>'Kickstarter Table'!F1124</f>
        <v>failed</v>
      </c>
      <c r="B1124" s="11">
        <f>'Kickstarter Table'!D1124</f>
        <v>3200</v>
      </c>
      <c r="C1124" s="11"/>
    </row>
    <row r="1125" spans="1:3" x14ac:dyDescent="0.25">
      <c r="A1125" t="str">
        <f>'Kickstarter Table'!F1125</f>
        <v>failed</v>
      </c>
      <c r="B1125" s="11">
        <f>'Kickstarter Table'!D1125</f>
        <v>5000</v>
      </c>
      <c r="C1125" s="11"/>
    </row>
    <row r="1126" spans="1:3" x14ac:dyDescent="0.25">
      <c r="A1126" t="str">
        <f>'Kickstarter Table'!F1126</f>
        <v>failed</v>
      </c>
      <c r="B1126" s="11">
        <f>'Kickstarter Table'!D1126</f>
        <v>90000</v>
      </c>
      <c r="C1126" s="11"/>
    </row>
    <row r="1127" spans="1:3" x14ac:dyDescent="0.25">
      <c r="A1127" t="str">
        <f>'Kickstarter Table'!F1127</f>
        <v>failed</v>
      </c>
      <c r="B1127" s="11">
        <f>'Kickstarter Table'!D1127</f>
        <v>3000</v>
      </c>
      <c r="C1127" s="11"/>
    </row>
    <row r="1128" spans="1:3" x14ac:dyDescent="0.25">
      <c r="A1128" t="str">
        <f>'Kickstarter Table'!F1128</f>
        <v>failed</v>
      </c>
      <c r="B1128" s="11">
        <f>'Kickstarter Table'!D1128</f>
        <v>2000</v>
      </c>
      <c r="C1128" s="11"/>
    </row>
    <row r="1129" spans="1:3" x14ac:dyDescent="0.25">
      <c r="A1129" t="str">
        <f>'Kickstarter Table'!F1129</f>
        <v>failed</v>
      </c>
      <c r="B1129" s="11">
        <f>'Kickstarter Table'!D1129</f>
        <v>35000</v>
      </c>
      <c r="C1129" s="11"/>
    </row>
    <row r="1130" spans="1:3" x14ac:dyDescent="0.25">
      <c r="A1130" t="str">
        <f>'Kickstarter Table'!F1130</f>
        <v>failed</v>
      </c>
      <c r="B1130" s="11">
        <f>'Kickstarter Table'!D1130</f>
        <v>1000</v>
      </c>
      <c r="C1130" s="11"/>
    </row>
    <row r="1131" spans="1:3" x14ac:dyDescent="0.25">
      <c r="A1131" t="str">
        <f>'Kickstarter Table'!F1131</f>
        <v>failed</v>
      </c>
      <c r="B1131" s="11">
        <f>'Kickstarter Table'!D1131</f>
        <v>20000</v>
      </c>
      <c r="C1131" s="11"/>
    </row>
    <row r="1132" spans="1:3" x14ac:dyDescent="0.25">
      <c r="A1132" t="str">
        <f>'Kickstarter Table'!F1132</f>
        <v>failed</v>
      </c>
      <c r="B1132" s="11">
        <f>'Kickstarter Table'!D1132</f>
        <v>5000</v>
      </c>
      <c r="C1132" s="11"/>
    </row>
    <row r="1133" spans="1:3" x14ac:dyDescent="0.25">
      <c r="A1133" t="str">
        <f>'Kickstarter Table'!F1133</f>
        <v>failed</v>
      </c>
      <c r="B1133" s="11">
        <f>'Kickstarter Table'!D1133</f>
        <v>40000</v>
      </c>
      <c r="C1133" s="11"/>
    </row>
    <row r="1134" spans="1:3" x14ac:dyDescent="0.25">
      <c r="A1134" t="str">
        <f>'Kickstarter Table'!F1134</f>
        <v>failed</v>
      </c>
      <c r="B1134" s="11">
        <f>'Kickstarter Table'!D1134</f>
        <v>10000</v>
      </c>
      <c r="C1134" s="11"/>
    </row>
    <row r="1135" spans="1:3" x14ac:dyDescent="0.25">
      <c r="A1135" t="str">
        <f>'Kickstarter Table'!F1135</f>
        <v>failed</v>
      </c>
      <c r="B1135" s="11">
        <f>'Kickstarter Table'!D1135</f>
        <v>3000</v>
      </c>
      <c r="C1135" s="11"/>
    </row>
    <row r="1136" spans="1:3" x14ac:dyDescent="0.25">
      <c r="A1136" t="str">
        <f>'Kickstarter Table'!F1136</f>
        <v>failed</v>
      </c>
      <c r="B1136" s="11">
        <f>'Kickstarter Table'!D1136</f>
        <v>25000</v>
      </c>
      <c r="C1136" s="11"/>
    </row>
    <row r="1137" spans="1:3" x14ac:dyDescent="0.25">
      <c r="A1137" t="str">
        <f>'Kickstarter Table'!F1137</f>
        <v>failed</v>
      </c>
      <c r="B1137" s="11">
        <f>'Kickstarter Table'!D1137</f>
        <v>1000</v>
      </c>
      <c r="C1137" s="11"/>
    </row>
    <row r="1138" spans="1:3" x14ac:dyDescent="0.25">
      <c r="A1138" t="str">
        <f>'Kickstarter Table'!F1138</f>
        <v>failed</v>
      </c>
      <c r="B1138" s="11">
        <f>'Kickstarter Table'!D1138</f>
        <v>4190</v>
      </c>
      <c r="C1138" s="11"/>
    </row>
    <row r="1139" spans="1:3" x14ac:dyDescent="0.25">
      <c r="A1139" t="str">
        <f>'Kickstarter Table'!F1139</f>
        <v>failed</v>
      </c>
      <c r="B1139" s="11">
        <f>'Kickstarter Table'!D1139</f>
        <v>25000</v>
      </c>
      <c r="C1139" s="11"/>
    </row>
    <row r="1140" spans="1:3" x14ac:dyDescent="0.25">
      <c r="A1140" t="str">
        <f>'Kickstarter Table'!F1140</f>
        <v>failed</v>
      </c>
      <c r="B1140" s="11">
        <f>'Kickstarter Table'!D1140</f>
        <v>35000</v>
      </c>
      <c r="C1140" s="11"/>
    </row>
    <row r="1141" spans="1:3" x14ac:dyDescent="0.25">
      <c r="A1141" t="str">
        <f>'Kickstarter Table'!F1141</f>
        <v>failed</v>
      </c>
      <c r="B1141" s="11">
        <f>'Kickstarter Table'!D1141</f>
        <v>8000</v>
      </c>
      <c r="C1141" s="11"/>
    </row>
    <row r="1142" spans="1:3" x14ac:dyDescent="0.25">
      <c r="A1142" t="str">
        <f>'Kickstarter Table'!F1142</f>
        <v>failed</v>
      </c>
      <c r="B1142" s="11">
        <f>'Kickstarter Table'!D1142</f>
        <v>5000</v>
      </c>
      <c r="C1142" s="11"/>
    </row>
    <row r="1143" spans="1:3" x14ac:dyDescent="0.25">
      <c r="A1143" t="str">
        <f>'Kickstarter Table'!F1143</f>
        <v>failed</v>
      </c>
      <c r="B1143" s="11">
        <f>'Kickstarter Table'!D1143</f>
        <v>500</v>
      </c>
      <c r="C1143" s="11"/>
    </row>
    <row r="1144" spans="1:3" x14ac:dyDescent="0.25">
      <c r="A1144" t="str">
        <f>'Kickstarter Table'!F1144</f>
        <v>failed</v>
      </c>
      <c r="B1144" s="11">
        <f>'Kickstarter Table'!D1144</f>
        <v>4000</v>
      </c>
      <c r="C1144" s="11"/>
    </row>
    <row r="1145" spans="1:3" x14ac:dyDescent="0.25">
      <c r="A1145" t="str">
        <f>'Kickstarter Table'!F1145</f>
        <v>failed</v>
      </c>
      <c r="B1145" s="11">
        <f>'Kickstarter Table'!D1145</f>
        <v>45000</v>
      </c>
      <c r="C1145" s="11"/>
    </row>
    <row r="1146" spans="1:3" x14ac:dyDescent="0.25">
      <c r="A1146" t="str">
        <f>'Kickstarter Table'!F1146</f>
        <v>failed</v>
      </c>
      <c r="B1146" s="11">
        <f>'Kickstarter Table'!D1146</f>
        <v>9300</v>
      </c>
      <c r="C1146" s="11"/>
    </row>
    <row r="1147" spans="1:3" x14ac:dyDescent="0.25">
      <c r="A1147" t="str">
        <f>'Kickstarter Table'!F1147</f>
        <v>failed</v>
      </c>
      <c r="B1147" s="11">
        <f>'Kickstarter Table'!D1147</f>
        <v>80000</v>
      </c>
      <c r="C1147" s="11"/>
    </row>
    <row r="1148" spans="1:3" x14ac:dyDescent="0.25">
      <c r="A1148" t="str">
        <f>'Kickstarter Table'!F1148</f>
        <v>failed</v>
      </c>
      <c r="B1148" s="11">
        <f>'Kickstarter Table'!D1148</f>
        <v>6000</v>
      </c>
      <c r="C1148" s="11"/>
    </row>
    <row r="1149" spans="1:3" x14ac:dyDescent="0.25">
      <c r="A1149" t="str">
        <f>'Kickstarter Table'!F1149</f>
        <v>failed</v>
      </c>
      <c r="B1149" s="11">
        <f>'Kickstarter Table'!D1149</f>
        <v>25000</v>
      </c>
      <c r="C1149" s="11"/>
    </row>
    <row r="1150" spans="1:3" x14ac:dyDescent="0.25">
      <c r="A1150" t="str">
        <f>'Kickstarter Table'!F1150</f>
        <v>failed</v>
      </c>
      <c r="B1150" s="11">
        <f>'Kickstarter Table'!D1150</f>
        <v>15000</v>
      </c>
      <c r="C1150" s="11"/>
    </row>
    <row r="1151" spans="1:3" x14ac:dyDescent="0.25">
      <c r="A1151" t="str">
        <f>'Kickstarter Table'!F1151</f>
        <v>failed</v>
      </c>
      <c r="B1151" s="11">
        <f>'Kickstarter Table'!D1151</f>
        <v>50000</v>
      </c>
      <c r="C1151" s="11"/>
    </row>
    <row r="1152" spans="1:3" x14ac:dyDescent="0.25">
      <c r="A1152" t="str">
        <f>'Kickstarter Table'!F1152</f>
        <v>failed</v>
      </c>
      <c r="B1152" s="11">
        <f>'Kickstarter Table'!D1152</f>
        <v>2500</v>
      </c>
      <c r="C1152" s="11"/>
    </row>
    <row r="1153" spans="1:3" x14ac:dyDescent="0.25">
      <c r="A1153" t="str">
        <f>'Kickstarter Table'!F1153</f>
        <v>failed</v>
      </c>
      <c r="B1153" s="11">
        <f>'Kickstarter Table'!D1153</f>
        <v>25000</v>
      </c>
      <c r="C1153" s="11"/>
    </row>
    <row r="1154" spans="1:3" x14ac:dyDescent="0.25">
      <c r="A1154" t="str">
        <f>'Kickstarter Table'!F1154</f>
        <v>failed</v>
      </c>
      <c r="B1154" s="11">
        <f>'Kickstarter Table'!D1154</f>
        <v>16000</v>
      </c>
      <c r="C1154" s="11"/>
    </row>
    <row r="1155" spans="1:3" x14ac:dyDescent="0.25">
      <c r="A1155" t="str">
        <f>'Kickstarter Table'!F1155</f>
        <v>failed</v>
      </c>
      <c r="B1155" s="11">
        <f>'Kickstarter Table'!D1155</f>
        <v>8000</v>
      </c>
      <c r="C1155" s="11"/>
    </row>
    <row r="1156" spans="1:3" x14ac:dyDescent="0.25">
      <c r="A1156" t="str">
        <f>'Kickstarter Table'!F1156</f>
        <v>failed</v>
      </c>
      <c r="B1156" s="11">
        <f>'Kickstarter Table'!D1156</f>
        <v>5000</v>
      </c>
      <c r="C1156" s="11"/>
    </row>
    <row r="1157" spans="1:3" x14ac:dyDescent="0.25">
      <c r="A1157" t="str">
        <f>'Kickstarter Table'!F1157</f>
        <v>failed</v>
      </c>
      <c r="B1157" s="11">
        <f>'Kickstarter Table'!D1157</f>
        <v>25000</v>
      </c>
      <c r="C1157" s="11"/>
    </row>
    <row r="1158" spans="1:3" x14ac:dyDescent="0.25">
      <c r="A1158" t="str">
        <f>'Kickstarter Table'!F1158</f>
        <v>failed</v>
      </c>
      <c r="B1158" s="11">
        <f>'Kickstarter Table'!D1158</f>
        <v>6500</v>
      </c>
      <c r="C1158" s="11"/>
    </row>
    <row r="1159" spans="1:3" x14ac:dyDescent="0.25">
      <c r="A1159" t="str">
        <f>'Kickstarter Table'!F1159</f>
        <v>failed</v>
      </c>
      <c r="B1159" s="11">
        <f>'Kickstarter Table'!D1159</f>
        <v>10000</v>
      </c>
      <c r="C1159" s="11"/>
    </row>
    <row r="1160" spans="1:3" x14ac:dyDescent="0.25">
      <c r="A1160" t="str">
        <f>'Kickstarter Table'!F1160</f>
        <v>failed</v>
      </c>
      <c r="B1160" s="11">
        <f>'Kickstarter Table'!D1160</f>
        <v>7500</v>
      </c>
      <c r="C1160" s="11"/>
    </row>
    <row r="1161" spans="1:3" x14ac:dyDescent="0.25">
      <c r="A1161" t="str">
        <f>'Kickstarter Table'!F1161</f>
        <v>failed</v>
      </c>
      <c r="B1161" s="11">
        <f>'Kickstarter Table'!D1161</f>
        <v>6750</v>
      </c>
      <c r="C1161" s="11"/>
    </row>
    <row r="1162" spans="1:3" x14ac:dyDescent="0.25">
      <c r="A1162" t="str">
        <f>'Kickstarter Table'!F1162</f>
        <v>failed</v>
      </c>
      <c r="B1162" s="11">
        <f>'Kickstarter Table'!D1162</f>
        <v>30000</v>
      </c>
      <c r="C1162" s="11"/>
    </row>
    <row r="1163" spans="1:3" x14ac:dyDescent="0.25">
      <c r="A1163" t="str">
        <f>'Kickstarter Table'!F1163</f>
        <v>failed</v>
      </c>
      <c r="B1163" s="11">
        <f>'Kickstarter Table'!D1163</f>
        <v>18000</v>
      </c>
      <c r="C1163" s="11"/>
    </row>
    <row r="1164" spans="1:3" x14ac:dyDescent="0.25">
      <c r="A1164" t="str">
        <f>'Kickstarter Table'!F1164</f>
        <v>failed</v>
      </c>
      <c r="B1164" s="11">
        <f>'Kickstarter Table'!D1164</f>
        <v>60000</v>
      </c>
      <c r="C1164" s="11"/>
    </row>
    <row r="1165" spans="1:3" x14ac:dyDescent="0.25">
      <c r="A1165" t="str">
        <f>'Kickstarter Table'!F1165</f>
        <v>failed</v>
      </c>
      <c r="B1165" s="11">
        <f>'Kickstarter Table'!D1165</f>
        <v>5200</v>
      </c>
      <c r="C1165" s="11"/>
    </row>
    <row r="1166" spans="1:3" x14ac:dyDescent="0.25">
      <c r="A1166" t="str">
        <f>'Kickstarter Table'!F1166</f>
        <v>failed</v>
      </c>
      <c r="B1166" s="11">
        <f>'Kickstarter Table'!D1166</f>
        <v>10000</v>
      </c>
      <c r="C1166" s="11"/>
    </row>
    <row r="1167" spans="1:3" x14ac:dyDescent="0.25">
      <c r="A1167" t="str">
        <f>'Kickstarter Table'!F1167</f>
        <v>failed</v>
      </c>
      <c r="B1167" s="11">
        <f>'Kickstarter Table'!D1167</f>
        <v>10000</v>
      </c>
      <c r="C1167" s="11"/>
    </row>
    <row r="1168" spans="1:3" x14ac:dyDescent="0.25">
      <c r="A1168" t="str">
        <f>'Kickstarter Table'!F1168</f>
        <v>failed</v>
      </c>
      <c r="B1168" s="11">
        <f>'Kickstarter Table'!D1168</f>
        <v>15000</v>
      </c>
      <c r="C1168" s="11"/>
    </row>
    <row r="1169" spans="1:3" x14ac:dyDescent="0.25">
      <c r="A1169" t="str">
        <f>'Kickstarter Table'!F1169</f>
        <v>failed</v>
      </c>
      <c r="B1169" s="11">
        <f>'Kickstarter Table'!D1169</f>
        <v>60000</v>
      </c>
      <c r="C1169" s="11"/>
    </row>
    <row r="1170" spans="1:3" x14ac:dyDescent="0.25">
      <c r="A1170" t="str">
        <f>'Kickstarter Table'!F1170</f>
        <v>failed</v>
      </c>
      <c r="B1170" s="11">
        <f>'Kickstarter Table'!D1170</f>
        <v>18000</v>
      </c>
      <c r="C1170" s="11"/>
    </row>
    <row r="1171" spans="1:3" x14ac:dyDescent="0.25">
      <c r="A1171" t="str">
        <f>'Kickstarter Table'!F1171</f>
        <v>failed</v>
      </c>
      <c r="B1171" s="11">
        <f>'Kickstarter Table'!D1171</f>
        <v>10000</v>
      </c>
      <c r="C1171" s="11"/>
    </row>
    <row r="1172" spans="1:3" x14ac:dyDescent="0.25">
      <c r="A1172" t="str">
        <f>'Kickstarter Table'!F1172</f>
        <v>failed</v>
      </c>
      <c r="B1172" s="11">
        <f>'Kickstarter Table'!D1172</f>
        <v>25000</v>
      </c>
      <c r="C1172" s="11"/>
    </row>
    <row r="1173" spans="1:3" x14ac:dyDescent="0.25">
      <c r="A1173" t="str">
        <f>'Kickstarter Table'!F1173</f>
        <v>failed</v>
      </c>
      <c r="B1173" s="11">
        <f>'Kickstarter Table'!D1173</f>
        <v>25000</v>
      </c>
      <c r="C1173" s="11"/>
    </row>
    <row r="1174" spans="1:3" x14ac:dyDescent="0.25">
      <c r="A1174" t="str">
        <f>'Kickstarter Table'!F1174</f>
        <v>failed</v>
      </c>
      <c r="B1174" s="11">
        <f>'Kickstarter Table'!D1174</f>
        <v>9000</v>
      </c>
      <c r="C1174" s="11"/>
    </row>
    <row r="1175" spans="1:3" x14ac:dyDescent="0.25">
      <c r="A1175" t="str">
        <f>'Kickstarter Table'!F1175</f>
        <v>failed</v>
      </c>
      <c r="B1175" s="11">
        <f>'Kickstarter Table'!D1175</f>
        <v>125000</v>
      </c>
      <c r="C1175" s="11"/>
    </row>
    <row r="1176" spans="1:3" x14ac:dyDescent="0.25">
      <c r="A1176" t="str">
        <f>'Kickstarter Table'!F1176</f>
        <v>failed</v>
      </c>
      <c r="B1176" s="11">
        <f>'Kickstarter Table'!D1176</f>
        <v>15000</v>
      </c>
      <c r="C1176" s="11"/>
    </row>
    <row r="1177" spans="1:3" x14ac:dyDescent="0.25">
      <c r="A1177" t="str">
        <f>'Kickstarter Table'!F1177</f>
        <v>failed</v>
      </c>
      <c r="B1177" s="11">
        <f>'Kickstarter Table'!D1177</f>
        <v>20000</v>
      </c>
      <c r="C1177" s="11"/>
    </row>
    <row r="1178" spans="1:3" x14ac:dyDescent="0.25">
      <c r="A1178" t="str">
        <f>'Kickstarter Table'!F1178</f>
        <v>failed</v>
      </c>
      <c r="B1178" s="11">
        <f>'Kickstarter Table'!D1178</f>
        <v>175000</v>
      </c>
      <c r="C1178" s="11"/>
    </row>
    <row r="1179" spans="1:3" x14ac:dyDescent="0.25">
      <c r="A1179" t="str">
        <f>'Kickstarter Table'!F1179</f>
        <v>failed</v>
      </c>
      <c r="B1179" s="11">
        <f>'Kickstarter Table'!D1179</f>
        <v>6000</v>
      </c>
      <c r="C1179" s="11"/>
    </row>
    <row r="1180" spans="1:3" x14ac:dyDescent="0.25">
      <c r="A1180" t="str">
        <f>'Kickstarter Table'!F1180</f>
        <v>failed</v>
      </c>
      <c r="B1180" s="11">
        <f>'Kickstarter Table'!D1180</f>
        <v>75000</v>
      </c>
      <c r="C1180" s="11"/>
    </row>
    <row r="1181" spans="1:3" x14ac:dyDescent="0.25">
      <c r="A1181" t="str">
        <f>'Kickstarter Table'!F1181</f>
        <v>failed</v>
      </c>
      <c r="B1181" s="11">
        <f>'Kickstarter Table'!D1181</f>
        <v>60000</v>
      </c>
      <c r="C1181" s="11"/>
    </row>
    <row r="1182" spans="1:3" x14ac:dyDescent="0.25">
      <c r="A1182" t="str">
        <f>'Kickstarter Table'!F1182</f>
        <v>failed</v>
      </c>
      <c r="B1182" s="11">
        <f>'Kickstarter Table'!D1182</f>
        <v>50000</v>
      </c>
      <c r="C1182" s="11"/>
    </row>
    <row r="1183" spans="1:3" x14ac:dyDescent="0.25">
      <c r="A1183" t="str">
        <f>'Kickstarter Table'!F1183</f>
        <v>failed</v>
      </c>
      <c r="B1183" s="11">
        <f>'Kickstarter Table'!D1183</f>
        <v>50000</v>
      </c>
      <c r="C1183" s="11"/>
    </row>
    <row r="1184" spans="1:3" x14ac:dyDescent="0.25">
      <c r="A1184" t="str">
        <f>'Kickstarter Table'!F1184</f>
        <v>failed</v>
      </c>
      <c r="B1184" s="11">
        <f>'Kickstarter Table'!D1184</f>
        <v>1000</v>
      </c>
      <c r="C1184" s="11"/>
    </row>
    <row r="1185" spans="1:3" x14ac:dyDescent="0.25">
      <c r="A1185" t="str">
        <f>'Kickstarter Table'!F1185</f>
        <v>failed</v>
      </c>
      <c r="B1185" s="11">
        <f>'Kickstarter Table'!D1185</f>
        <v>2500</v>
      </c>
      <c r="C1185" s="11"/>
    </row>
    <row r="1186" spans="1:3" x14ac:dyDescent="0.25">
      <c r="A1186" t="str">
        <f>'Kickstarter Table'!F1186</f>
        <v>successful</v>
      </c>
      <c r="B1186" s="11">
        <f>'Kickstarter Table'!D1186</f>
        <v>22000</v>
      </c>
      <c r="C1186" s="11"/>
    </row>
    <row r="1187" spans="1:3" x14ac:dyDescent="0.25">
      <c r="A1187" t="str">
        <f>'Kickstarter Table'!F1187</f>
        <v>successful</v>
      </c>
      <c r="B1187" s="11">
        <f>'Kickstarter Table'!D1187</f>
        <v>12500</v>
      </c>
      <c r="C1187" s="11"/>
    </row>
    <row r="1188" spans="1:3" x14ac:dyDescent="0.25">
      <c r="A1188" t="str">
        <f>'Kickstarter Table'!F1188</f>
        <v>successful</v>
      </c>
      <c r="B1188" s="11">
        <f>'Kickstarter Table'!D1188</f>
        <v>7500</v>
      </c>
      <c r="C1188" s="11"/>
    </row>
    <row r="1189" spans="1:3" x14ac:dyDescent="0.25">
      <c r="A1189" t="str">
        <f>'Kickstarter Table'!F1189</f>
        <v>successful</v>
      </c>
      <c r="B1189" s="11">
        <f>'Kickstarter Table'!D1189</f>
        <v>8750</v>
      </c>
      <c r="C1189" s="11"/>
    </row>
    <row r="1190" spans="1:3" x14ac:dyDescent="0.25">
      <c r="A1190" t="str">
        <f>'Kickstarter Table'!F1190</f>
        <v>successful</v>
      </c>
      <c r="B1190" s="11">
        <f>'Kickstarter Table'!D1190</f>
        <v>2000</v>
      </c>
      <c r="C1190" s="11"/>
    </row>
    <row r="1191" spans="1:3" x14ac:dyDescent="0.25">
      <c r="A1191" t="str">
        <f>'Kickstarter Table'!F1191</f>
        <v>successful</v>
      </c>
      <c r="B1191" s="11">
        <f>'Kickstarter Table'!D1191</f>
        <v>9000</v>
      </c>
      <c r="C1191" s="11"/>
    </row>
    <row r="1192" spans="1:3" x14ac:dyDescent="0.25">
      <c r="A1192" t="str">
        <f>'Kickstarter Table'!F1192</f>
        <v>successful</v>
      </c>
      <c r="B1192" s="11">
        <f>'Kickstarter Table'!D1192</f>
        <v>500</v>
      </c>
      <c r="C1192" s="11"/>
    </row>
    <row r="1193" spans="1:3" x14ac:dyDescent="0.25">
      <c r="A1193" t="str">
        <f>'Kickstarter Table'!F1193</f>
        <v>successful</v>
      </c>
      <c r="B1193" s="11">
        <f>'Kickstarter Table'!D1193</f>
        <v>2700</v>
      </c>
      <c r="C1193" s="11"/>
    </row>
    <row r="1194" spans="1:3" x14ac:dyDescent="0.25">
      <c r="A1194" t="str">
        <f>'Kickstarter Table'!F1194</f>
        <v>successful</v>
      </c>
      <c r="B1194" s="11">
        <f>'Kickstarter Table'!D1194</f>
        <v>100</v>
      </c>
      <c r="C1194" s="11"/>
    </row>
    <row r="1195" spans="1:3" x14ac:dyDescent="0.25">
      <c r="A1195" t="str">
        <f>'Kickstarter Table'!F1195</f>
        <v>successful</v>
      </c>
      <c r="B1195" s="11">
        <f>'Kickstarter Table'!D1195</f>
        <v>21000</v>
      </c>
      <c r="C1195" s="11"/>
    </row>
    <row r="1196" spans="1:3" x14ac:dyDescent="0.25">
      <c r="A1196" t="str">
        <f>'Kickstarter Table'!F1196</f>
        <v>successful</v>
      </c>
      <c r="B1196" s="11">
        <f>'Kickstarter Table'!D1196</f>
        <v>12500</v>
      </c>
      <c r="C1196" s="11"/>
    </row>
    <row r="1197" spans="1:3" x14ac:dyDescent="0.25">
      <c r="A1197" t="str">
        <f>'Kickstarter Table'!F1197</f>
        <v>successful</v>
      </c>
      <c r="B1197" s="11">
        <f>'Kickstarter Table'!D1197</f>
        <v>10000</v>
      </c>
      <c r="C1197" s="11"/>
    </row>
    <row r="1198" spans="1:3" x14ac:dyDescent="0.25">
      <c r="A1198" t="str">
        <f>'Kickstarter Table'!F1198</f>
        <v>successful</v>
      </c>
      <c r="B1198" s="11">
        <f>'Kickstarter Table'!D1198</f>
        <v>14500</v>
      </c>
      <c r="C1198" s="11"/>
    </row>
    <row r="1199" spans="1:3" x14ac:dyDescent="0.25">
      <c r="A1199" t="str">
        <f>'Kickstarter Table'!F1199</f>
        <v>successful</v>
      </c>
      <c r="B1199" s="11">
        <f>'Kickstarter Table'!D1199</f>
        <v>15000</v>
      </c>
      <c r="C1199" s="11"/>
    </row>
    <row r="1200" spans="1:3" x14ac:dyDescent="0.25">
      <c r="A1200" t="str">
        <f>'Kickstarter Table'!F1200</f>
        <v>successful</v>
      </c>
      <c r="B1200" s="11">
        <f>'Kickstarter Table'!D1200</f>
        <v>3500</v>
      </c>
      <c r="C1200" s="11"/>
    </row>
    <row r="1201" spans="1:3" x14ac:dyDescent="0.25">
      <c r="A1201" t="str">
        <f>'Kickstarter Table'!F1201</f>
        <v>successful</v>
      </c>
      <c r="B1201" s="11">
        <f>'Kickstarter Table'!D1201</f>
        <v>2658</v>
      </c>
      <c r="C1201" s="11"/>
    </row>
    <row r="1202" spans="1:3" x14ac:dyDescent="0.25">
      <c r="A1202" t="str">
        <f>'Kickstarter Table'!F1202</f>
        <v>successful</v>
      </c>
      <c r="B1202" s="11">
        <f>'Kickstarter Table'!D1202</f>
        <v>4800</v>
      </c>
      <c r="C1202" s="11"/>
    </row>
    <row r="1203" spans="1:3" x14ac:dyDescent="0.25">
      <c r="A1203" t="str">
        <f>'Kickstarter Table'!F1203</f>
        <v>successful</v>
      </c>
      <c r="B1203" s="11">
        <f>'Kickstarter Table'!D1203</f>
        <v>6000</v>
      </c>
      <c r="C1203" s="11"/>
    </row>
    <row r="1204" spans="1:3" x14ac:dyDescent="0.25">
      <c r="A1204" t="str">
        <f>'Kickstarter Table'!F1204</f>
        <v>successful</v>
      </c>
      <c r="B1204" s="11">
        <f>'Kickstarter Table'!D1204</f>
        <v>25000</v>
      </c>
      <c r="C1204" s="11"/>
    </row>
    <row r="1205" spans="1:3" x14ac:dyDescent="0.25">
      <c r="A1205" t="str">
        <f>'Kickstarter Table'!F1205</f>
        <v>successful</v>
      </c>
      <c r="B1205" s="11">
        <f>'Kickstarter Table'!D1205</f>
        <v>16300</v>
      </c>
      <c r="C1205" s="11"/>
    </row>
    <row r="1206" spans="1:3" x14ac:dyDescent="0.25">
      <c r="A1206" t="str">
        <f>'Kickstarter Table'!F1206</f>
        <v>successful</v>
      </c>
      <c r="B1206" s="11">
        <f>'Kickstarter Table'!D1206</f>
        <v>13000</v>
      </c>
      <c r="C1206" s="11"/>
    </row>
    <row r="1207" spans="1:3" x14ac:dyDescent="0.25">
      <c r="A1207" t="str">
        <f>'Kickstarter Table'!F1207</f>
        <v>successful</v>
      </c>
      <c r="B1207" s="11">
        <f>'Kickstarter Table'!D1207</f>
        <v>13000</v>
      </c>
      <c r="C1207" s="11"/>
    </row>
    <row r="1208" spans="1:3" x14ac:dyDescent="0.25">
      <c r="A1208" t="str">
        <f>'Kickstarter Table'!F1208</f>
        <v>successful</v>
      </c>
      <c r="B1208" s="11">
        <f>'Kickstarter Table'!D1208</f>
        <v>900</v>
      </c>
      <c r="C1208" s="11"/>
    </row>
    <row r="1209" spans="1:3" x14ac:dyDescent="0.25">
      <c r="A1209" t="str">
        <f>'Kickstarter Table'!F1209</f>
        <v>successful</v>
      </c>
      <c r="B1209" s="11">
        <f>'Kickstarter Table'!D1209</f>
        <v>16700</v>
      </c>
      <c r="C1209" s="11"/>
    </row>
    <row r="1210" spans="1:3" x14ac:dyDescent="0.25">
      <c r="A1210" t="str">
        <f>'Kickstarter Table'!F1210</f>
        <v>successful</v>
      </c>
      <c r="B1210" s="11">
        <f>'Kickstarter Table'!D1210</f>
        <v>10000</v>
      </c>
      <c r="C1210" s="11"/>
    </row>
    <row r="1211" spans="1:3" x14ac:dyDescent="0.25">
      <c r="A1211" t="str">
        <f>'Kickstarter Table'!F1211</f>
        <v>successful</v>
      </c>
      <c r="B1211" s="11">
        <f>'Kickstarter Table'!D1211</f>
        <v>6000</v>
      </c>
      <c r="C1211" s="11"/>
    </row>
    <row r="1212" spans="1:3" x14ac:dyDescent="0.25">
      <c r="A1212" t="str">
        <f>'Kickstarter Table'!F1212</f>
        <v>successful</v>
      </c>
      <c r="B1212" s="11">
        <f>'Kickstarter Table'!D1212</f>
        <v>20000</v>
      </c>
      <c r="C1212" s="11"/>
    </row>
    <row r="1213" spans="1:3" x14ac:dyDescent="0.25">
      <c r="A1213" t="str">
        <f>'Kickstarter Table'!F1213</f>
        <v>successful</v>
      </c>
      <c r="B1213" s="11">
        <f>'Kickstarter Table'!D1213</f>
        <v>1000</v>
      </c>
      <c r="C1213" s="11"/>
    </row>
    <row r="1214" spans="1:3" x14ac:dyDescent="0.25">
      <c r="A1214" t="str">
        <f>'Kickstarter Table'!F1214</f>
        <v>successful</v>
      </c>
      <c r="B1214" s="11">
        <f>'Kickstarter Table'!D1214</f>
        <v>2500</v>
      </c>
      <c r="C1214" s="11"/>
    </row>
    <row r="1215" spans="1:3" x14ac:dyDescent="0.25">
      <c r="A1215" t="str">
        <f>'Kickstarter Table'!F1215</f>
        <v>successful</v>
      </c>
      <c r="B1215" s="11">
        <f>'Kickstarter Table'!D1215</f>
        <v>6500</v>
      </c>
      <c r="C1215" s="11"/>
    </row>
    <row r="1216" spans="1:3" x14ac:dyDescent="0.25">
      <c r="A1216" t="str">
        <f>'Kickstarter Table'!F1216</f>
        <v>successful</v>
      </c>
      <c r="B1216" s="11">
        <f>'Kickstarter Table'!D1216</f>
        <v>2000</v>
      </c>
      <c r="C1216" s="11"/>
    </row>
    <row r="1217" spans="1:3" x14ac:dyDescent="0.25">
      <c r="A1217" t="str">
        <f>'Kickstarter Table'!F1217</f>
        <v>successful</v>
      </c>
      <c r="B1217" s="11">
        <f>'Kickstarter Table'!D1217</f>
        <v>5000</v>
      </c>
      <c r="C1217" s="11"/>
    </row>
    <row r="1218" spans="1:3" x14ac:dyDescent="0.25">
      <c r="A1218" t="str">
        <f>'Kickstarter Table'!F1218</f>
        <v>successful</v>
      </c>
      <c r="B1218" s="11">
        <f>'Kickstarter Table'!D1218</f>
        <v>14000</v>
      </c>
      <c r="C1218" s="11"/>
    </row>
    <row r="1219" spans="1:3" x14ac:dyDescent="0.25">
      <c r="A1219" t="str">
        <f>'Kickstarter Table'!F1219</f>
        <v>successful</v>
      </c>
      <c r="B1219" s="11">
        <f>'Kickstarter Table'!D1219</f>
        <v>26500</v>
      </c>
      <c r="C1219" s="11"/>
    </row>
    <row r="1220" spans="1:3" x14ac:dyDescent="0.25">
      <c r="A1220" t="str">
        <f>'Kickstarter Table'!F1220</f>
        <v>successful</v>
      </c>
      <c r="B1220" s="11">
        <f>'Kickstarter Table'!D1220</f>
        <v>9000</v>
      </c>
      <c r="C1220" s="11"/>
    </row>
    <row r="1221" spans="1:3" x14ac:dyDescent="0.25">
      <c r="A1221" t="str">
        <f>'Kickstarter Table'!F1221</f>
        <v>successful</v>
      </c>
      <c r="B1221" s="11">
        <f>'Kickstarter Table'!D1221</f>
        <v>16350</v>
      </c>
      <c r="C1221" s="11"/>
    </row>
    <row r="1222" spans="1:3" x14ac:dyDescent="0.25">
      <c r="A1222" t="str">
        <f>'Kickstarter Table'!F1222</f>
        <v>successful</v>
      </c>
      <c r="B1222" s="11">
        <f>'Kickstarter Table'!D1222</f>
        <v>15000</v>
      </c>
      <c r="C1222" s="11"/>
    </row>
    <row r="1223" spans="1:3" x14ac:dyDescent="0.25">
      <c r="A1223" t="str">
        <f>'Kickstarter Table'!F1223</f>
        <v>successful</v>
      </c>
      <c r="B1223" s="11">
        <f>'Kickstarter Table'!D1223</f>
        <v>2200</v>
      </c>
      <c r="C1223" s="11"/>
    </row>
    <row r="1224" spans="1:3" x14ac:dyDescent="0.25">
      <c r="A1224" t="str">
        <f>'Kickstarter Table'!F1224</f>
        <v>successful</v>
      </c>
      <c r="B1224" s="11">
        <f>'Kickstarter Table'!D1224</f>
        <v>4000</v>
      </c>
      <c r="C1224" s="11"/>
    </row>
    <row r="1225" spans="1:3" x14ac:dyDescent="0.25">
      <c r="A1225" t="str">
        <f>'Kickstarter Table'!F1225</f>
        <v>successful</v>
      </c>
      <c r="B1225" s="11">
        <f>'Kickstarter Table'!D1225</f>
        <v>19800</v>
      </c>
      <c r="C1225" s="11"/>
    </row>
    <row r="1226" spans="1:3" x14ac:dyDescent="0.25">
      <c r="A1226" t="str">
        <f>'Kickstarter Table'!F1226</f>
        <v>canceled</v>
      </c>
      <c r="B1226" s="11">
        <f>'Kickstarter Table'!D1226</f>
        <v>15000</v>
      </c>
      <c r="C1226" s="11"/>
    </row>
    <row r="1227" spans="1:3" x14ac:dyDescent="0.25">
      <c r="A1227" t="str">
        <f>'Kickstarter Table'!F1227</f>
        <v>canceled</v>
      </c>
      <c r="B1227" s="11">
        <f>'Kickstarter Table'!D1227</f>
        <v>3000</v>
      </c>
      <c r="C1227" s="11"/>
    </row>
    <row r="1228" spans="1:3" x14ac:dyDescent="0.25">
      <c r="A1228" t="str">
        <f>'Kickstarter Table'!F1228</f>
        <v>canceled</v>
      </c>
      <c r="B1228" s="11">
        <f>'Kickstarter Table'!D1228</f>
        <v>50000</v>
      </c>
      <c r="C1228" s="11"/>
    </row>
    <row r="1229" spans="1:3" x14ac:dyDescent="0.25">
      <c r="A1229" t="str">
        <f>'Kickstarter Table'!F1229</f>
        <v>canceled</v>
      </c>
      <c r="B1229" s="11">
        <f>'Kickstarter Table'!D1229</f>
        <v>2000</v>
      </c>
      <c r="C1229" s="11"/>
    </row>
    <row r="1230" spans="1:3" x14ac:dyDescent="0.25">
      <c r="A1230" t="str">
        <f>'Kickstarter Table'!F1230</f>
        <v>canceled</v>
      </c>
      <c r="B1230" s="11">
        <f>'Kickstarter Table'!D1230</f>
        <v>5000</v>
      </c>
      <c r="C1230" s="11"/>
    </row>
    <row r="1231" spans="1:3" x14ac:dyDescent="0.25">
      <c r="A1231" t="str">
        <f>'Kickstarter Table'!F1231</f>
        <v>canceled</v>
      </c>
      <c r="B1231" s="11">
        <f>'Kickstarter Table'!D1231</f>
        <v>2750</v>
      </c>
      <c r="C1231" s="11"/>
    </row>
    <row r="1232" spans="1:3" x14ac:dyDescent="0.25">
      <c r="A1232" t="str">
        <f>'Kickstarter Table'!F1232</f>
        <v>canceled</v>
      </c>
      <c r="B1232" s="11">
        <f>'Kickstarter Table'!D1232</f>
        <v>500000</v>
      </c>
      <c r="C1232" s="11"/>
    </row>
    <row r="1233" spans="1:3" x14ac:dyDescent="0.25">
      <c r="A1233" t="str">
        <f>'Kickstarter Table'!F1233</f>
        <v>canceled</v>
      </c>
      <c r="B1233" s="11">
        <f>'Kickstarter Table'!D1233</f>
        <v>5000</v>
      </c>
      <c r="C1233" s="11"/>
    </row>
    <row r="1234" spans="1:3" x14ac:dyDescent="0.25">
      <c r="A1234" t="str">
        <f>'Kickstarter Table'!F1234</f>
        <v>canceled</v>
      </c>
      <c r="B1234" s="11">
        <f>'Kickstarter Table'!D1234</f>
        <v>5000</v>
      </c>
      <c r="C1234" s="11"/>
    </row>
    <row r="1235" spans="1:3" x14ac:dyDescent="0.25">
      <c r="A1235" t="str">
        <f>'Kickstarter Table'!F1235</f>
        <v>canceled</v>
      </c>
      <c r="B1235" s="11">
        <f>'Kickstarter Table'!D1235</f>
        <v>1000</v>
      </c>
      <c r="C1235" s="11"/>
    </row>
    <row r="1236" spans="1:3" x14ac:dyDescent="0.25">
      <c r="A1236" t="str">
        <f>'Kickstarter Table'!F1236</f>
        <v>canceled</v>
      </c>
      <c r="B1236" s="11">
        <f>'Kickstarter Table'!D1236</f>
        <v>50000</v>
      </c>
      <c r="C1236" s="11"/>
    </row>
    <row r="1237" spans="1:3" x14ac:dyDescent="0.25">
      <c r="A1237" t="str">
        <f>'Kickstarter Table'!F1237</f>
        <v>canceled</v>
      </c>
      <c r="B1237" s="11">
        <f>'Kickstarter Table'!D1237</f>
        <v>7534</v>
      </c>
      <c r="C1237" s="11"/>
    </row>
    <row r="1238" spans="1:3" x14ac:dyDescent="0.25">
      <c r="A1238" t="str">
        <f>'Kickstarter Table'!F1238</f>
        <v>canceled</v>
      </c>
      <c r="B1238" s="11">
        <f>'Kickstarter Table'!D1238</f>
        <v>2500</v>
      </c>
      <c r="C1238" s="11"/>
    </row>
    <row r="1239" spans="1:3" x14ac:dyDescent="0.25">
      <c r="A1239" t="str">
        <f>'Kickstarter Table'!F1239</f>
        <v>canceled</v>
      </c>
      <c r="B1239" s="11">
        <f>'Kickstarter Table'!D1239</f>
        <v>25000</v>
      </c>
      <c r="C1239" s="11"/>
    </row>
    <row r="1240" spans="1:3" x14ac:dyDescent="0.25">
      <c r="A1240" t="str">
        <f>'Kickstarter Table'!F1240</f>
        <v>canceled</v>
      </c>
      <c r="B1240" s="11">
        <f>'Kickstarter Table'!D1240</f>
        <v>1000</v>
      </c>
      <c r="C1240" s="11"/>
    </row>
    <row r="1241" spans="1:3" x14ac:dyDescent="0.25">
      <c r="A1241" t="str">
        <f>'Kickstarter Table'!F1241</f>
        <v>canceled</v>
      </c>
      <c r="B1241" s="11">
        <f>'Kickstarter Table'!D1241</f>
        <v>2500</v>
      </c>
      <c r="C1241" s="11"/>
    </row>
    <row r="1242" spans="1:3" x14ac:dyDescent="0.25">
      <c r="A1242" t="str">
        <f>'Kickstarter Table'!F1242</f>
        <v>canceled</v>
      </c>
      <c r="B1242" s="11">
        <f>'Kickstarter Table'!D1242</f>
        <v>8000</v>
      </c>
      <c r="C1242" s="11"/>
    </row>
    <row r="1243" spans="1:3" x14ac:dyDescent="0.25">
      <c r="A1243" t="str">
        <f>'Kickstarter Table'!F1243</f>
        <v>canceled</v>
      </c>
      <c r="B1243" s="11">
        <f>'Kickstarter Table'!D1243</f>
        <v>5000</v>
      </c>
      <c r="C1243" s="11"/>
    </row>
    <row r="1244" spans="1:3" x14ac:dyDescent="0.25">
      <c r="A1244" t="str">
        <f>'Kickstarter Table'!F1244</f>
        <v>canceled</v>
      </c>
      <c r="B1244" s="11">
        <f>'Kickstarter Table'!D1244</f>
        <v>911</v>
      </c>
      <c r="C1244" s="11"/>
    </row>
    <row r="1245" spans="1:3" x14ac:dyDescent="0.25">
      <c r="A1245" t="str">
        <f>'Kickstarter Table'!F1245</f>
        <v>canceled</v>
      </c>
      <c r="B1245" s="11">
        <f>'Kickstarter Table'!D1245</f>
        <v>12000</v>
      </c>
      <c r="C1245" s="11"/>
    </row>
    <row r="1246" spans="1:3" x14ac:dyDescent="0.25">
      <c r="A1246" t="str">
        <f>'Kickstarter Table'!F1246</f>
        <v>successful</v>
      </c>
      <c r="B1246" s="11">
        <f>'Kickstarter Table'!D1246</f>
        <v>2000</v>
      </c>
      <c r="C1246" s="11"/>
    </row>
    <row r="1247" spans="1:3" x14ac:dyDescent="0.25">
      <c r="A1247" t="str">
        <f>'Kickstarter Table'!F1247</f>
        <v>successful</v>
      </c>
      <c r="B1247" s="11">
        <f>'Kickstarter Table'!D1247</f>
        <v>2000</v>
      </c>
      <c r="C1247" s="11"/>
    </row>
    <row r="1248" spans="1:3" x14ac:dyDescent="0.25">
      <c r="A1248" t="str">
        <f>'Kickstarter Table'!F1248</f>
        <v>successful</v>
      </c>
      <c r="B1248" s="11">
        <f>'Kickstarter Table'!D1248</f>
        <v>2000</v>
      </c>
      <c r="C1248" s="11"/>
    </row>
    <row r="1249" spans="1:3" x14ac:dyDescent="0.25">
      <c r="A1249" t="str">
        <f>'Kickstarter Table'!F1249</f>
        <v>successful</v>
      </c>
      <c r="B1249" s="11">
        <f>'Kickstarter Table'!D1249</f>
        <v>3500</v>
      </c>
      <c r="C1249" s="11"/>
    </row>
    <row r="1250" spans="1:3" x14ac:dyDescent="0.25">
      <c r="A1250" t="str">
        <f>'Kickstarter Table'!F1250</f>
        <v>successful</v>
      </c>
      <c r="B1250" s="11">
        <f>'Kickstarter Table'!D1250</f>
        <v>2500</v>
      </c>
      <c r="C1250" s="11"/>
    </row>
    <row r="1251" spans="1:3" x14ac:dyDescent="0.25">
      <c r="A1251" t="str">
        <f>'Kickstarter Table'!F1251</f>
        <v>successful</v>
      </c>
      <c r="B1251" s="11">
        <f>'Kickstarter Table'!D1251</f>
        <v>5000</v>
      </c>
      <c r="C1251" s="11"/>
    </row>
    <row r="1252" spans="1:3" x14ac:dyDescent="0.25">
      <c r="A1252" t="str">
        <f>'Kickstarter Table'!F1252</f>
        <v>successful</v>
      </c>
      <c r="B1252" s="11">
        <f>'Kickstarter Table'!D1252</f>
        <v>30000</v>
      </c>
      <c r="C1252" s="11"/>
    </row>
    <row r="1253" spans="1:3" x14ac:dyDescent="0.25">
      <c r="A1253" t="str">
        <f>'Kickstarter Table'!F1253</f>
        <v>successful</v>
      </c>
      <c r="B1253" s="11">
        <f>'Kickstarter Table'!D1253</f>
        <v>6000</v>
      </c>
      <c r="C1253" s="11"/>
    </row>
    <row r="1254" spans="1:3" x14ac:dyDescent="0.25">
      <c r="A1254" t="str">
        <f>'Kickstarter Table'!F1254</f>
        <v>successful</v>
      </c>
      <c r="B1254" s="11">
        <f>'Kickstarter Table'!D1254</f>
        <v>3500</v>
      </c>
      <c r="C1254" s="11"/>
    </row>
    <row r="1255" spans="1:3" x14ac:dyDescent="0.25">
      <c r="A1255" t="str">
        <f>'Kickstarter Table'!F1255</f>
        <v>successful</v>
      </c>
      <c r="B1255" s="11">
        <f>'Kickstarter Table'!D1255</f>
        <v>10</v>
      </c>
      <c r="C1255" s="11"/>
    </row>
    <row r="1256" spans="1:3" x14ac:dyDescent="0.25">
      <c r="A1256" t="str">
        <f>'Kickstarter Table'!F1256</f>
        <v>successful</v>
      </c>
      <c r="B1256" s="11">
        <f>'Kickstarter Table'!D1256</f>
        <v>6700</v>
      </c>
      <c r="C1256" s="11"/>
    </row>
    <row r="1257" spans="1:3" x14ac:dyDescent="0.25">
      <c r="A1257" t="str">
        <f>'Kickstarter Table'!F1257</f>
        <v>successful</v>
      </c>
      <c r="B1257" s="11">
        <f>'Kickstarter Table'!D1257</f>
        <v>3000</v>
      </c>
      <c r="C1257" s="11"/>
    </row>
    <row r="1258" spans="1:3" x14ac:dyDescent="0.25">
      <c r="A1258" t="str">
        <f>'Kickstarter Table'!F1258</f>
        <v>successful</v>
      </c>
      <c r="B1258" s="11">
        <f>'Kickstarter Table'!D1258</f>
        <v>30000</v>
      </c>
      <c r="C1258" s="11"/>
    </row>
    <row r="1259" spans="1:3" x14ac:dyDescent="0.25">
      <c r="A1259" t="str">
        <f>'Kickstarter Table'!F1259</f>
        <v>successful</v>
      </c>
      <c r="B1259" s="11">
        <f>'Kickstarter Table'!D1259</f>
        <v>5500</v>
      </c>
      <c r="C1259" s="11"/>
    </row>
    <row r="1260" spans="1:3" x14ac:dyDescent="0.25">
      <c r="A1260" t="str">
        <f>'Kickstarter Table'!F1260</f>
        <v>successful</v>
      </c>
      <c r="B1260" s="11">
        <f>'Kickstarter Table'!D1260</f>
        <v>12000</v>
      </c>
      <c r="C1260" s="11"/>
    </row>
    <row r="1261" spans="1:3" x14ac:dyDescent="0.25">
      <c r="A1261" t="str">
        <f>'Kickstarter Table'!F1261</f>
        <v>successful</v>
      </c>
      <c r="B1261" s="11">
        <f>'Kickstarter Table'!D1261</f>
        <v>2500</v>
      </c>
      <c r="C1261" s="11"/>
    </row>
    <row r="1262" spans="1:3" x14ac:dyDescent="0.25">
      <c r="A1262" t="str">
        <f>'Kickstarter Table'!F1262</f>
        <v>successful</v>
      </c>
      <c r="B1262" s="11">
        <f>'Kickstarter Table'!D1262</f>
        <v>3300</v>
      </c>
      <c r="C1262" s="11"/>
    </row>
    <row r="1263" spans="1:3" x14ac:dyDescent="0.25">
      <c r="A1263" t="str">
        <f>'Kickstarter Table'!F1263</f>
        <v>successful</v>
      </c>
      <c r="B1263" s="11">
        <f>'Kickstarter Table'!D1263</f>
        <v>2000</v>
      </c>
      <c r="C1263" s="11"/>
    </row>
    <row r="1264" spans="1:3" x14ac:dyDescent="0.25">
      <c r="A1264" t="str">
        <f>'Kickstarter Table'!F1264</f>
        <v>successful</v>
      </c>
      <c r="B1264" s="11">
        <f>'Kickstarter Table'!D1264</f>
        <v>6500</v>
      </c>
      <c r="C1264" s="11"/>
    </row>
    <row r="1265" spans="1:3" x14ac:dyDescent="0.25">
      <c r="A1265" t="str">
        <f>'Kickstarter Table'!F1265</f>
        <v>successful</v>
      </c>
      <c r="B1265" s="11">
        <f>'Kickstarter Table'!D1265</f>
        <v>1500</v>
      </c>
      <c r="C1265" s="11"/>
    </row>
    <row r="1266" spans="1:3" x14ac:dyDescent="0.25">
      <c r="A1266" t="str">
        <f>'Kickstarter Table'!F1266</f>
        <v>successful</v>
      </c>
      <c r="B1266" s="11">
        <f>'Kickstarter Table'!D1266</f>
        <v>650</v>
      </c>
      <c r="C1266" s="11"/>
    </row>
    <row r="1267" spans="1:3" x14ac:dyDescent="0.25">
      <c r="A1267" t="str">
        <f>'Kickstarter Table'!F1267</f>
        <v>successful</v>
      </c>
      <c r="B1267" s="11">
        <f>'Kickstarter Table'!D1267</f>
        <v>3500</v>
      </c>
      <c r="C1267" s="11"/>
    </row>
    <row r="1268" spans="1:3" x14ac:dyDescent="0.25">
      <c r="A1268" t="str">
        <f>'Kickstarter Table'!F1268</f>
        <v>successful</v>
      </c>
      <c r="B1268" s="11">
        <f>'Kickstarter Table'!D1268</f>
        <v>9500</v>
      </c>
      <c r="C1268" s="11"/>
    </row>
    <row r="1269" spans="1:3" x14ac:dyDescent="0.25">
      <c r="A1269" t="str">
        <f>'Kickstarter Table'!F1269</f>
        <v>successful</v>
      </c>
      <c r="B1269" s="11">
        <f>'Kickstarter Table'!D1269</f>
        <v>22000</v>
      </c>
      <c r="C1269" s="11"/>
    </row>
    <row r="1270" spans="1:3" x14ac:dyDescent="0.25">
      <c r="A1270" t="str">
        <f>'Kickstarter Table'!F1270</f>
        <v>successful</v>
      </c>
      <c r="B1270" s="11">
        <f>'Kickstarter Table'!D1270</f>
        <v>12000</v>
      </c>
      <c r="C1270" s="11"/>
    </row>
    <row r="1271" spans="1:3" x14ac:dyDescent="0.25">
      <c r="A1271" t="str">
        <f>'Kickstarter Table'!F1271</f>
        <v>successful</v>
      </c>
      <c r="B1271" s="11">
        <f>'Kickstarter Table'!D1271</f>
        <v>18800</v>
      </c>
      <c r="C1271" s="11"/>
    </row>
    <row r="1272" spans="1:3" x14ac:dyDescent="0.25">
      <c r="A1272" t="str">
        <f>'Kickstarter Table'!F1272</f>
        <v>successful</v>
      </c>
      <c r="B1272" s="11">
        <f>'Kickstarter Table'!D1272</f>
        <v>10000</v>
      </c>
      <c r="C1272" s="11"/>
    </row>
    <row r="1273" spans="1:3" x14ac:dyDescent="0.25">
      <c r="A1273" t="str">
        <f>'Kickstarter Table'!F1273</f>
        <v>successful</v>
      </c>
      <c r="B1273" s="11">
        <f>'Kickstarter Table'!D1273</f>
        <v>7500</v>
      </c>
      <c r="C1273" s="11"/>
    </row>
    <row r="1274" spans="1:3" x14ac:dyDescent="0.25">
      <c r="A1274" t="str">
        <f>'Kickstarter Table'!F1274</f>
        <v>successful</v>
      </c>
      <c r="B1274" s="11">
        <f>'Kickstarter Table'!D1274</f>
        <v>5000</v>
      </c>
      <c r="C1274" s="11"/>
    </row>
    <row r="1275" spans="1:3" x14ac:dyDescent="0.25">
      <c r="A1275" t="str">
        <f>'Kickstarter Table'!F1275</f>
        <v>successful</v>
      </c>
      <c r="B1275" s="11">
        <f>'Kickstarter Table'!D1275</f>
        <v>4000</v>
      </c>
      <c r="C1275" s="11"/>
    </row>
    <row r="1276" spans="1:3" x14ac:dyDescent="0.25">
      <c r="A1276" t="str">
        <f>'Kickstarter Table'!F1276</f>
        <v>successful</v>
      </c>
      <c r="B1276" s="11">
        <f>'Kickstarter Table'!D1276</f>
        <v>25000</v>
      </c>
      <c r="C1276" s="11"/>
    </row>
    <row r="1277" spans="1:3" x14ac:dyDescent="0.25">
      <c r="A1277" t="str">
        <f>'Kickstarter Table'!F1277</f>
        <v>successful</v>
      </c>
      <c r="B1277" s="11">
        <f>'Kickstarter Table'!D1277</f>
        <v>15000</v>
      </c>
      <c r="C1277" s="11"/>
    </row>
    <row r="1278" spans="1:3" x14ac:dyDescent="0.25">
      <c r="A1278" t="str">
        <f>'Kickstarter Table'!F1278</f>
        <v>successful</v>
      </c>
      <c r="B1278" s="11">
        <f>'Kickstarter Table'!D1278</f>
        <v>3000</v>
      </c>
      <c r="C1278" s="11"/>
    </row>
    <row r="1279" spans="1:3" x14ac:dyDescent="0.25">
      <c r="A1279" t="str">
        <f>'Kickstarter Table'!F1279</f>
        <v>successful</v>
      </c>
      <c r="B1279" s="11">
        <f>'Kickstarter Table'!D1279</f>
        <v>15000</v>
      </c>
      <c r="C1279" s="11"/>
    </row>
    <row r="1280" spans="1:3" x14ac:dyDescent="0.25">
      <c r="A1280" t="str">
        <f>'Kickstarter Table'!F1280</f>
        <v>successful</v>
      </c>
      <c r="B1280" s="11">
        <f>'Kickstarter Table'!D1280</f>
        <v>6500</v>
      </c>
      <c r="C1280" s="11"/>
    </row>
    <row r="1281" spans="1:3" x14ac:dyDescent="0.25">
      <c r="A1281" t="str">
        <f>'Kickstarter Table'!F1281</f>
        <v>successful</v>
      </c>
      <c r="B1281" s="11">
        <f>'Kickstarter Table'!D1281</f>
        <v>12516</v>
      </c>
      <c r="C1281" s="11"/>
    </row>
    <row r="1282" spans="1:3" x14ac:dyDescent="0.25">
      <c r="A1282" t="str">
        <f>'Kickstarter Table'!F1282</f>
        <v>successful</v>
      </c>
      <c r="B1282" s="11">
        <f>'Kickstarter Table'!D1282</f>
        <v>15000</v>
      </c>
      <c r="C1282" s="11"/>
    </row>
    <row r="1283" spans="1:3" x14ac:dyDescent="0.25">
      <c r="A1283" t="str">
        <f>'Kickstarter Table'!F1283</f>
        <v>successful</v>
      </c>
      <c r="B1283" s="11">
        <f>'Kickstarter Table'!D1283</f>
        <v>7000</v>
      </c>
      <c r="C1283" s="11"/>
    </row>
    <row r="1284" spans="1:3" x14ac:dyDescent="0.25">
      <c r="A1284" t="str">
        <f>'Kickstarter Table'!F1284</f>
        <v>successful</v>
      </c>
      <c r="B1284" s="11">
        <f>'Kickstarter Table'!D1284</f>
        <v>15000</v>
      </c>
      <c r="C1284" s="11"/>
    </row>
    <row r="1285" spans="1:3" x14ac:dyDescent="0.25">
      <c r="A1285" t="str">
        <f>'Kickstarter Table'!F1285</f>
        <v>successful</v>
      </c>
      <c r="B1285" s="11">
        <f>'Kickstarter Table'!D1285</f>
        <v>1000</v>
      </c>
      <c r="C1285" s="11"/>
    </row>
    <row r="1286" spans="1:3" x14ac:dyDescent="0.25">
      <c r="A1286" t="str">
        <f>'Kickstarter Table'!F1286</f>
        <v>successful</v>
      </c>
      <c r="B1286" s="11">
        <f>'Kickstarter Table'!D1286</f>
        <v>2000</v>
      </c>
      <c r="C1286" s="11"/>
    </row>
    <row r="1287" spans="1:3" x14ac:dyDescent="0.25">
      <c r="A1287" t="str">
        <f>'Kickstarter Table'!F1287</f>
        <v>successful</v>
      </c>
      <c r="B1287" s="11">
        <f>'Kickstarter Table'!D1287</f>
        <v>2000</v>
      </c>
      <c r="C1287" s="11"/>
    </row>
    <row r="1288" spans="1:3" x14ac:dyDescent="0.25">
      <c r="A1288" t="str">
        <f>'Kickstarter Table'!F1288</f>
        <v>successful</v>
      </c>
      <c r="B1288" s="11">
        <f>'Kickstarter Table'!D1288</f>
        <v>1500</v>
      </c>
      <c r="C1288" s="11"/>
    </row>
    <row r="1289" spans="1:3" x14ac:dyDescent="0.25">
      <c r="A1289" t="str">
        <f>'Kickstarter Table'!F1289</f>
        <v>successful</v>
      </c>
      <c r="B1289" s="11">
        <f>'Kickstarter Table'!D1289</f>
        <v>250</v>
      </c>
      <c r="C1289" s="11"/>
    </row>
    <row r="1290" spans="1:3" x14ac:dyDescent="0.25">
      <c r="A1290" t="str">
        <f>'Kickstarter Table'!F1290</f>
        <v>successful</v>
      </c>
      <c r="B1290" s="11">
        <f>'Kickstarter Table'!D1290</f>
        <v>4000</v>
      </c>
      <c r="C1290" s="11"/>
    </row>
    <row r="1291" spans="1:3" x14ac:dyDescent="0.25">
      <c r="A1291" t="str">
        <f>'Kickstarter Table'!F1291</f>
        <v>successful</v>
      </c>
      <c r="B1291" s="11">
        <f>'Kickstarter Table'!D1291</f>
        <v>1500</v>
      </c>
      <c r="C1291" s="11"/>
    </row>
    <row r="1292" spans="1:3" x14ac:dyDescent="0.25">
      <c r="A1292" t="str">
        <f>'Kickstarter Table'!F1292</f>
        <v>successful</v>
      </c>
      <c r="B1292" s="11">
        <f>'Kickstarter Table'!D1292</f>
        <v>3500</v>
      </c>
      <c r="C1292" s="11"/>
    </row>
    <row r="1293" spans="1:3" x14ac:dyDescent="0.25">
      <c r="A1293" t="str">
        <f>'Kickstarter Table'!F1293</f>
        <v>successful</v>
      </c>
      <c r="B1293" s="11">
        <f>'Kickstarter Table'!D1293</f>
        <v>3000</v>
      </c>
      <c r="C1293" s="11"/>
    </row>
    <row r="1294" spans="1:3" x14ac:dyDescent="0.25">
      <c r="A1294" t="str">
        <f>'Kickstarter Table'!F1294</f>
        <v>successful</v>
      </c>
      <c r="B1294" s="11">
        <f>'Kickstarter Table'!D1294</f>
        <v>1700</v>
      </c>
      <c r="C1294" s="11"/>
    </row>
    <row r="1295" spans="1:3" x14ac:dyDescent="0.25">
      <c r="A1295" t="str">
        <f>'Kickstarter Table'!F1295</f>
        <v>successful</v>
      </c>
      <c r="B1295" s="11">
        <f>'Kickstarter Table'!D1295</f>
        <v>15000</v>
      </c>
      <c r="C1295" s="11"/>
    </row>
    <row r="1296" spans="1:3" x14ac:dyDescent="0.25">
      <c r="A1296" t="str">
        <f>'Kickstarter Table'!F1296</f>
        <v>successful</v>
      </c>
      <c r="B1296" s="11">
        <f>'Kickstarter Table'!D1296</f>
        <v>500</v>
      </c>
      <c r="C1296" s="11"/>
    </row>
    <row r="1297" spans="1:3" x14ac:dyDescent="0.25">
      <c r="A1297" t="str">
        <f>'Kickstarter Table'!F1297</f>
        <v>successful</v>
      </c>
      <c r="B1297" s="11">
        <f>'Kickstarter Table'!D1297</f>
        <v>2500</v>
      </c>
      <c r="C1297" s="11"/>
    </row>
    <row r="1298" spans="1:3" x14ac:dyDescent="0.25">
      <c r="A1298" t="str">
        <f>'Kickstarter Table'!F1298</f>
        <v>successful</v>
      </c>
      <c r="B1298" s="11">
        <f>'Kickstarter Table'!D1298</f>
        <v>850</v>
      </c>
      <c r="C1298" s="11"/>
    </row>
    <row r="1299" spans="1:3" x14ac:dyDescent="0.25">
      <c r="A1299" t="str">
        <f>'Kickstarter Table'!F1299</f>
        <v>successful</v>
      </c>
      <c r="B1299" s="11">
        <f>'Kickstarter Table'!D1299</f>
        <v>20000</v>
      </c>
      <c r="C1299" s="11"/>
    </row>
    <row r="1300" spans="1:3" x14ac:dyDescent="0.25">
      <c r="A1300" t="str">
        <f>'Kickstarter Table'!F1300</f>
        <v>successful</v>
      </c>
      <c r="B1300" s="11">
        <f>'Kickstarter Table'!D1300</f>
        <v>2000</v>
      </c>
      <c r="C1300" s="11"/>
    </row>
    <row r="1301" spans="1:3" x14ac:dyDescent="0.25">
      <c r="A1301" t="str">
        <f>'Kickstarter Table'!F1301</f>
        <v>successful</v>
      </c>
      <c r="B1301" s="11">
        <f>'Kickstarter Table'!D1301</f>
        <v>3500</v>
      </c>
      <c r="C1301" s="11"/>
    </row>
    <row r="1302" spans="1:3" x14ac:dyDescent="0.25">
      <c r="A1302" t="str">
        <f>'Kickstarter Table'!F1302</f>
        <v>successful</v>
      </c>
      <c r="B1302" s="11">
        <f>'Kickstarter Table'!D1302</f>
        <v>3000</v>
      </c>
      <c r="C1302" s="11"/>
    </row>
    <row r="1303" spans="1:3" x14ac:dyDescent="0.25">
      <c r="A1303" t="str">
        <f>'Kickstarter Table'!F1303</f>
        <v>successful</v>
      </c>
      <c r="B1303" s="11">
        <f>'Kickstarter Table'!D1303</f>
        <v>2000</v>
      </c>
      <c r="C1303" s="11"/>
    </row>
    <row r="1304" spans="1:3" x14ac:dyDescent="0.25">
      <c r="A1304" t="str">
        <f>'Kickstarter Table'!F1304</f>
        <v>successful</v>
      </c>
      <c r="B1304" s="11">
        <f>'Kickstarter Table'!D1304</f>
        <v>2500</v>
      </c>
      <c r="C1304" s="11"/>
    </row>
    <row r="1305" spans="1:3" x14ac:dyDescent="0.25">
      <c r="A1305" t="str">
        <f>'Kickstarter Table'!F1305</f>
        <v>successful</v>
      </c>
      <c r="B1305" s="11">
        <f>'Kickstarter Table'!D1305</f>
        <v>3500</v>
      </c>
      <c r="C1305" s="11"/>
    </row>
    <row r="1306" spans="1:3" x14ac:dyDescent="0.25">
      <c r="A1306" t="str">
        <f>'Kickstarter Table'!F1306</f>
        <v>canceled</v>
      </c>
      <c r="B1306" s="11">
        <f>'Kickstarter Table'!D1306</f>
        <v>40000</v>
      </c>
      <c r="C1306" s="11"/>
    </row>
    <row r="1307" spans="1:3" x14ac:dyDescent="0.25">
      <c r="A1307" t="str">
        <f>'Kickstarter Table'!F1307</f>
        <v>canceled</v>
      </c>
      <c r="B1307" s="11">
        <f>'Kickstarter Table'!D1307</f>
        <v>30000</v>
      </c>
      <c r="C1307" s="11"/>
    </row>
    <row r="1308" spans="1:3" x14ac:dyDescent="0.25">
      <c r="A1308" t="str">
        <f>'Kickstarter Table'!F1308</f>
        <v>canceled</v>
      </c>
      <c r="B1308" s="11">
        <f>'Kickstarter Table'!D1308</f>
        <v>110000</v>
      </c>
      <c r="C1308" s="11"/>
    </row>
    <row r="1309" spans="1:3" x14ac:dyDescent="0.25">
      <c r="A1309" t="str">
        <f>'Kickstarter Table'!F1309</f>
        <v>canceled</v>
      </c>
      <c r="B1309" s="11">
        <f>'Kickstarter Table'!D1309</f>
        <v>50000</v>
      </c>
      <c r="C1309" s="11"/>
    </row>
    <row r="1310" spans="1:3" x14ac:dyDescent="0.25">
      <c r="A1310" t="str">
        <f>'Kickstarter Table'!F1310</f>
        <v>canceled</v>
      </c>
      <c r="B1310" s="11">
        <f>'Kickstarter Table'!D1310</f>
        <v>10000</v>
      </c>
      <c r="C1310" s="11"/>
    </row>
    <row r="1311" spans="1:3" x14ac:dyDescent="0.25">
      <c r="A1311" t="str">
        <f>'Kickstarter Table'!F1311</f>
        <v>canceled</v>
      </c>
      <c r="B1311" s="11">
        <f>'Kickstarter Table'!D1311</f>
        <v>11500</v>
      </c>
      <c r="C1311" s="11"/>
    </row>
    <row r="1312" spans="1:3" x14ac:dyDescent="0.25">
      <c r="A1312" t="str">
        <f>'Kickstarter Table'!F1312</f>
        <v>canceled</v>
      </c>
      <c r="B1312" s="11">
        <f>'Kickstarter Table'!D1312</f>
        <v>20000</v>
      </c>
      <c r="C1312" s="11"/>
    </row>
    <row r="1313" spans="1:3" x14ac:dyDescent="0.25">
      <c r="A1313" t="str">
        <f>'Kickstarter Table'!F1313</f>
        <v>canceled</v>
      </c>
      <c r="B1313" s="11">
        <f>'Kickstarter Table'!D1313</f>
        <v>250000</v>
      </c>
      <c r="C1313" s="11"/>
    </row>
    <row r="1314" spans="1:3" x14ac:dyDescent="0.25">
      <c r="A1314" t="str">
        <f>'Kickstarter Table'!F1314</f>
        <v>canceled</v>
      </c>
      <c r="B1314" s="11">
        <f>'Kickstarter Table'!D1314</f>
        <v>4600</v>
      </c>
      <c r="C1314" s="11"/>
    </row>
    <row r="1315" spans="1:3" x14ac:dyDescent="0.25">
      <c r="A1315" t="str">
        <f>'Kickstarter Table'!F1315</f>
        <v>canceled</v>
      </c>
      <c r="B1315" s="11">
        <f>'Kickstarter Table'!D1315</f>
        <v>40000</v>
      </c>
      <c r="C1315" s="11"/>
    </row>
    <row r="1316" spans="1:3" x14ac:dyDescent="0.25">
      <c r="A1316" t="str">
        <f>'Kickstarter Table'!F1316</f>
        <v>canceled</v>
      </c>
      <c r="B1316" s="11">
        <f>'Kickstarter Table'!D1316</f>
        <v>180000</v>
      </c>
      <c r="C1316" s="11"/>
    </row>
    <row r="1317" spans="1:3" x14ac:dyDescent="0.25">
      <c r="A1317" t="str">
        <f>'Kickstarter Table'!F1317</f>
        <v>canceled</v>
      </c>
      <c r="B1317" s="11">
        <f>'Kickstarter Table'!D1317</f>
        <v>100000</v>
      </c>
      <c r="C1317" s="11"/>
    </row>
    <row r="1318" spans="1:3" x14ac:dyDescent="0.25">
      <c r="A1318" t="str">
        <f>'Kickstarter Table'!F1318</f>
        <v>canceled</v>
      </c>
      <c r="B1318" s="11">
        <f>'Kickstarter Table'!D1318</f>
        <v>75000</v>
      </c>
      <c r="C1318" s="11"/>
    </row>
    <row r="1319" spans="1:3" x14ac:dyDescent="0.25">
      <c r="A1319" t="str">
        <f>'Kickstarter Table'!F1319</f>
        <v>canceled</v>
      </c>
      <c r="B1319" s="11">
        <f>'Kickstarter Table'!D1319</f>
        <v>200000</v>
      </c>
      <c r="C1319" s="11"/>
    </row>
    <row r="1320" spans="1:3" x14ac:dyDescent="0.25">
      <c r="A1320" t="str">
        <f>'Kickstarter Table'!F1320</f>
        <v>canceled</v>
      </c>
      <c r="B1320" s="11">
        <f>'Kickstarter Table'!D1320</f>
        <v>40000</v>
      </c>
      <c r="C1320" s="11"/>
    </row>
    <row r="1321" spans="1:3" x14ac:dyDescent="0.25">
      <c r="A1321" t="str">
        <f>'Kickstarter Table'!F1321</f>
        <v>canceled</v>
      </c>
      <c r="B1321" s="11">
        <f>'Kickstarter Table'!D1321</f>
        <v>5800</v>
      </c>
      <c r="C1321" s="11"/>
    </row>
    <row r="1322" spans="1:3" x14ac:dyDescent="0.25">
      <c r="A1322" t="str">
        <f>'Kickstarter Table'!F1322</f>
        <v>canceled</v>
      </c>
      <c r="B1322" s="11">
        <f>'Kickstarter Table'!D1322</f>
        <v>100000</v>
      </c>
      <c r="C1322" s="11"/>
    </row>
    <row r="1323" spans="1:3" x14ac:dyDescent="0.25">
      <c r="A1323" t="str">
        <f>'Kickstarter Table'!F1323</f>
        <v>canceled</v>
      </c>
      <c r="B1323" s="11">
        <f>'Kickstarter Table'!D1323</f>
        <v>462000</v>
      </c>
      <c r="C1323" s="11"/>
    </row>
    <row r="1324" spans="1:3" x14ac:dyDescent="0.25">
      <c r="A1324" t="str">
        <f>'Kickstarter Table'!F1324</f>
        <v>canceled</v>
      </c>
      <c r="B1324" s="11">
        <f>'Kickstarter Table'!D1324</f>
        <v>35000</v>
      </c>
      <c r="C1324" s="11"/>
    </row>
    <row r="1325" spans="1:3" x14ac:dyDescent="0.25">
      <c r="A1325" t="str">
        <f>'Kickstarter Table'!F1325</f>
        <v>canceled</v>
      </c>
      <c r="B1325" s="11">
        <f>'Kickstarter Table'!D1325</f>
        <v>15000</v>
      </c>
      <c r="C1325" s="11"/>
    </row>
    <row r="1326" spans="1:3" x14ac:dyDescent="0.25">
      <c r="A1326" t="str">
        <f>'Kickstarter Table'!F1326</f>
        <v>canceled</v>
      </c>
      <c r="B1326" s="11">
        <f>'Kickstarter Table'!D1326</f>
        <v>50000</v>
      </c>
      <c r="C1326" s="11"/>
    </row>
    <row r="1327" spans="1:3" x14ac:dyDescent="0.25">
      <c r="A1327" t="str">
        <f>'Kickstarter Table'!F1327</f>
        <v>canceled</v>
      </c>
      <c r="B1327" s="11">
        <f>'Kickstarter Table'!D1327</f>
        <v>20000</v>
      </c>
      <c r="C1327" s="11"/>
    </row>
    <row r="1328" spans="1:3" x14ac:dyDescent="0.25">
      <c r="A1328" t="str">
        <f>'Kickstarter Table'!F1328</f>
        <v>canceled</v>
      </c>
      <c r="B1328" s="11">
        <f>'Kickstarter Table'!D1328</f>
        <v>100000</v>
      </c>
      <c r="C1328" s="11"/>
    </row>
    <row r="1329" spans="1:3" x14ac:dyDescent="0.25">
      <c r="A1329" t="str">
        <f>'Kickstarter Table'!F1329</f>
        <v>canceled</v>
      </c>
      <c r="B1329" s="11">
        <f>'Kickstarter Table'!D1329</f>
        <v>48000</v>
      </c>
      <c r="C1329" s="11"/>
    </row>
    <row r="1330" spans="1:3" x14ac:dyDescent="0.25">
      <c r="A1330" t="str">
        <f>'Kickstarter Table'!F1330</f>
        <v>canceled</v>
      </c>
      <c r="B1330" s="11">
        <f>'Kickstarter Table'!D1330</f>
        <v>75000</v>
      </c>
      <c r="C1330" s="11"/>
    </row>
    <row r="1331" spans="1:3" x14ac:dyDescent="0.25">
      <c r="A1331" t="str">
        <f>'Kickstarter Table'!F1331</f>
        <v>canceled</v>
      </c>
      <c r="B1331" s="11">
        <f>'Kickstarter Table'!D1331</f>
        <v>50000</v>
      </c>
      <c r="C1331" s="11"/>
    </row>
    <row r="1332" spans="1:3" x14ac:dyDescent="0.25">
      <c r="A1332" t="str">
        <f>'Kickstarter Table'!F1332</f>
        <v>canceled</v>
      </c>
      <c r="B1332" s="11">
        <f>'Kickstarter Table'!D1332</f>
        <v>35000</v>
      </c>
      <c r="C1332" s="11"/>
    </row>
    <row r="1333" spans="1:3" x14ac:dyDescent="0.25">
      <c r="A1333" t="str">
        <f>'Kickstarter Table'!F1333</f>
        <v>canceled</v>
      </c>
      <c r="B1333" s="11">
        <f>'Kickstarter Table'!D1333</f>
        <v>250000</v>
      </c>
      <c r="C1333" s="11"/>
    </row>
    <row r="1334" spans="1:3" x14ac:dyDescent="0.25">
      <c r="A1334" t="str">
        <f>'Kickstarter Table'!F1334</f>
        <v>canceled</v>
      </c>
      <c r="B1334" s="11">
        <f>'Kickstarter Table'!D1334</f>
        <v>10115</v>
      </c>
      <c r="C1334" s="11"/>
    </row>
    <row r="1335" spans="1:3" x14ac:dyDescent="0.25">
      <c r="A1335" t="str">
        <f>'Kickstarter Table'!F1335</f>
        <v>canceled</v>
      </c>
      <c r="B1335" s="11">
        <f>'Kickstarter Table'!D1335</f>
        <v>2500</v>
      </c>
      <c r="C1335" s="11"/>
    </row>
    <row r="1336" spans="1:3" x14ac:dyDescent="0.25">
      <c r="A1336" t="str">
        <f>'Kickstarter Table'!F1336</f>
        <v>canceled</v>
      </c>
      <c r="B1336" s="11">
        <f>'Kickstarter Table'!D1336</f>
        <v>133000</v>
      </c>
      <c r="C1336" s="11"/>
    </row>
    <row r="1337" spans="1:3" x14ac:dyDescent="0.25">
      <c r="A1337" t="str">
        <f>'Kickstarter Table'!F1337</f>
        <v>canceled</v>
      </c>
      <c r="B1337" s="11">
        <f>'Kickstarter Table'!D1337</f>
        <v>25000</v>
      </c>
      <c r="C1337" s="11"/>
    </row>
    <row r="1338" spans="1:3" x14ac:dyDescent="0.25">
      <c r="A1338" t="str">
        <f>'Kickstarter Table'!F1338</f>
        <v>canceled</v>
      </c>
      <c r="B1338" s="11">
        <f>'Kickstarter Table'!D1338</f>
        <v>100000</v>
      </c>
      <c r="C1338" s="11"/>
    </row>
    <row r="1339" spans="1:3" x14ac:dyDescent="0.25">
      <c r="A1339" t="str">
        <f>'Kickstarter Table'!F1339</f>
        <v>canceled</v>
      </c>
      <c r="B1339" s="11">
        <f>'Kickstarter Table'!D1339</f>
        <v>50000</v>
      </c>
      <c r="C1339" s="11"/>
    </row>
    <row r="1340" spans="1:3" x14ac:dyDescent="0.25">
      <c r="A1340" t="str">
        <f>'Kickstarter Table'!F1340</f>
        <v>canceled</v>
      </c>
      <c r="B1340" s="11">
        <f>'Kickstarter Table'!D1340</f>
        <v>30000</v>
      </c>
      <c r="C1340" s="11"/>
    </row>
    <row r="1341" spans="1:3" x14ac:dyDescent="0.25">
      <c r="A1341" t="str">
        <f>'Kickstarter Table'!F1341</f>
        <v>canceled</v>
      </c>
      <c r="B1341" s="11">
        <f>'Kickstarter Table'!D1341</f>
        <v>50000</v>
      </c>
      <c r="C1341" s="11"/>
    </row>
    <row r="1342" spans="1:3" x14ac:dyDescent="0.25">
      <c r="A1342" t="str">
        <f>'Kickstarter Table'!F1342</f>
        <v>canceled</v>
      </c>
      <c r="B1342" s="11">
        <f>'Kickstarter Table'!D1342</f>
        <v>1680</v>
      </c>
      <c r="C1342" s="11"/>
    </row>
    <row r="1343" spans="1:3" x14ac:dyDescent="0.25">
      <c r="A1343" t="str">
        <f>'Kickstarter Table'!F1343</f>
        <v>canceled</v>
      </c>
      <c r="B1343" s="11">
        <f>'Kickstarter Table'!D1343</f>
        <v>25000</v>
      </c>
      <c r="C1343" s="11"/>
    </row>
    <row r="1344" spans="1:3" x14ac:dyDescent="0.25">
      <c r="A1344" t="str">
        <f>'Kickstarter Table'!F1344</f>
        <v>canceled</v>
      </c>
      <c r="B1344" s="11">
        <f>'Kickstarter Table'!D1344</f>
        <v>50000</v>
      </c>
      <c r="C1344" s="11"/>
    </row>
    <row r="1345" spans="1:3" x14ac:dyDescent="0.25">
      <c r="A1345" t="str">
        <f>'Kickstarter Table'!F1345</f>
        <v>canceled</v>
      </c>
      <c r="B1345" s="11">
        <f>'Kickstarter Table'!D1345</f>
        <v>50000</v>
      </c>
      <c r="C1345" s="11"/>
    </row>
    <row r="1346" spans="1:3" x14ac:dyDescent="0.25">
      <c r="A1346" t="str">
        <f>'Kickstarter Table'!F1346</f>
        <v>successful</v>
      </c>
      <c r="B1346" s="11">
        <f>'Kickstarter Table'!D1346</f>
        <v>1500</v>
      </c>
      <c r="C1346" s="11"/>
    </row>
    <row r="1347" spans="1:3" x14ac:dyDescent="0.25">
      <c r="A1347" t="str">
        <f>'Kickstarter Table'!F1347</f>
        <v>successful</v>
      </c>
      <c r="B1347" s="11">
        <f>'Kickstarter Table'!D1347</f>
        <v>300</v>
      </c>
      <c r="C1347" s="11"/>
    </row>
    <row r="1348" spans="1:3" x14ac:dyDescent="0.25">
      <c r="A1348" t="str">
        <f>'Kickstarter Table'!F1348</f>
        <v>successful</v>
      </c>
      <c r="B1348" s="11">
        <f>'Kickstarter Table'!D1348</f>
        <v>4900</v>
      </c>
      <c r="C1348" s="11"/>
    </row>
    <row r="1349" spans="1:3" x14ac:dyDescent="0.25">
      <c r="A1349" t="str">
        <f>'Kickstarter Table'!F1349</f>
        <v>successful</v>
      </c>
      <c r="B1349" s="11">
        <f>'Kickstarter Table'!D1349</f>
        <v>2500</v>
      </c>
      <c r="C1349" s="11"/>
    </row>
    <row r="1350" spans="1:3" x14ac:dyDescent="0.25">
      <c r="A1350" t="str">
        <f>'Kickstarter Table'!F1350</f>
        <v>successful</v>
      </c>
      <c r="B1350" s="11">
        <f>'Kickstarter Table'!D1350</f>
        <v>5875</v>
      </c>
      <c r="C1350" s="11"/>
    </row>
    <row r="1351" spans="1:3" x14ac:dyDescent="0.25">
      <c r="A1351" t="str">
        <f>'Kickstarter Table'!F1351</f>
        <v>successful</v>
      </c>
      <c r="B1351" s="11">
        <f>'Kickstarter Table'!D1351</f>
        <v>5000</v>
      </c>
      <c r="C1351" s="11"/>
    </row>
    <row r="1352" spans="1:3" x14ac:dyDescent="0.25">
      <c r="A1352" t="str">
        <f>'Kickstarter Table'!F1352</f>
        <v>successful</v>
      </c>
      <c r="B1352" s="11">
        <f>'Kickstarter Table'!D1352</f>
        <v>5000</v>
      </c>
      <c r="C1352" s="11"/>
    </row>
    <row r="1353" spans="1:3" x14ac:dyDescent="0.25">
      <c r="A1353" t="str">
        <f>'Kickstarter Table'!F1353</f>
        <v>successful</v>
      </c>
      <c r="B1353" s="11">
        <f>'Kickstarter Table'!D1353</f>
        <v>20000</v>
      </c>
      <c r="C1353" s="11"/>
    </row>
    <row r="1354" spans="1:3" x14ac:dyDescent="0.25">
      <c r="A1354" t="str">
        <f>'Kickstarter Table'!F1354</f>
        <v>successful</v>
      </c>
      <c r="B1354" s="11">
        <f>'Kickstarter Table'!D1354</f>
        <v>10000</v>
      </c>
      <c r="C1354" s="11"/>
    </row>
    <row r="1355" spans="1:3" x14ac:dyDescent="0.25">
      <c r="A1355" t="str">
        <f>'Kickstarter Table'!F1355</f>
        <v>successful</v>
      </c>
      <c r="B1355" s="11">
        <f>'Kickstarter Table'!D1355</f>
        <v>1000</v>
      </c>
      <c r="C1355" s="11"/>
    </row>
    <row r="1356" spans="1:3" x14ac:dyDescent="0.25">
      <c r="A1356" t="str">
        <f>'Kickstarter Table'!F1356</f>
        <v>successful</v>
      </c>
      <c r="B1356" s="11">
        <f>'Kickstarter Table'!D1356</f>
        <v>1200</v>
      </c>
      <c r="C1356" s="11"/>
    </row>
    <row r="1357" spans="1:3" x14ac:dyDescent="0.25">
      <c r="A1357" t="str">
        <f>'Kickstarter Table'!F1357</f>
        <v>successful</v>
      </c>
      <c r="B1357" s="11">
        <f>'Kickstarter Table'!D1357</f>
        <v>2500</v>
      </c>
      <c r="C1357" s="11"/>
    </row>
    <row r="1358" spans="1:3" x14ac:dyDescent="0.25">
      <c r="A1358" t="str">
        <f>'Kickstarter Table'!F1358</f>
        <v>successful</v>
      </c>
      <c r="B1358" s="11">
        <f>'Kickstarter Table'!D1358</f>
        <v>3400</v>
      </c>
      <c r="C1358" s="11"/>
    </row>
    <row r="1359" spans="1:3" x14ac:dyDescent="0.25">
      <c r="A1359" t="str">
        <f>'Kickstarter Table'!F1359</f>
        <v>successful</v>
      </c>
      <c r="B1359" s="11">
        <f>'Kickstarter Table'!D1359</f>
        <v>2000</v>
      </c>
      <c r="C1359" s="11"/>
    </row>
    <row r="1360" spans="1:3" x14ac:dyDescent="0.25">
      <c r="A1360" t="str">
        <f>'Kickstarter Table'!F1360</f>
        <v>successful</v>
      </c>
      <c r="B1360" s="11">
        <f>'Kickstarter Table'!D1360</f>
        <v>3000</v>
      </c>
      <c r="C1360" s="11"/>
    </row>
    <row r="1361" spans="1:3" x14ac:dyDescent="0.25">
      <c r="A1361" t="str">
        <f>'Kickstarter Table'!F1361</f>
        <v>successful</v>
      </c>
      <c r="B1361" s="11">
        <f>'Kickstarter Table'!D1361</f>
        <v>660</v>
      </c>
      <c r="C1361" s="11"/>
    </row>
    <row r="1362" spans="1:3" x14ac:dyDescent="0.25">
      <c r="A1362" t="str">
        <f>'Kickstarter Table'!F1362</f>
        <v>successful</v>
      </c>
      <c r="B1362" s="11">
        <f>'Kickstarter Table'!D1362</f>
        <v>1500</v>
      </c>
      <c r="C1362" s="11"/>
    </row>
    <row r="1363" spans="1:3" x14ac:dyDescent="0.25">
      <c r="A1363" t="str">
        <f>'Kickstarter Table'!F1363</f>
        <v>successful</v>
      </c>
      <c r="B1363" s="11">
        <f>'Kickstarter Table'!D1363</f>
        <v>6000</v>
      </c>
      <c r="C1363" s="11"/>
    </row>
    <row r="1364" spans="1:3" x14ac:dyDescent="0.25">
      <c r="A1364" t="str">
        <f>'Kickstarter Table'!F1364</f>
        <v>successful</v>
      </c>
      <c r="B1364" s="11">
        <f>'Kickstarter Table'!D1364</f>
        <v>1000</v>
      </c>
      <c r="C1364" s="11"/>
    </row>
    <row r="1365" spans="1:3" x14ac:dyDescent="0.25">
      <c r="A1365" t="str">
        <f>'Kickstarter Table'!F1365</f>
        <v>successful</v>
      </c>
      <c r="B1365" s="11">
        <f>'Kickstarter Table'!D1365</f>
        <v>200</v>
      </c>
      <c r="C1365" s="11"/>
    </row>
    <row r="1366" spans="1:3" x14ac:dyDescent="0.25">
      <c r="A1366" t="str">
        <f>'Kickstarter Table'!F1366</f>
        <v>successful</v>
      </c>
      <c r="B1366" s="11">
        <f>'Kickstarter Table'!D1366</f>
        <v>42000</v>
      </c>
      <c r="C1366" s="11"/>
    </row>
    <row r="1367" spans="1:3" x14ac:dyDescent="0.25">
      <c r="A1367" t="str">
        <f>'Kickstarter Table'!F1367</f>
        <v>successful</v>
      </c>
      <c r="B1367" s="11">
        <f>'Kickstarter Table'!D1367</f>
        <v>7500</v>
      </c>
      <c r="C1367" s="11"/>
    </row>
    <row r="1368" spans="1:3" x14ac:dyDescent="0.25">
      <c r="A1368" t="str">
        <f>'Kickstarter Table'!F1368</f>
        <v>successful</v>
      </c>
      <c r="B1368" s="11">
        <f>'Kickstarter Table'!D1368</f>
        <v>7500</v>
      </c>
      <c r="C1368" s="11"/>
    </row>
    <row r="1369" spans="1:3" x14ac:dyDescent="0.25">
      <c r="A1369" t="str">
        <f>'Kickstarter Table'!F1369</f>
        <v>successful</v>
      </c>
      <c r="B1369" s="11">
        <f>'Kickstarter Table'!D1369</f>
        <v>5000</v>
      </c>
      <c r="C1369" s="11"/>
    </row>
    <row r="1370" spans="1:3" x14ac:dyDescent="0.25">
      <c r="A1370" t="str">
        <f>'Kickstarter Table'!F1370</f>
        <v>successful</v>
      </c>
      <c r="B1370" s="11">
        <f>'Kickstarter Table'!D1370</f>
        <v>5000</v>
      </c>
      <c r="C1370" s="11"/>
    </row>
    <row r="1371" spans="1:3" x14ac:dyDescent="0.25">
      <c r="A1371" t="str">
        <f>'Kickstarter Table'!F1371</f>
        <v>successful</v>
      </c>
      <c r="B1371" s="11">
        <f>'Kickstarter Table'!D1371</f>
        <v>32360</v>
      </c>
      <c r="C1371" s="11"/>
    </row>
    <row r="1372" spans="1:3" x14ac:dyDescent="0.25">
      <c r="A1372" t="str">
        <f>'Kickstarter Table'!F1372</f>
        <v>successful</v>
      </c>
      <c r="B1372" s="11">
        <f>'Kickstarter Table'!D1372</f>
        <v>1500</v>
      </c>
      <c r="C1372" s="11"/>
    </row>
    <row r="1373" spans="1:3" x14ac:dyDescent="0.25">
      <c r="A1373" t="str">
        <f>'Kickstarter Table'!F1373</f>
        <v>successful</v>
      </c>
      <c r="B1373" s="11">
        <f>'Kickstarter Table'!D1373</f>
        <v>6999</v>
      </c>
      <c r="C1373" s="11"/>
    </row>
    <row r="1374" spans="1:3" x14ac:dyDescent="0.25">
      <c r="A1374" t="str">
        <f>'Kickstarter Table'!F1374</f>
        <v>successful</v>
      </c>
      <c r="B1374" s="11">
        <f>'Kickstarter Table'!D1374</f>
        <v>500</v>
      </c>
      <c r="C1374" s="11"/>
    </row>
    <row r="1375" spans="1:3" x14ac:dyDescent="0.25">
      <c r="A1375" t="str">
        <f>'Kickstarter Table'!F1375</f>
        <v>successful</v>
      </c>
      <c r="B1375" s="11">
        <f>'Kickstarter Table'!D1375</f>
        <v>10000</v>
      </c>
      <c r="C1375" s="11"/>
    </row>
    <row r="1376" spans="1:3" x14ac:dyDescent="0.25">
      <c r="A1376" t="str">
        <f>'Kickstarter Table'!F1376</f>
        <v>successful</v>
      </c>
      <c r="B1376" s="11">
        <f>'Kickstarter Table'!D1376</f>
        <v>1500</v>
      </c>
      <c r="C1376" s="11"/>
    </row>
    <row r="1377" spans="1:3" x14ac:dyDescent="0.25">
      <c r="A1377" t="str">
        <f>'Kickstarter Table'!F1377</f>
        <v>successful</v>
      </c>
      <c r="B1377" s="11">
        <f>'Kickstarter Table'!D1377</f>
        <v>4000</v>
      </c>
      <c r="C1377" s="11"/>
    </row>
    <row r="1378" spans="1:3" x14ac:dyDescent="0.25">
      <c r="A1378" t="str">
        <f>'Kickstarter Table'!F1378</f>
        <v>successful</v>
      </c>
      <c r="B1378" s="11">
        <f>'Kickstarter Table'!D1378</f>
        <v>3700</v>
      </c>
      <c r="C1378" s="11"/>
    </row>
    <row r="1379" spans="1:3" x14ac:dyDescent="0.25">
      <c r="A1379" t="str">
        <f>'Kickstarter Table'!F1379</f>
        <v>successful</v>
      </c>
      <c r="B1379" s="11">
        <f>'Kickstarter Table'!D1379</f>
        <v>1300</v>
      </c>
      <c r="C1379" s="11"/>
    </row>
    <row r="1380" spans="1:3" x14ac:dyDescent="0.25">
      <c r="A1380" t="str">
        <f>'Kickstarter Table'!F1380</f>
        <v>successful</v>
      </c>
      <c r="B1380" s="11">
        <f>'Kickstarter Table'!D1380</f>
        <v>2000</v>
      </c>
      <c r="C1380" s="11"/>
    </row>
    <row r="1381" spans="1:3" x14ac:dyDescent="0.25">
      <c r="A1381" t="str">
        <f>'Kickstarter Table'!F1381</f>
        <v>successful</v>
      </c>
      <c r="B1381" s="11">
        <f>'Kickstarter Table'!D1381</f>
        <v>10000</v>
      </c>
      <c r="C1381" s="11"/>
    </row>
    <row r="1382" spans="1:3" x14ac:dyDescent="0.25">
      <c r="A1382" t="str">
        <f>'Kickstarter Table'!F1382</f>
        <v>successful</v>
      </c>
      <c r="B1382" s="11">
        <f>'Kickstarter Table'!D1382</f>
        <v>25</v>
      </c>
      <c r="C1382" s="11"/>
    </row>
    <row r="1383" spans="1:3" x14ac:dyDescent="0.25">
      <c r="A1383" t="str">
        <f>'Kickstarter Table'!F1383</f>
        <v>successful</v>
      </c>
      <c r="B1383" s="11">
        <f>'Kickstarter Table'!D1383</f>
        <v>5000</v>
      </c>
      <c r="C1383" s="11"/>
    </row>
    <row r="1384" spans="1:3" x14ac:dyDescent="0.25">
      <c r="A1384" t="str">
        <f>'Kickstarter Table'!F1384</f>
        <v>successful</v>
      </c>
      <c r="B1384" s="11">
        <f>'Kickstarter Table'!D1384</f>
        <v>8000</v>
      </c>
      <c r="C1384" s="11"/>
    </row>
    <row r="1385" spans="1:3" x14ac:dyDescent="0.25">
      <c r="A1385" t="str">
        <f>'Kickstarter Table'!F1385</f>
        <v>successful</v>
      </c>
      <c r="B1385" s="11">
        <f>'Kickstarter Table'!D1385</f>
        <v>2200</v>
      </c>
      <c r="C1385" s="11"/>
    </row>
    <row r="1386" spans="1:3" x14ac:dyDescent="0.25">
      <c r="A1386" t="str">
        <f>'Kickstarter Table'!F1386</f>
        <v>successful</v>
      </c>
      <c r="B1386" s="11">
        <f>'Kickstarter Table'!D1386</f>
        <v>3500</v>
      </c>
      <c r="C1386" s="11"/>
    </row>
    <row r="1387" spans="1:3" x14ac:dyDescent="0.25">
      <c r="A1387" t="str">
        <f>'Kickstarter Table'!F1387</f>
        <v>successful</v>
      </c>
      <c r="B1387" s="11">
        <f>'Kickstarter Table'!D1387</f>
        <v>8000</v>
      </c>
      <c r="C1387" s="11"/>
    </row>
    <row r="1388" spans="1:3" x14ac:dyDescent="0.25">
      <c r="A1388" t="str">
        <f>'Kickstarter Table'!F1388</f>
        <v>successful</v>
      </c>
      <c r="B1388" s="11">
        <f>'Kickstarter Table'!D1388</f>
        <v>400</v>
      </c>
      <c r="C1388" s="11"/>
    </row>
    <row r="1389" spans="1:3" x14ac:dyDescent="0.25">
      <c r="A1389" t="str">
        <f>'Kickstarter Table'!F1389</f>
        <v>successful</v>
      </c>
      <c r="B1389" s="11">
        <f>'Kickstarter Table'!D1389</f>
        <v>4000</v>
      </c>
      <c r="C1389" s="11"/>
    </row>
    <row r="1390" spans="1:3" x14ac:dyDescent="0.25">
      <c r="A1390" t="str">
        <f>'Kickstarter Table'!F1390</f>
        <v>successful</v>
      </c>
      <c r="B1390" s="11">
        <f>'Kickstarter Table'!D1390</f>
        <v>5000</v>
      </c>
      <c r="C1390" s="11"/>
    </row>
    <row r="1391" spans="1:3" x14ac:dyDescent="0.25">
      <c r="A1391" t="str">
        <f>'Kickstarter Table'!F1391</f>
        <v>successful</v>
      </c>
      <c r="B1391" s="11">
        <f>'Kickstarter Table'!D1391</f>
        <v>500</v>
      </c>
      <c r="C1391" s="11"/>
    </row>
    <row r="1392" spans="1:3" x14ac:dyDescent="0.25">
      <c r="A1392" t="str">
        <f>'Kickstarter Table'!F1392</f>
        <v>successful</v>
      </c>
      <c r="B1392" s="11">
        <f>'Kickstarter Table'!D1392</f>
        <v>2800</v>
      </c>
      <c r="C1392" s="11"/>
    </row>
    <row r="1393" spans="1:3" x14ac:dyDescent="0.25">
      <c r="A1393" t="str">
        <f>'Kickstarter Table'!F1393</f>
        <v>successful</v>
      </c>
      <c r="B1393" s="11">
        <f>'Kickstarter Table'!D1393</f>
        <v>500</v>
      </c>
      <c r="C1393" s="11"/>
    </row>
    <row r="1394" spans="1:3" x14ac:dyDescent="0.25">
      <c r="A1394" t="str">
        <f>'Kickstarter Table'!F1394</f>
        <v>successful</v>
      </c>
      <c r="B1394" s="11">
        <f>'Kickstarter Table'!D1394</f>
        <v>2500</v>
      </c>
      <c r="C1394" s="11"/>
    </row>
    <row r="1395" spans="1:3" x14ac:dyDescent="0.25">
      <c r="A1395" t="str">
        <f>'Kickstarter Table'!F1395</f>
        <v>successful</v>
      </c>
      <c r="B1395" s="11">
        <f>'Kickstarter Table'!D1395</f>
        <v>10000</v>
      </c>
      <c r="C1395" s="11"/>
    </row>
    <row r="1396" spans="1:3" x14ac:dyDescent="0.25">
      <c r="A1396" t="str">
        <f>'Kickstarter Table'!F1396</f>
        <v>successful</v>
      </c>
      <c r="B1396" s="11">
        <f>'Kickstarter Table'!D1396</f>
        <v>750</v>
      </c>
      <c r="C1396" s="11"/>
    </row>
    <row r="1397" spans="1:3" x14ac:dyDescent="0.25">
      <c r="A1397" t="str">
        <f>'Kickstarter Table'!F1397</f>
        <v>successful</v>
      </c>
      <c r="B1397" s="11">
        <f>'Kickstarter Table'!D1397</f>
        <v>3500</v>
      </c>
      <c r="C1397" s="11"/>
    </row>
    <row r="1398" spans="1:3" x14ac:dyDescent="0.25">
      <c r="A1398" t="str">
        <f>'Kickstarter Table'!F1398</f>
        <v>successful</v>
      </c>
      <c r="B1398" s="11">
        <f>'Kickstarter Table'!D1398</f>
        <v>6000</v>
      </c>
      <c r="C1398" s="11"/>
    </row>
    <row r="1399" spans="1:3" x14ac:dyDescent="0.25">
      <c r="A1399" t="str">
        <f>'Kickstarter Table'!F1399</f>
        <v>successful</v>
      </c>
      <c r="B1399" s="11">
        <f>'Kickstarter Table'!D1399</f>
        <v>10000</v>
      </c>
      <c r="C1399" s="11"/>
    </row>
    <row r="1400" spans="1:3" x14ac:dyDescent="0.25">
      <c r="A1400" t="str">
        <f>'Kickstarter Table'!F1400</f>
        <v>successful</v>
      </c>
      <c r="B1400" s="11">
        <f>'Kickstarter Table'!D1400</f>
        <v>4400</v>
      </c>
      <c r="C1400" s="11"/>
    </row>
    <row r="1401" spans="1:3" x14ac:dyDescent="0.25">
      <c r="A1401" t="str">
        <f>'Kickstarter Table'!F1401</f>
        <v>successful</v>
      </c>
      <c r="B1401" s="11">
        <f>'Kickstarter Table'!D1401</f>
        <v>9000</v>
      </c>
      <c r="C1401" s="11"/>
    </row>
    <row r="1402" spans="1:3" x14ac:dyDescent="0.25">
      <c r="A1402" t="str">
        <f>'Kickstarter Table'!F1402</f>
        <v>successful</v>
      </c>
      <c r="B1402" s="11">
        <f>'Kickstarter Table'!D1402</f>
        <v>350</v>
      </c>
      <c r="C1402" s="11"/>
    </row>
    <row r="1403" spans="1:3" x14ac:dyDescent="0.25">
      <c r="A1403" t="str">
        <f>'Kickstarter Table'!F1403</f>
        <v>successful</v>
      </c>
      <c r="B1403" s="11">
        <f>'Kickstarter Table'!D1403</f>
        <v>2500</v>
      </c>
      <c r="C1403" s="11"/>
    </row>
    <row r="1404" spans="1:3" x14ac:dyDescent="0.25">
      <c r="A1404" t="str">
        <f>'Kickstarter Table'!F1404</f>
        <v>successful</v>
      </c>
      <c r="B1404" s="11">
        <f>'Kickstarter Table'!D1404</f>
        <v>2500</v>
      </c>
      <c r="C1404" s="11"/>
    </row>
    <row r="1405" spans="1:3" x14ac:dyDescent="0.25">
      <c r="A1405" t="str">
        <f>'Kickstarter Table'!F1405</f>
        <v>successful</v>
      </c>
      <c r="B1405" s="11">
        <f>'Kickstarter Table'!D1405</f>
        <v>4000</v>
      </c>
      <c r="C1405" s="11"/>
    </row>
    <row r="1406" spans="1:3" x14ac:dyDescent="0.25">
      <c r="A1406" t="str">
        <f>'Kickstarter Table'!F1406</f>
        <v>failed</v>
      </c>
      <c r="B1406" s="11">
        <f>'Kickstarter Table'!D1406</f>
        <v>14500</v>
      </c>
      <c r="C1406" s="11"/>
    </row>
    <row r="1407" spans="1:3" x14ac:dyDescent="0.25">
      <c r="A1407" t="str">
        <f>'Kickstarter Table'!F1407</f>
        <v>failed</v>
      </c>
      <c r="B1407" s="11">
        <f>'Kickstarter Table'!D1407</f>
        <v>25000</v>
      </c>
      <c r="C1407" s="11"/>
    </row>
    <row r="1408" spans="1:3" x14ac:dyDescent="0.25">
      <c r="A1408" t="str">
        <f>'Kickstarter Table'!F1408</f>
        <v>failed</v>
      </c>
      <c r="B1408" s="11">
        <f>'Kickstarter Table'!D1408</f>
        <v>12000</v>
      </c>
      <c r="C1408" s="11"/>
    </row>
    <row r="1409" spans="1:3" x14ac:dyDescent="0.25">
      <c r="A1409" t="str">
        <f>'Kickstarter Table'!F1409</f>
        <v>failed</v>
      </c>
      <c r="B1409" s="11">
        <f>'Kickstarter Table'!D1409</f>
        <v>3000</v>
      </c>
      <c r="C1409" s="11"/>
    </row>
    <row r="1410" spans="1:3" x14ac:dyDescent="0.25">
      <c r="A1410" t="str">
        <f>'Kickstarter Table'!F1410</f>
        <v>failed</v>
      </c>
      <c r="B1410" s="11">
        <f>'Kickstarter Table'!D1410</f>
        <v>1000</v>
      </c>
      <c r="C1410" s="11"/>
    </row>
    <row r="1411" spans="1:3" x14ac:dyDescent="0.25">
      <c r="A1411" t="str">
        <f>'Kickstarter Table'!F1411</f>
        <v>failed</v>
      </c>
      <c r="B1411" s="11">
        <f>'Kickstarter Table'!D1411</f>
        <v>4000</v>
      </c>
      <c r="C1411" s="11"/>
    </row>
    <row r="1412" spans="1:3" x14ac:dyDescent="0.25">
      <c r="A1412" t="str">
        <f>'Kickstarter Table'!F1412</f>
        <v>failed</v>
      </c>
      <c r="B1412" s="11">
        <f>'Kickstarter Table'!D1412</f>
        <v>6000</v>
      </c>
      <c r="C1412" s="11"/>
    </row>
    <row r="1413" spans="1:3" x14ac:dyDescent="0.25">
      <c r="A1413" t="str">
        <f>'Kickstarter Table'!F1413</f>
        <v>failed</v>
      </c>
      <c r="B1413" s="11">
        <f>'Kickstarter Table'!D1413</f>
        <v>3000</v>
      </c>
      <c r="C1413" s="11"/>
    </row>
    <row r="1414" spans="1:3" x14ac:dyDescent="0.25">
      <c r="A1414" t="str">
        <f>'Kickstarter Table'!F1414</f>
        <v>failed</v>
      </c>
      <c r="B1414" s="11">
        <f>'Kickstarter Table'!D1414</f>
        <v>7000</v>
      </c>
      <c r="C1414" s="11"/>
    </row>
    <row r="1415" spans="1:3" x14ac:dyDescent="0.25">
      <c r="A1415" t="str">
        <f>'Kickstarter Table'!F1415</f>
        <v>failed</v>
      </c>
      <c r="B1415" s="11">
        <f>'Kickstarter Table'!D1415</f>
        <v>2000</v>
      </c>
      <c r="C1415" s="11"/>
    </row>
    <row r="1416" spans="1:3" x14ac:dyDescent="0.25">
      <c r="A1416" t="str">
        <f>'Kickstarter Table'!F1416</f>
        <v>failed</v>
      </c>
      <c r="B1416" s="11">
        <f>'Kickstarter Table'!D1416</f>
        <v>500</v>
      </c>
      <c r="C1416" s="11"/>
    </row>
    <row r="1417" spans="1:3" x14ac:dyDescent="0.25">
      <c r="A1417" t="str">
        <f>'Kickstarter Table'!F1417</f>
        <v>failed</v>
      </c>
      <c r="B1417" s="11">
        <f>'Kickstarter Table'!D1417</f>
        <v>4400</v>
      </c>
      <c r="C1417" s="11"/>
    </row>
    <row r="1418" spans="1:3" x14ac:dyDescent="0.25">
      <c r="A1418" t="str">
        <f>'Kickstarter Table'!F1418</f>
        <v>failed</v>
      </c>
      <c r="B1418" s="11">
        <f>'Kickstarter Table'!D1418</f>
        <v>50000</v>
      </c>
      <c r="C1418" s="11"/>
    </row>
    <row r="1419" spans="1:3" x14ac:dyDescent="0.25">
      <c r="A1419" t="str">
        <f>'Kickstarter Table'!F1419</f>
        <v>failed</v>
      </c>
      <c r="B1419" s="11">
        <f>'Kickstarter Table'!D1419</f>
        <v>4500</v>
      </c>
      <c r="C1419" s="11"/>
    </row>
    <row r="1420" spans="1:3" x14ac:dyDescent="0.25">
      <c r="A1420" t="str">
        <f>'Kickstarter Table'!F1420</f>
        <v>failed</v>
      </c>
      <c r="B1420" s="11">
        <f>'Kickstarter Table'!D1420</f>
        <v>3000</v>
      </c>
      <c r="C1420" s="11"/>
    </row>
    <row r="1421" spans="1:3" x14ac:dyDescent="0.25">
      <c r="A1421" t="str">
        <f>'Kickstarter Table'!F1421</f>
        <v>failed</v>
      </c>
      <c r="B1421" s="11">
        <f>'Kickstarter Table'!D1421</f>
        <v>6300</v>
      </c>
      <c r="C1421" s="11"/>
    </row>
    <row r="1422" spans="1:3" x14ac:dyDescent="0.25">
      <c r="A1422" t="str">
        <f>'Kickstarter Table'!F1422</f>
        <v>failed</v>
      </c>
      <c r="B1422" s="11">
        <f>'Kickstarter Table'!D1422</f>
        <v>110</v>
      </c>
      <c r="C1422" s="11"/>
    </row>
    <row r="1423" spans="1:3" x14ac:dyDescent="0.25">
      <c r="A1423" t="str">
        <f>'Kickstarter Table'!F1423</f>
        <v>failed</v>
      </c>
      <c r="B1423" s="11">
        <f>'Kickstarter Table'!D1423</f>
        <v>200000</v>
      </c>
      <c r="C1423" s="11"/>
    </row>
    <row r="1424" spans="1:3" x14ac:dyDescent="0.25">
      <c r="A1424" t="str">
        <f>'Kickstarter Table'!F1424</f>
        <v>failed</v>
      </c>
      <c r="B1424" s="11">
        <f>'Kickstarter Table'!D1424</f>
        <v>25000</v>
      </c>
      <c r="C1424" s="11"/>
    </row>
    <row r="1425" spans="1:3" x14ac:dyDescent="0.25">
      <c r="A1425" t="str">
        <f>'Kickstarter Table'!F1425</f>
        <v>failed</v>
      </c>
      <c r="B1425" s="11">
        <f>'Kickstarter Table'!D1425</f>
        <v>30000</v>
      </c>
      <c r="C1425" s="11"/>
    </row>
    <row r="1426" spans="1:3" x14ac:dyDescent="0.25">
      <c r="A1426" t="str">
        <f>'Kickstarter Table'!F1426</f>
        <v>failed</v>
      </c>
      <c r="B1426" s="11">
        <f>'Kickstarter Table'!D1426</f>
        <v>7500</v>
      </c>
      <c r="C1426" s="11"/>
    </row>
    <row r="1427" spans="1:3" x14ac:dyDescent="0.25">
      <c r="A1427" t="str">
        <f>'Kickstarter Table'!F1427</f>
        <v>failed</v>
      </c>
      <c r="B1427" s="11">
        <f>'Kickstarter Table'!D1427</f>
        <v>13000</v>
      </c>
      <c r="C1427" s="11"/>
    </row>
    <row r="1428" spans="1:3" x14ac:dyDescent="0.25">
      <c r="A1428" t="str">
        <f>'Kickstarter Table'!F1428</f>
        <v>failed</v>
      </c>
      <c r="B1428" s="11">
        <f>'Kickstarter Table'!D1428</f>
        <v>1000</v>
      </c>
      <c r="C1428" s="11"/>
    </row>
    <row r="1429" spans="1:3" x14ac:dyDescent="0.25">
      <c r="A1429" t="str">
        <f>'Kickstarter Table'!F1429</f>
        <v>failed</v>
      </c>
      <c r="B1429" s="11">
        <f>'Kickstarter Table'!D1429</f>
        <v>5000</v>
      </c>
      <c r="C1429" s="11"/>
    </row>
    <row r="1430" spans="1:3" x14ac:dyDescent="0.25">
      <c r="A1430" t="str">
        <f>'Kickstarter Table'!F1430</f>
        <v>failed</v>
      </c>
      <c r="B1430" s="11">
        <f>'Kickstarter Table'!D1430</f>
        <v>1000</v>
      </c>
      <c r="C1430" s="11"/>
    </row>
    <row r="1431" spans="1:3" x14ac:dyDescent="0.25">
      <c r="A1431" t="str">
        <f>'Kickstarter Table'!F1431</f>
        <v>failed</v>
      </c>
      <c r="B1431" s="11">
        <f>'Kickstarter Table'!D1431</f>
        <v>10000</v>
      </c>
      <c r="C1431" s="11"/>
    </row>
    <row r="1432" spans="1:3" x14ac:dyDescent="0.25">
      <c r="A1432" t="str">
        <f>'Kickstarter Table'!F1432</f>
        <v>failed</v>
      </c>
      <c r="B1432" s="11">
        <f>'Kickstarter Table'!D1432</f>
        <v>5000</v>
      </c>
      <c r="C1432" s="11"/>
    </row>
    <row r="1433" spans="1:3" x14ac:dyDescent="0.25">
      <c r="A1433" t="str">
        <f>'Kickstarter Table'!F1433</f>
        <v>failed</v>
      </c>
      <c r="B1433" s="11">
        <f>'Kickstarter Table'!D1433</f>
        <v>17000</v>
      </c>
      <c r="C1433" s="11"/>
    </row>
    <row r="1434" spans="1:3" x14ac:dyDescent="0.25">
      <c r="A1434" t="str">
        <f>'Kickstarter Table'!F1434</f>
        <v>failed</v>
      </c>
      <c r="B1434" s="11">
        <f>'Kickstarter Table'!D1434</f>
        <v>40000</v>
      </c>
      <c r="C1434" s="11"/>
    </row>
    <row r="1435" spans="1:3" x14ac:dyDescent="0.25">
      <c r="A1435" t="str">
        <f>'Kickstarter Table'!F1435</f>
        <v>failed</v>
      </c>
      <c r="B1435" s="11">
        <f>'Kickstarter Table'!D1435</f>
        <v>12000</v>
      </c>
      <c r="C1435" s="11"/>
    </row>
    <row r="1436" spans="1:3" x14ac:dyDescent="0.25">
      <c r="A1436" t="str">
        <f>'Kickstarter Table'!F1436</f>
        <v>failed</v>
      </c>
      <c r="B1436" s="11">
        <f>'Kickstarter Table'!D1436</f>
        <v>82000</v>
      </c>
      <c r="C1436" s="11"/>
    </row>
    <row r="1437" spans="1:3" x14ac:dyDescent="0.25">
      <c r="A1437" t="str">
        <f>'Kickstarter Table'!F1437</f>
        <v>failed</v>
      </c>
      <c r="B1437" s="11">
        <f>'Kickstarter Table'!D1437</f>
        <v>15000</v>
      </c>
      <c r="C1437" s="11"/>
    </row>
    <row r="1438" spans="1:3" x14ac:dyDescent="0.25">
      <c r="A1438" t="str">
        <f>'Kickstarter Table'!F1438</f>
        <v>failed</v>
      </c>
      <c r="B1438" s="11">
        <f>'Kickstarter Table'!D1438</f>
        <v>10000</v>
      </c>
      <c r="C1438" s="11"/>
    </row>
    <row r="1439" spans="1:3" x14ac:dyDescent="0.25">
      <c r="A1439" t="str">
        <f>'Kickstarter Table'!F1439</f>
        <v>failed</v>
      </c>
      <c r="B1439" s="11">
        <f>'Kickstarter Table'!D1439</f>
        <v>3000</v>
      </c>
      <c r="C1439" s="11"/>
    </row>
    <row r="1440" spans="1:3" x14ac:dyDescent="0.25">
      <c r="A1440" t="str">
        <f>'Kickstarter Table'!F1440</f>
        <v>failed</v>
      </c>
      <c r="B1440" s="11">
        <f>'Kickstarter Table'!D1440</f>
        <v>20000</v>
      </c>
      <c r="C1440" s="11"/>
    </row>
    <row r="1441" spans="1:3" x14ac:dyDescent="0.25">
      <c r="A1441" t="str">
        <f>'Kickstarter Table'!F1441</f>
        <v>failed</v>
      </c>
      <c r="B1441" s="11">
        <f>'Kickstarter Table'!D1441</f>
        <v>2725</v>
      </c>
      <c r="C1441" s="11"/>
    </row>
    <row r="1442" spans="1:3" x14ac:dyDescent="0.25">
      <c r="A1442" t="str">
        <f>'Kickstarter Table'!F1442</f>
        <v>failed</v>
      </c>
      <c r="B1442" s="11">
        <f>'Kickstarter Table'!D1442</f>
        <v>13000</v>
      </c>
      <c r="C1442" s="11"/>
    </row>
    <row r="1443" spans="1:3" x14ac:dyDescent="0.25">
      <c r="A1443" t="str">
        <f>'Kickstarter Table'!F1443</f>
        <v>failed</v>
      </c>
      <c r="B1443" s="11">
        <f>'Kickstarter Table'!D1443</f>
        <v>180000</v>
      </c>
      <c r="C1443" s="11"/>
    </row>
    <row r="1444" spans="1:3" x14ac:dyDescent="0.25">
      <c r="A1444" t="str">
        <f>'Kickstarter Table'!F1444</f>
        <v>failed</v>
      </c>
      <c r="B1444" s="11">
        <f>'Kickstarter Table'!D1444</f>
        <v>1500</v>
      </c>
      <c r="C1444" s="11"/>
    </row>
    <row r="1445" spans="1:3" x14ac:dyDescent="0.25">
      <c r="A1445" t="str">
        <f>'Kickstarter Table'!F1445</f>
        <v>failed</v>
      </c>
      <c r="B1445" s="11">
        <f>'Kickstarter Table'!D1445</f>
        <v>13000</v>
      </c>
      <c r="C1445" s="11"/>
    </row>
    <row r="1446" spans="1:3" x14ac:dyDescent="0.25">
      <c r="A1446" t="str">
        <f>'Kickstarter Table'!F1446</f>
        <v>failed</v>
      </c>
      <c r="B1446" s="11">
        <f>'Kickstarter Table'!D1446</f>
        <v>4950</v>
      </c>
      <c r="C1446" s="11"/>
    </row>
    <row r="1447" spans="1:3" x14ac:dyDescent="0.25">
      <c r="A1447" t="str">
        <f>'Kickstarter Table'!F1447</f>
        <v>failed</v>
      </c>
      <c r="B1447" s="11">
        <f>'Kickstarter Table'!D1447</f>
        <v>130000</v>
      </c>
      <c r="C1447" s="11"/>
    </row>
    <row r="1448" spans="1:3" x14ac:dyDescent="0.25">
      <c r="A1448" t="str">
        <f>'Kickstarter Table'!F1448</f>
        <v>failed</v>
      </c>
      <c r="B1448" s="11">
        <f>'Kickstarter Table'!D1448</f>
        <v>900</v>
      </c>
      <c r="C1448" s="11"/>
    </row>
    <row r="1449" spans="1:3" x14ac:dyDescent="0.25">
      <c r="A1449" t="str">
        <f>'Kickstarter Table'!F1449</f>
        <v>failed</v>
      </c>
      <c r="B1449" s="11">
        <f>'Kickstarter Table'!D1449</f>
        <v>500000</v>
      </c>
      <c r="C1449" s="11"/>
    </row>
    <row r="1450" spans="1:3" x14ac:dyDescent="0.25">
      <c r="A1450" t="str">
        <f>'Kickstarter Table'!F1450</f>
        <v>failed</v>
      </c>
      <c r="B1450" s="11">
        <f>'Kickstarter Table'!D1450</f>
        <v>200000</v>
      </c>
      <c r="C1450" s="11"/>
    </row>
    <row r="1451" spans="1:3" x14ac:dyDescent="0.25">
      <c r="A1451" t="str">
        <f>'Kickstarter Table'!F1451</f>
        <v>failed</v>
      </c>
      <c r="B1451" s="11">
        <f>'Kickstarter Table'!D1451</f>
        <v>8888</v>
      </c>
      <c r="C1451" s="11"/>
    </row>
    <row r="1452" spans="1:3" x14ac:dyDescent="0.25">
      <c r="A1452" t="str">
        <f>'Kickstarter Table'!F1452</f>
        <v>failed</v>
      </c>
      <c r="B1452" s="11">
        <f>'Kickstarter Table'!D1452</f>
        <v>100000</v>
      </c>
      <c r="C1452" s="11"/>
    </row>
    <row r="1453" spans="1:3" x14ac:dyDescent="0.25">
      <c r="A1453" t="str">
        <f>'Kickstarter Table'!F1453</f>
        <v>canceled</v>
      </c>
      <c r="B1453" s="11">
        <f>'Kickstarter Table'!D1453</f>
        <v>18950</v>
      </c>
      <c r="C1453" s="11"/>
    </row>
    <row r="1454" spans="1:3" x14ac:dyDescent="0.25">
      <c r="A1454" t="str">
        <f>'Kickstarter Table'!F1454</f>
        <v>canceled</v>
      </c>
      <c r="B1454" s="11">
        <f>'Kickstarter Table'!D1454</f>
        <v>14000</v>
      </c>
      <c r="C1454" s="11"/>
    </row>
    <row r="1455" spans="1:3" x14ac:dyDescent="0.25">
      <c r="A1455" t="str">
        <f>'Kickstarter Table'!F1455</f>
        <v>canceled</v>
      </c>
      <c r="B1455" s="11">
        <f>'Kickstarter Table'!D1455</f>
        <v>25000</v>
      </c>
      <c r="C1455" s="11"/>
    </row>
    <row r="1456" spans="1:3" x14ac:dyDescent="0.25">
      <c r="A1456" t="str">
        <f>'Kickstarter Table'!F1456</f>
        <v>canceled</v>
      </c>
      <c r="B1456" s="11">
        <f>'Kickstarter Table'!D1456</f>
        <v>1750</v>
      </c>
      <c r="C1456" s="11"/>
    </row>
    <row r="1457" spans="1:3" x14ac:dyDescent="0.25">
      <c r="A1457" t="str">
        <f>'Kickstarter Table'!F1457</f>
        <v>canceled</v>
      </c>
      <c r="B1457" s="11">
        <f>'Kickstarter Table'!D1457</f>
        <v>15000</v>
      </c>
      <c r="C1457" s="11"/>
    </row>
    <row r="1458" spans="1:3" x14ac:dyDescent="0.25">
      <c r="A1458" t="str">
        <f>'Kickstarter Table'!F1458</f>
        <v>canceled</v>
      </c>
      <c r="B1458" s="11">
        <f>'Kickstarter Table'!D1458</f>
        <v>5000</v>
      </c>
      <c r="C1458" s="11"/>
    </row>
    <row r="1459" spans="1:3" x14ac:dyDescent="0.25">
      <c r="A1459" t="str">
        <f>'Kickstarter Table'!F1459</f>
        <v>canceled</v>
      </c>
      <c r="B1459" s="11">
        <f>'Kickstarter Table'!D1459</f>
        <v>6000</v>
      </c>
      <c r="C1459" s="11"/>
    </row>
    <row r="1460" spans="1:3" x14ac:dyDescent="0.25">
      <c r="A1460" t="str">
        <f>'Kickstarter Table'!F1460</f>
        <v>canceled</v>
      </c>
      <c r="B1460" s="11">
        <f>'Kickstarter Table'!D1460</f>
        <v>5000</v>
      </c>
      <c r="C1460" s="11"/>
    </row>
    <row r="1461" spans="1:3" x14ac:dyDescent="0.25">
      <c r="A1461" t="str">
        <f>'Kickstarter Table'!F1461</f>
        <v>canceled</v>
      </c>
      <c r="B1461" s="11">
        <f>'Kickstarter Table'!D1461</f>
        <v>37000</v>
      </c>
      <c r="C1461" s="11"/>
    </row>
    <row r="1462" spans="1:3" x14ac:dyDescent="0.25">
      <c r="A1462" t="str">
        <f>'Kickstarter Table'!F1462</f>
        <v>canceled</v>
      </c>
      <c r="B1462" s="11">
        <f>'Kickstarter Table'!D1462</f>
        <v>25000000</v>
      </c>
      <c r="C1462" s="11"/>
    </row>
    <row r="1463" spans="1:3" x14ac:dyDescent="0.25">
      <c r="A1463" t="str">
        <f>'Kickstarter Table'!F1463</f>
        <v>successful</v>
      </c>
      <c r="B1463" s="11">
        <f>'Kickstarter Table'!D1463</f>
        <v>15000</v>
      </c>
      <c r="C1463" s="11"/>
    </row>
    <row r="1464" spans="1:3" x14ac:dyDescent="0.25">
      <c r="A1464" t="str">
        <f>'Kickstarter Table'!F1464</f>
        <v>successful</v>
      </c>
      <c r="B1464" s="11">
        <f>'Kickstarter Table'!D1464</f>
        <v>4000</v>
      </c>
      <c r="C1464" s="11"/>
    </row>
    <row r="1465" spans="1:3" x14ac:dyDescent="0.25">
      <c r="A1465" t="str">
        <f>'Kickstarter Table'!F1465</f>
        <v>successful</v>
      </c>
      <c r="B1465" s="11">
        <f>'Kickstarter Table'!D1465</f>
        <v>600</v>
      </c>
      <c r="C1465" s="11"/>
    </row>
    <row r="1466" spans="1:3" x14ac:dyDescent="0.25">
      <c r="A1466" t="str">
        <f>'Kickstarter Table'!F1466</f>
        <v>successful</v>
      </c>
      <c r="B1466" s="11">
        <f>'Kickstarter Table'!D1466</f>
        <v>5000</v>
      </c>
      <c r="C1466" s="11"/>
    </row>
    <row r="1467" spans="1:3" x14ac:dyDescent="0.25">
      <c r="A1467" t="str">
        <f>'Kickstarter Table'!F1467</f>
        <v>successful</v>
      </c>
      <c r="B1467" s="11">
        <f>'Kickstarter Table'!D1467</f>
        <v>30000</v>
      </c>
      <c r="C1467" s="11"/>
    </row>
    <row r="1468" spans="1:3" x14ac:dyDescent="0.25">
      <c r="A1468" t="str">
        <f>'Kickstarter Table'!F1468</f>
        <v>successful</v>
      </c>
      <c r="B1468" s="11">
        <f>'Kickstarter Table'!D1468</f>
        <v>16000</v>
      </c>
      <c r="C1468" s="11"/>
    </row>
    <row r="1469" spans="1:3" x14ac:dyDescent="0.25">
      <c r="A1469" t="str">
        <f>'Kickstarter Table'!F1469</f>
        <v>successful</v>
      </c>
      <c r="B1469" s="11">
        <f>'Kickstarter Table'!D1469</f>
        <v>40000</v>
      </c>
      <c r="C1469" s="11"/>
    </row>
    <row r="1470" spans="1:3" x14ac:dyDescent="0.25">
      <c r="A1470" t="str">
        <f>'Kickstarter Table'!F1470</f>
        <v>successful</v>
      </c>
      <c r="B1470" s="11">
        <f>'Kickstarter Table'!D1470</f>
        <v>9500</v>
      </c>
      <c r="C1470" s="11"/>
    </row>
    <row r="1471" spans="1:3" x14ac:dyDescent="0.25">
      <c r="A1471" t="str">
        <f>'Kickstarter Table'!F1471</f>
        <v>successful</v>
      </c>
      <c r="B1471" s="11">
        <f>'Kickstarter Table'!D1471</f>
        <v>44250</v>
      </c>
      <c r="C1471" s="11"/>
    </row>
    <row r="1472" spans="1:3" x14ac:dyDescent="0.25">
      <c r="A1472" t="str">
        <f>'Kickstarter Table'!F1472</f>
        <v>successful</v>
      </c>
      <c r="B1472" s="11">
        <f>'Kickstarter Table'!D1472</f>
        <v>1500</v>
      </c>
      <c r="C1472" s="11"/>
    </row>
    <row r="1473" spans="1:3" x14ac:dyDescent="0.25">
      <c r="A1473" t="str">
        <f>'Kickstarter Table'!F1473</f>
        <v>successful</v>
      </c>
      <c r="B1473" s="11">
        <f>'Kickstarter Table'!D1473</f>
        <v>32000</v>
      </c>
      <c r="C1473" s="11"/>
    </row>
    <row r="1474" spans="1:3" x14ac:dyDescent="0.25">
      <c r="A1474" t="str">
        <f>'Kickstarter Table'!F1474</f>
        <v>successful</v>
      </c>
      <c r="B1474" s="11">
        <f>'Kickstarter Table'!D1474</f>
        <v>25000</v>
      </c>
      <c r="C1474" s="11"/>
    </row>
    <row r="1475" spans="1:3" x14ac:dyDescent="0.25">
      <c r="A1475" t="str">
        <f>'Kickstarter Table'!F1475</f>
        <v>successful</v>
      </c>
      <c r="B1475" s="11">
        <f>'Kickstarter Table'!D1475</f>
        <v>1500</v>
      </c>
      <c r="C1475" s="11"/>
    </row>
    <row r="1476" spans="1:3" x14ac:dyDescent="0.25">
      <c r="A1476" t="str">
        <f>'Kickstarter Table'!F1476</f>
        <v>successful</v>
      </c>
      <c r="B1476" s="11">
        <f>'Kickstarter Table'!D1476</f>
        <v>3000</v>
      </c>
      <c r="C1476" s="11"/>
    </row>
    <row r="1477" spans="1:3" x14ac:dyDescent="0.25">
      <c r="A1477" t="str">
        <f>'Kickstarter Table'!F1477</f>
        <v>successful</v>
      </c>
      <c r="B1477" s="11">
        <f>'Kickstarter Table'!D1477</f>
        <v>15000</v>
      </c>
      <c r="C1477" s="11"/>
    </row>
    <row r="1478" spans="1:3" x14ac:dyDescent="0.25">
      <c r="A1478" t="str">
        <f>'Kickstarter Table'!F1478</f>
        <v>successful</v>
      </c>
      <c r="B1478" s="11">
        <f>'Kickstarter Table'!D1478</f>
        <v>6000</v>
      </c>
      <c r="C1478" s="11"/>
    </row>
    <row r="1479" spans="1:3" x14ac:dyDescent="0.25">
      <c r="A1479" t="str">
        <f>'Kickstarter Table'!F1479</f>
        <v>successful</v>
      </c>
      <c r="B1479" s="11">
        <f>'Kickstarter Table'!D1479</f>
        <v>30000</v>
      </c>
      <c r="C1479" s="11"/>
    </row>
    <row r="1480" spans="1:3" x14ac:dyDescent="0.25">
      <c r="A1480" t="str">
        <f>'Kickstarter Table'!F1480</f>
        <v>successful</v>
      </c>
      <c r="B1480" s="11">
        <f>'Kickstarter Table'!D1480</f>
        <v>50000</v>
      </c>
      <c r="C1480" s="11"/>
    </row>
    <row r="1481" spans="1:3" x14ac:dyDescent="0.25">
      <c r="A1481" t="str">
        <f>'Kickstarter Table'!F1481</f>
        <v>successful</v>
      </c>
      <c r="B1481" s="11">
        <f>'Kickstarter Table'!D1481</f>
        <v>1600</v>
      </c>
      <c r="C1481" s="11"/>
    </row>
    <row r="1482" spans="1:3" x14ac:dyDescent="0.25">
      <c r="A1482" t="str">
        <f>'Kickstarter Table'!F1482</f>
        <v>successful</v>
      </c>
      <c r="B1482" s="11">
        <f>'Kickstarter Table'!D1482</f>
        <v>50000</v>
      </c>
      <c r="C1482" s="11"/>
    </row>
    <row r="1483" spans="1:3" x14ac:dyDescent="0.25">
      <c r="A1483" t="str">
        <f>'Kickstarter Table'!F1483</f>
        <v>failed</v>
      </c>
      <c r="B1483" s="11">
        <f>'Kickstarter Table'!D1483</f>
        <v>5000</v>
      </c>
      <c r="C1483" s="11"/>
    </row>
    <row r="1484" spans="1:3" x14ac:dyDescent="0.25">
      <c r="A1484" t="str">
        <f>'Kickstarter Table'!F1484</f>
        <v>failed</v>
      </c>
      <c r="B1484" s="11">
        <f>'Kickstarter Table'!D1484</f>
        <v>5000</v>
      </c>
      <c r="C1484" s="11"/>
    </row>
    <row r="1485" spans="1:3" x14ac:dyDescent="0.25">
      <c r="A1485" t="str">
        <f>'Kickstarter Table'!F1485</f>
        <v>failed</v>
      </c>
      <c r="B1485" s="11">
        <f>'Kickstarter Table'!D1485</f>
        <v>7000</v>
      </c>
      <c r="C1485" s="11"/>
    </row>
    <row r="1486" spans="1:3" x14ac:dyDescent="0.25">
      <c r="A1486" t="str">
        <f>'Kickstarter Table'!F1486</f>
        <v>failed</v>
      </c>
      <c r="B1486" s="11">
        <f>'Kickstarter Table'!D1486</f>
        <v>2000</v>
      </c>
      <c r="C1486" s="11"/>
    </row>
    <row r="1487" spans="1:3" x14ac:dyDescent="0.25">
      <c r="A1487" t="str">
        <f>'Kickstarter Table'!F1487</f>
        <v>failed</v>
      </c>
      <c r="B1487" s="11">
        <f>'Kickstarter Table'!D1487</f>
        <v>6700</v>
      </c>
      <c r="C1487" s="11"/>
    </row>
    <row r="1488" spans="1:3" x14ac:dyDescent="0.25">
      <c r="A1488" t="str">
        <f>'Kickstarter Table'!F1488</f>
        <v>failed</v>
      </c>
      <c r="B1488" s="11">
        <f>'Kickstarter Table'!D1488</f>
        <v>20000</v>
      </c>
      <c r="C1488" s="11"/>
    </row>
    <row r="1489" spans="1:3" x14ac:dyDescent="0.25">
      <c r="A1489" t="str">
        <f>'Kickstarter Table'!F1489</f>
        <v>failed</v>
      </c>
      <c r="B1489" s="11">
        <f>'Kickstarter Table'!D1489</f>
        <v>10000</v>
      </c>
      <c r="C1489" s="11"/>
    </row>
    <row r="1490" spans="1:3" x14ac:dyDescent="0.25">
      <c r="A1490" t="str">
        <f>'Kickstarter Table'!F1490</f>
        <v>failed</v>
      </c>
      <c r="B1490" s="11">
        <f>'Kickstarter Table'!D1490</f>
        <v>15000</v>
      </c>
      <c r="C1490" s="11"/>
    </row>
    <row r="1491" spans="1:3" x14ac:dyDescent="0.25">
      <c r="A1491" t="str">
        <f>'Kickstarter Table'!F1491</f>
        <v>failed</v>
      </c>
      <c r="B1491" s="11">
        <f>'Kickstarter Table'!D1491</f>
        <v>5000</v>
      </c>
      <c r="C1491" s="11"/>
    </row>
    <row r="1492" spans="1:3" x14ac:dyDescent="0.25">
      <c r="A1492" t="str">
        <f>'Kickstarter Table'!F1492</f>
        <v>failed</v>
      </c>
      <c r="B1492" s="11">
        <f>'Kickstarter Table'!D1492</f>
        <v>2900</v>
      </c>
      <c r="C1492" s="11"/>
    </row>
    <row r="1493" spans="1:3" x14ac:dyDescent="0.25">
      <c r="A1493" t="str">
        <f>'Kickstarter Table'!F1493</f>
        <v>failed</v>
      </c>
      <c r="B1493" s="11">
        <f>'Kickstarter Table'!D1493</f>
        <v>1200</v>
      </c>
      <c r="C1493" s="11"/>
    </row>
    <row r="1494" spans="1:3" x14ac:dyDescent="0.25">
      <c r="A1494" t="str">
        <f>'Kickstarter Table'!F1494</f>
        <v>failed</v>
      </c>
      <c r="B1494" s="11">
        <f>'Kickstarter Table'!D1494</f>
        <v>4000</v>
      </c>
      <c r="C1494" s="11"/>
    </row>
    <row r="1495" spans="1:3" x14ac:dyDescent="0.25">
      <c r="A1495" t="str">
        <f>'Kickstarter Table'!F1495</f>
        <v>failed</v>
      </c>
      <c r="B1495" s="11">
        <f>'Kickstarter Table'!D1495</f>
        <v>2400</v>
      </c>
      <c r="C1495" s="11"/>
    </row>
    <row r="1496" spans="1:3" x14ac:dyDescent="0.25">
      <c r="A1496" t="str">
        <f>'Kickstarter Table'!F1496</f>
        <v>failed</v>
      </c>
      <c r="B1496" s="11">
        <f>'Kickstarter Table'!D1496</f>
        <v>5000</v>
      </c>
      <c r="C1496" s="11"/>
    </row>
    <row r="1497" spans="1:3" x14ac:dyDescent="0.25">
      <c r="A1497" t="str">
        <f>'Kickstarter Table'!F1497</f>
        <v>failed</v>
      </c>
      <c r="B1497" s="11">
        <f>'Kickstarter Table'!D1497</f>
        <v>2000</v>
      </c>
      <c r="C1497" s="11"/>
    </row>
    <row r="1498" spans="1:3" x14ac:dyDescent="0.25">
      <c r="A1498" t="str">
        <f>'Kickstarter Table'!F1498</f>
        <v>failed</v>
      </c>
      <c r="B1498" s="11">
        <f>'Kickstarter Table'!D1498</f>
        <v>1500</v>
      </c>
      <c r="C1498" s="11"/>
    </row>
    <row r="1499" spans="1:3" x14ac:dyDescent="0.25">
      <c r="A1499" t="str">
        <f>'Kickstarter Table'!F1499</f>
        <v>failed</v>
      </c>
      <c r="B1499" s="11">
        <f>'Kickstarter Table'!D1499</f>
        <v>15000</v>
      </c>
      <c r="C1499" s="11"/>
    </row>
    <row r="1500" spans="1:3" x14ac:dyDescent="0.25">
      <c r="A1500" t="str">
        <f>'Kickstarter Table'!F1500</f>
        <v>failed</v>
      </c>
      <c r="B1500" s="11">
        <f>'Kickstarter Table'!D1500</f>
        <v>3000</v>
      </c>
      <c r="C1500" s="11"/>
    </row>
    <row r="1501" spans="1:3" x14ac:dyDescent="0.25">
      <c r="A1501" t="str">
        <f>'Kickstarter Table'!F1501</f>
        <v>failed</v>
      </c>
      <c r="B1501" s="11">
        <f>'Kickstarter Table'!D1501</f>
        <v>2000</v>
      </c>
      <c r="C1501" s="11"/>
    </row>
    <row r="1502" spans="1:3" x14ac:dyDescent="0.25">
      <c r="A1502" t="str">
        <f>'Kickstarter Table'!F1502</f>
        <v>failed</v>
      </c>
      <c r="B1502" s="11">
        <f>'Kickstarter Table'!D1502</f>
        <v>2800</v>
      </c>
      <c r="C1502" s="11"/>
    </row>
    <row r="1503" spans="1:3" x14ac:dyDescent="0.25">
      <c r="A1503" t="str">
        <f>'Kickstarter Table'!F1503</f>
        <v>successful</v>
      </c>
      <c r="B1503" s="11">
        <f>'Kickstarter Table'!D1503</f>
        <v>52000</v>
      </c>
      <c r="C1503" s="11"/>
    </row>
    <row r="1504" spans="1:3" x14ac:dyDescent="0.25">
      <c r="A1504" t="str">
        <f>'Kickstarter Table'!F1504</f>
        <v>successful</v>
      </c>
      <c r="B1504" s="11">
        <f>'Kickstarter Table'!D1504</f>
        <v>22000</v>
      </c>
      <c r="C1504" s="11"/>
    </row>
    <row r="1505" spans="1:3" x14ac:dyDescent="0.25">
      <c r="A1505" t="str">
        <f>'Kickstarter Table'!F1505</f>
        <v>successful</v>
      </c>
      <c r="B1505" s="11">
        <f>'Kickstarter Table'!D1505</f>
        <v>3750</v>
      </c>
      <c r="C1505" s="11"/>
    </row>
    <row r="1506" spans="1:3" x14ac:dyDescent="0.25">
      <c r="A1506" t="str">
        <f>'Kickstarter Table'!F1506</f>
        <v>successful</v>
      </c>
      <c r="B1506" s="11">
        <f>'Kickstarter Table'!D1506</f>
        <v>6500</v>
      </c>
      <c r="C1506" s="11"/>
    </row>
    <row r="1507" spans="1:3" x14ac:dyDescent="0.25">
      <c r="A1507" t="str">
        <f>'Kickstarter Table'!F1507</f>
        <v>successful</v>
      </c>
      <c r="B1507" s="11">
        <f>'Kickstarter Table'!D1507</f>
        <v>16000</v>
      </c>
      <c r="C1507" s="11"/>
    </row>
    <row r="1508" spans="1:3" x14ac:dyDescent="0.25">
      <c r="A1508" t="str">
        <f>'Kickstarter Table'!F1508</f>
        <v>successful</v>
      </c>
      <c r="B1508" s="11">
        <f>'Kickstarter Table'!D1508</f>
        <v>1500</v>
      </c>
      <c r="C1508" s="11"/>
    </row>
    <row r="1509" spans="1:3" x14ac:dyDescent="0.25">
      <c r="A1509" t="str">
        <f>'Kickstarter Table'!F1509</f>
        <v>successful</v>
      </c>
      <c r="B1509" s="11">
        <f>'Kickstarter Table'!D1509</f>
        <v>1200</v>
      </c>
      <c r="C1509" s="11"/>
    </row>
    <row r="1510" spans="1:3" x14ac:dyDescent="0.25">
      <c r="A1510" t="str">
        <f>'Kickstarter Table'!F1510</f>
        <v>successful</v>
      </c>
      <c r="B1510" s="11">
        <f>'Kickstarter Table'!D1510</f>
        <v>18500</v>
      </c>
      <c r="C1510" s="11"/>
    </row>
    <row r="1511" spans="1:3" x14ac:dyDescent="0.25">
      <c r="A1511" t="str">
        <f>'Kickstarter Table'!F1511</f>
        <v>successful</v>
      </c>
      <c r="B1511" s="11">
        <f>'Kickstarter Table'!D1511</f>
        <v>17500</v>
      </c>
      <c r="C1511" s="11"/>
    </row>
    <row r="1512" spans="1:3" x14ac:dyDescent="0.25">
      <c r="A1512" t="str">
        <f>'Kickstarter Table'!F1512</f>
        <v>successful</v>
      </c>
      <c r="B1512" s="11">
        <f>'Kickstarter Table'!D1512</f>
        <v>16000</v>
      </c>
      <c r="C1512" s="11"/>
    </row>
    <row r="1513" spans="1:3" x14ac:dyDescent="0.25">
      <c r="A1513" t="str">
        <f>'Kickstarter Table'!F1513</f>
        <v>successful</v>
      </c>
      <c r="B1513" s="11">
        <f>'Kickstarter Table'!D1513</f>
        <v>14000</v>
      </c>
      <c r="C1513" s="11"/>
    </row>
    <row r="1514" spans="1:3" x14ac:dyDescent="0.25">
      <c r="A1514" t="str">
        <f>'Kickstarter Table'!F1514</f>
        <v>successful</v>
      </c>
      <c r="B1514" s="11">
        <f>'Kickstarter Table'!D1514</f>
        <v>3500</v>
      </c>
      <c r="C1514" s="11"/>
    </row>
    <row r="1515" spans="1:3" x14ac:dyDescent="0.25">
      <c r="A1515" t="str">
        <f>'Kickstarter Table'!F1515</f>
        <v>successful</v>
      </c>
      <c r="B1515" s="11">
        <f>'Kickstarter Table'!D1515</f>
        <v>8000</v>
      </c>
      <c r="C1515" s="11"/>
    </row>
    <row r="1516" spans="1:3" x14ac:dyDescent="0.25">
      <c r="A1516" t="str">
        <f>'Kickstarter Table'!F1516</f>
        <v>successful</v>
      </c>
      <c r="B1516" s="11">
        <f>'Kickstarter Table'!D1516</f>
        <v>25000</v>
      </c>
      <c r="C1516" s="11"/>
    </row>
    <row r="1517" spans="1:3" x14ac:dyDescent="0.25">
      <c r="A1517" t="str">
        <f>'Kickstarter Table'!F1517</f>
        <v>successful</v>
      </c>
      <c r="B1517" s="11">
        <f>'Kickstarter Table'!D1517</f>
        <v>300000</v>
      </c>
      <c r="C1517" s="11"/>
    </row>
    <row r="1518" spans="1:3" x14ac:dyDescent="0.25">
      <c r="A1518" t="str">
        <f>'Kickstarter Table'!F1518</f>
        <v>successful</v>
      </c>
      <c r="B1518" s="11">
        <f>'Kickstarter Table'!D1518</f>
        <v>17000</v>
      </c>
      <c r="C1518" s="11"/>
    </row>
    <row r="1519" spans="1:3" x14ac:dyDescent="0.25">
      <c r="A1519" t="str">
        <f>'Kickstarter Table'!F1519</f>
        <v>successful</v>
      </c>
      <c r="B1519" s="11">
        <f>'Kickstarter Table'!D1519</f>
        <v>15000</v>
      </c>
      <c r="C1519" s="11"/>
    </row>
    <row r="1520" spans="1:3" x14ac:dyDescent="0.25">
      <c r="A1520" t="str">
        <f>'Kickstarter Table'!F1520</f>
        <v>successful</v>
      </c>
      <c r="B1520" s="11">
        <f>'Kickstarter Table'!D1520</f>
        <v>15000</v>
      </c>
      <c r="C1520" s="11"/>
    </row>
    <row r="1521" spans="1:3" x14ac:dyDescent="0.25">
      <c r="A1521" t="str">
        <f>'Kickstarter Table'!F1521</f>
        <v>successful</v>
      </c>
      <c r="B1521" s="11">
        <f>'Kickstarter Table'!D1521</f>
        <v>9000</v>
      </c>
      <c r="C1521" s="11"/>
    </row>
    <row r="1522" spans="1:3" x14ac:dyDescent="0.25">
      <c r="A1522" t="str">
        <f>'Kickstarter Table'!F1522</f>
        <v>successful</v>
      </c>
      <c r="B1522" s="11">
        <f>'Kickstarter Table'!D1522</f>
        <v>18000</v>
      </c>
      <c r="C1522" s="11"/>
    </row>
    <row r="1523" spans="1:3" x14ac:dyDescent="0.25">
      <c r="A1523" t="str">
        <f>'Kickstarter Table'!F1523</f>
        <v>successful</v>
      </c>
      <c r="B1523" s="11">
        <f>'Kickstarter Table'!D1523</f>
        <v>37500</v>
      </c>
      <c r="C1523" s="11"/>
    </row>
    <row r="1524" spans="1:3" x14ac:dyDescent="0.25">
      <c r="A1524" t="str">
        <f>'Kickstarter Table'!F1524</f>
        <v>successful</v>
      </c>
      <c r="B1524" s="11">
        <f>'Kickstarter Table'!D1524</f>
        <v>43500</v>
      </c>
      <c r="C1524" s="11"/>
    </row>
    <row r="1525" spans="1:3" x14ac:dyDescent="0.25">
      <c r="A1525" t="str">
        <f>'Kickstarter Table'!F1525</f>
        <v>successful</v>
      </c>
      <c r="B1525" s="11">
        <f>'Kickstarter Table'!D1525</f>
        <v>18500</v>
      </c>
      <c r="C1525" s="11"/>
    </row>
    <row r="1526" spans="1:3" x14ac:dyDescent="0.25">
      <c r="A1526" t="str">
        <f>'Kickstarter Table'!F1526</f>
        <v>successful</v>
      </c>
      <c r="B1526" s="11">
        <f>'Kickstarter Table'!D1526</f>
        <v>3000</v>
      </c>
      <c r="C1526" s="11"/>
    </row>
    <row r="1527" spans="1:3" x14ac:dyDescent="0.25">
      <c r="A1527" t="str">
        <f>'Kickstarter Table'!F1527</f>
        <v>successful</v>
      </c>
      <c r="B1527" s="11">
        <f>'Kickstarter Table'!D1527</f>
        <v>2600</v>
      </c>
      <c r="C1527" s="11"/>
    </row>
    <row r="1528" spans="1:3" x14ac:dyDescent="0.25">
      <c r="A1528" t="str">
        <f>'Kickstarter Table'!F1528</f>
        <v>successful</v>
      </c>
      <c r="B1528" s="11">
        <f>'Kickstarter Table'!D1528</f>
        <v>23000</v>
      </c>
      <c r="C1528" s="11"/>
    </row>
    <row r="1529" spans="1:3" x14ac:dyDescent="0.25">
      <c r="A1529" t="str">
        <f>'Kickstarter Table'!F1529</f>
        <v>successful</v>
      </c>
      <c r="B1529" s="11">
        <f>'Kickstarter Table'!D1529</f>
        <v>3500</v>
      </c>
      <c r="C1529" s="11"/>
    </row>
    <row r="1530" spans="1:3" x14ac:dyDescent="0.25">
      <c r="A1530" t="str">
        <f>'Kickstarter Table'!F1530</f>
        <v>successful</v>
      </c>
      <c r="B1530" s="11">
        <f>'Kickstarter Table'!D1530</f>
        <v>3000</v>
      </c>
      <c r="C1530" s="11"/>
    </row>
    <row r="1531" spans="1:3" x14ac:dyDescent="0.25">
      <c r="A1531" t="str">
        <f>'Kickstarter Table'!F1531</f>
        <v>successful</v>
      </c>
      <c r="B1531" s="11">
        <f>'Kickstarter Table'!D1531</f>
        <v>19000</v>
      </c>
      <c r="C1531" s="11"/>
    </row>
    <row r="1532" spans="1:3" x14ac:dyDescent="0.25">
      <c r="A1532" t="str">
        <f>'Kickstarter Table'!F1532</f>
        <v>successful</v>
      </c>
      <c r="B1532" s="11">
        <f>'Kickstarter Table'!D1532</f>
        <v>35000</v>
      </c>
      <c r="C1532" s="11"/>
    </row>
    <row r="1533" spans="1:3" x14ac:dyDescent="0.25">
      <c r="A1533" t="str">
        <f>'Kickstarter Table'!F1533</f>
        <v>successful</v>
      </c>
      <c r="B1533" s="11">
        <f>'Kickstarter Table'!D1533</f>
        <v>2350</v>
      </c>
      <c r="C1533" s="11"/>
    </row>
    <row r="1534" spans="1:3" x14ac:dyDescent="0.25">
      <c r="A1534" t="str">
        <f>'Kickstarter Table'!F1534</f>
        <v>successful</v>
      </c>
      <c r="B1534" s="11">
        <f>'Kickstarter Table'!D1534</f>
        <v>5000</v>
      </c>
      <c r="C1534" s="11"/>
    </row>
    <row r="1535" spans="1:3" x14ac:dyDescent="0.25">
      <c r="A1535" t="str">
        <f>'Kickstarter Table'!F1535</f>
        <v>successful</v>
      </c>
      <c r="B1535" s="11">
        <f>'Kickstarter Table'!D1535</f>
        <v>45000</v>
      </c>
      <c r="C1535" s="11"/>
    </row>
    <row r="1536" spans="1:3" x14ac:dyDescent="0.25">
      <c r="A1536" t="str">
        <f>'Kickstarter Table'!F1536</f>
        <v>successful</v>
      </c>
      <c r="B1536" s="11">
        <f>'Kickstarter Table'!D1536</f>
        <v>7500</v>
      </c>
      <c r="C1536" s="11"/>
    </row>
    <row r="1537" spans="1:3" x14ac:dyDescent="0.25">
      <c r="A1537" t="str">
        <f>'Kickstarter Table'!F1537</f>
        <v>successful</v>
      </c>
      <c r="B1537" s="11">
        <f>'Kickstarter Table'!D1537</f>
        <v>4000</v>
      </c>
      <c r="C1537" s="11"/>
    </row>
    <row r="1538" spans="1:3" x14ac:dyDescent="0.25">
      <c r="A1538" t="str">
        <f>'Kickstarter Table'!F1538</f>
        <v>successful</v>
      </c>
      <c r="B1538" s="11">
        <f>'Kickstarter Table'!D1538</f>
        <v>12000</v>
      </c>
      <c r="C1538" s="11"/>
    </row>
    <row r="1539" spans="1:3" x14ac:dyDescent="0.25">
      <c r="A1539" t="str">
        <f>'Kickstarter Table'!F1539</f>
        <v>successful</v>
      </c>
      <c r="B1539" s="11">
        <f>'Kickstarter Table'!D1539</f>
        <v>12000</v>
      </c>
      <c r="C1539" s="11"/>
    </row>
    <row r="1540" spans="1:3" x14ac:dyDescent="0.25">
      <c r="A1540" t="str">
        <f>'Kickstarter Table'!F1540</f>
        <v>successful</v>
      </c>
      <c r="B1540" s="11">
        <f>'Kickstarter Table'!D1540</f>
        <v>7000</v>
      </c>
      <c r="C1540" s="11"/>
    </row>
    <row r="1541" spans="1:3" x14ac:dyDescent="0.25">
      <c r="A1541" t="str">
        <f>'Kickstarter Table'!F1541</f>
        <v>successful</v>
      </c>
      <c r="B1541" s="11">
        <f>'Kickstarter Table'!D1541</f>
        <v>20000</v>
      </c>
      <c r="C1541" s="11"/>
    </row>
    <row r="1542" spans="1:3" x14ac:dyDescent="0.25">
      <c r="A1542" t="str">
        <f>'Kickstarter Table'!F1542</f>
        <v>successful</v>
      </c>
      <c r="B1542" s="11">
        <f>'Kickstarter Table'!D1542</f>
        <v>15000</v>
      </c>
      <c r="C1542" s="11"/>
    </row>
    <row r="1543" spans="1:3" x14ac:dyDescent="0.25">
      <c r="A1543" t="str">
        <f>'Kickstarter Table'!F1543</f>
        <v>failed</v>
      </c>
      <c r="B1543" s="11">
        <f>'Kickstarter Table'!D1543</f>
        <v>18000</v>
      </c>
      <c r="C1543" s="11"/>
    </row>
    <row r="1544" spans="1:3" x14ac:dyDescent="0.25">
      <c r="A1544" t="str">
        <f>'Kickstarter Table'!F1544</f>
        <v>failed</v>
      </c>
      <c r="B1544" s="11">
        <f>'Kickstarter Table'!D1544</f>
        <v>500</v>
      </c>
      <c r="C1544" s="11"/>
    </row>
    <row r="1545" spans="1:3" x14ac:dyDescent="0.25">
      <c r="A1545" t="str">
        <f>'Kickstarter Table'!F1545</f>
        <v>failed</v>
      </c>
      <c r="B1545" s="11">
        <f>'Kickstarter Table'!D1545</f>
        <v>2250</v>
      </c>
      <c r="C1545" s="11"/>
    </row>
    <row r="1546" spans="1:3" x14ac:dyDescent="0.25">
      <c r="A1546" t="str">
        <f>'Kickstarter Table'!F1546</f>
        <v>failed</v>
      </c>
      <c r="B1546" s="11">
        <f>'Kickstarter Table'!D1546</f>
        <v>1000</v>
      </c>
      <c r="C1546" s="11"/>
    </row>
    <row r="1547" spans="1:3" x14ac:dyDescent="0.25">
      <c r="A1547" t="str">
        <f>'Kickstarter Table'!F1547</f>
        <v>failed</v>
      </c>
      <c r="B1547" s="11">
        <f>'Kickstarter Table'!D1547</f>
        <v>3000</v>
      </c>
      <c r="C1547" s="11"/>
    </row>
    <row r="1548" spans="1:3" x14ac:dyDescent="0.25">
      <c r="A1548" t="str">
        <f>'Kickstarter Table'!F1548</f>
        <v>failed</v>
      </c>
      <c r="B1548" s="11">
        <f>'Kickstarter Table'!D1548</f>
        <v>1000</v>
      </c>
      <c r="C1548" s="11"/>
    </row>
    <row r="1549" spans="1:3" x14ac:dyDescent="0.25">
      <c r="A1549" t="str">
        <f>'Kickstarter Table'!F1549</f>
        <v>failed</v>
      </c>
      <c r="B1549" s="11">
        <f>'Kickstarter Table'!D1549</f>
        <v>20</v>
      </c>
      <c r="C1549" s="11"/>
    </row>
    <row r="1550" spans="1:3" x14ac:dyDescent="0.25">
      <c r="A1550" t="str">
        <f>'Kickstarter Table'!F1550</f>
        <v>failed</v>
      </c>
      <c r="B1550" s="11">
        <f>'Kickstarter Table'!D1550</f>
        <v>700</v>
      </c>
      <c r="C1550" s="11"/>
    </row>
    <row r="1551" spans="1:3" x14ac:dyDescent="0.25">
      <c r="A1551" t="str">
        <f>'Kickstarter Table'!F1551</f>
        <v>failed</v>
      </c>
      <c r="B1551" s="11">
        <f>'Kickstarter Table'!D1551</f>
        <v>500</v>
      </c>
      <c r="C1551" s="11"/>
    </row>
    <row r="1552" spans="1:3" x14ac:dyDescent="0.25">
      <c r="A1552" t="str">
        <f>'Kickstarter Table'!F1552</f>
        <v>failed</v>
      </c>
      <c r="B1552" s="11">
        <f>'Kickstarter Table'!D1552</f>
        <v>750</v>
      </c>
      <c r="C1552" s="11"/>
    </row>
    <row r="1553" spans="1:3" x14ac:dyDescent="0.25">
      <c r="A1553" t="str">
        <f>'Kickstarter Table'!F1553</f>
        <v>failed</v>
      </c>
      <c r="B1553" s="11">
        <f>'Kickstarter Table'!D1553</f>
        <v>3500</v>
      </c>
      <c r="C1553" s="11"/>
    </row>
    <row r="1554" spans="1:3" x14ac:dyDescent="0.25">
      <c r="A1554" t="str">
        <f>'Kickstarter Table'!F1554</f>
        <v>failed</v>
      </c>
      <c r="B1554" s="11">
        <f>'Kickstarter Table'!D1554</f>
        <v>4300</v>
      </c>
      <c r="C1554" s="11"/>
    </row>
    <row r="1555" spans="1:3" x14ac:dyDescent="0.25">
      <c r="A1555" t="str">
        <f>'Kickstarter Table'!F1555</f>
        <v>failed</v>
      </c>
      <c r="B1555" s="11">
        <f>'Kickstarter Table'!D1555</f>
        <v>6000</v>
      </c>
      <c r="C1555" s="11"/>
    </row>
    <row r="1556" spans="1:3" x14ac:dyDescent="0.25">
      <c r="A1556" t="str">
        <f>'Kickstarter Table'!F1556</f>
        <v>failed</v>
      </c>
      <c r="B1556" s="11">
        <f>'Kickstarter Table'!D1556</f>
        <v>20000</v>
      </c>
      <c r="C1556" s="11"/>
    </row>
    <row r="1557" spans="1:3" x14ac:dyDescent="0.25">
      <c r="A1557" t="str">
        <f>'Kickstarter Table'!F1557</f>
        <v>failed</v>
      </c>
      <c r="B1557" s="11">
        <f>'Kickstarter Table'!D1557</f>
        <v>750</v>
      </c>
      <c r="C1557" s="11"/>
    </row>
    <row r="1558" spans="1:3" x14ac:dyDescent="0.25">
      <c r="A1558" t="str">
        <f>'Kickstarter Table'!F1558</f>
        <v>failed</v>
      </c>
      <c r="B1558" s="11">
        <f>'Kickstarter Table'!D1558</f>
        <v>1500</v>
      </c>
      <c r="C1558" s="11"/>
    </row>
    <row r="1559" spans="1:3" x14ac:dyDescent="0.25">
      <c r="A1559" t="str">
        <f>'Kickstarter Table'!F1559</f>
        <v>failed</v>
      </c>
      <c r="B1559" s="11">
        <f>'Kickstarter Table'!D1559</f>
        <v>2500</v>
      </c>
      <c r="C1559" s="11"/>
    </row>
    <row r="1560" spans="1:3" x14ac:dyDescent="0.25">
      <c r="A1560" t="str">
        <f>'Kickstarter Table'!F1560</f>
        <v>failed</v>
      </c>
      <c r="B1560" s="11">
        <f>'Kickstarter Table'!D1560</f>
        <v>750</v>
      </c>
      <c r="C1560" s="11"/>
    </row>
    <row r="1561" spans="1:3" x14ac:dyDescent="0.25">
      <c r="A1561" t="str">
        <f>'Kickstarter Table'!F1561</f>
        <v>failed</v>
      </c>
      <c r="B1561" s="11">
        <f>'Kickstarter Table'!D1561</f>
        <v>15000</v>
      </c>
      <c r="C1561" s="11"/>
    </row>
    <row r="1562" spans="1:3" x14ac:dyDescent="0.25">
      <c r="A1562" t="str">
        <f>'Kickstarter Table'!F1562</f>
        <v>failed</v>
      </c>
      <c r="B1562" s="11">
        <f>'Kickstarter Table'!D1562</f>
        <v>2500</v>
      </c>
      <c r="C1562" s="11"/>
    </row>
    <row r="1563" spans="1:3" x14ac:dyDescent="0.25">
      <c r="A1563" t="str">
        <f>'Kickstarter Table'!F1563</f>
        <v>canceled</v>
      </c>
      <c r="B1563" s="11">
        <f>'Kickstarter Table'!D1563</f>
        <v>10000</v>
      </c>
      <c r="C1563" s="11"/>
    </row>
    <row r="1564" spans="1:3" x14ac:dyDescent="0.25">
      <c r="A1564" t="str">
        <f>'Kickstarter Table'!F1564</f>
        <v>canceled</v>
      </c>
      <c r="B1564" s="11">
        <f>'Kickstarter Table'!D1564</f>
        <v>4000</v>
      </c>
      <c r="C1564" s="11"/>
    </row>
    <row r="1565" spans="1:3" x14ac:dyDescent="0.25">
      <c r="A1565" t="str">
        <f>'Kickstarter Table'!F1565</f>
        <v>canceled</v>
      </c>
      <c r="B1565" s="11">
        <f>'Kickstarter Table'!D1565</f>
        <v>6000</v>
      </c>
      <c r="C1565" s="11"/>
    </row>
    <row r="1566" spans="1:3" x14ac:dyDescent="0.25">
      <c r="A1566" t="str">
        <f>'Kickstarter Table'!F1566</f>
        <v>canceled</v>
      </c>
      <c r="B1566" s="11">
        <f>'Kickstarter Table'!D1566</f>
        <v>10000</v>
      </c>
      <c r="C1566" s="11"/>
    </row>
    <row r="1567" spans="1:3" x14ac:dyDescent="0.25">
      <c r="A1567" t="str">
        <f>'Kickstarter Table'!F1567</f>
        <v>canceled</v>
      </c>
      <c r="B1567" s="11">
        <f>'Kickstarter Table'!D1567</f>
        <v>4000</v>
      </c>
      <c r="C1567" s="11"/>
    </row>
    <row r="1568" spans="1:3" x14ac:dyDescent="0.25">
      <c r="A1568" t="str">
        <f>'Kickstarter Table'!F1568</f>
        <v>canceled</v>
      </c>
      <c r="B1568" s="11">
        <f>'Kickstarter Table'!D1568</f>
        <v>30000</v>
      </c>
      <c r="C1568" s="11"/>
    </row>
    <row r="1569" spans="1:3" x14ac:dyDescent="0.25">
      <c r="A1569" t="str">
        <f>'Kickstarter Table'!F1569</f>
        <v>canceled</v>
      </c>
      <c r="B1569" s="11">
        <f>'Kickstarter Table'!D1569</f>
        <v>8500</v>
      </c>
      <c r="C1569" s="11"/>
    </row>
    <row r="1570" spans="1:3" x14ac:dyDescent="0.25">
      <c r="A1570" t="str">
        <f>'Kickstarter Table'!F1570</f>
        <v>canceled</v>
      </c>
      <c r="B1570" s="11">
        <f>'Kickstarter Table'!D1570</f>
        <v>25000</v>
      </c>
      <c r="C1570" s="11"/>
    </row>
    <row r="1571" spans="1:3" x14ac:dyDescent="0.25">
      <c r="A1571" t="str">
        <f>'Kickstarter Table'!F1571</f>
        <v>canceled</v>
      </c>
      <c r="B1571" s="11">
        <f>'Kickstarter Table'!D1571</f>
        <v>30000</v>
      </c>
      <c r="C1571" s="11"/>
    </row>
    <row r="1572" spans="1:3" x14ac:dyDescent="0.25">
      <c r="A1572" t="str">
        <f>'Kickstarter Table'!F1572</f>
        <v>canceled</v>
      </c>
      <c r="B1572" s="11">
        <f>'Kickstarter Table'!D1572</f>
        <v>6000</v>
      </c>
      <c r="C1572" s="11"/>
    </row>
    <row r="1573" spans="1:3" x14ac:dyDescent="0.25">
      <c r="A1573" t="str">
        <f>'Kickstarter Table'!F1573</f>
        <v>canceled</v>
      </c>
      <c r="B1573" s="11">
        <f>'Kickstarter Table'!D1573</f>
        <v>12100</v>
      </c>
      <c r="C1573" s="11"/>
    </row>
    <row r="1574" spans="1:3" x14ac:dyDescent="0.25">
      <c r="A1574" t="str">
        <f>'Kickstarter Table'!F1574</f>
        <v>canceled</v>
      </c>
      <c r="B1574" s="11">
        <f>'Kickstarter Table'!D1574</f>
        <v>2500</v>
      </c>
      <c r="C1574" s="11"/>
    </row>
    <row r="1575" spans="1:3" x14ac:dyDescent="0.25">
      <c r="A1575" t="str">
        <f>'Kickstarter Table'!F1575</f>
        <v>canceled</v>
      </c>
      <c r="B1575" s="11">
        <f>'Kickstarter Table'!D1575</f>
        <v>9000</v>
      </c>
      <c r="C1575" s="11"/>
    </row>
    <row r="1576" spans="1:3" x14ac:dyDescent="0.25">
      <c r="A1576" t="str">
        <f>'Kickstarter Table'!F1576</f>
        <v>canceled</v>
      </c>
      <c r="B1576" s="11">
        <f>'Kickstarter Table'!D1576</f>
        <v>10000</v>
      </c>
      <c r="C1576" s="11"/>
    </row>
    <row r="1577" spans="1:3" x14ac:dyDescent="0.25">
      <c r="A1577" t="str">
        <f>'Kickstarter Table'!F1577</f>
        <v>canceled</v>
      </c>
      <c r="B1577" s="11">
        <f>'Kickstarter Table'!D1577</f>
        <v>10000</v>
      </c>
      <c r="C1577" s="11"/>
    </row>
    <row r="1578" spans="1:3" x14ac:dyDescent="0.25">
      <c r="A1578" t="str">
        <f>'Kickstarter Table'!F1578</f>
        <v>canceled</v>
      </c>
      <c r="B1578" s="11">
        <f>'Kickstarter Table'!D1578</f>
        <v>5000</v>
      </c>
      <c r="C1578" s="11"/>
    </row>
    <row r="1579" spans="1:3" x14ac:dyDescent="0.25">
      <c r="A1579" t="str">
        <f>'Kickstarter Table'!F1579</f>
        <v>canceled</v>
      </c>
      <c r="B1579" s="11">
        <f>'Kickstarter Table'!D1579</f>
        <v>10000</v>
      </c>
      <c r="C1579" s="11"/>
    </row>
    <row r="1580" spans="1:3" x14ac:dyDescent="0.25">
      <c r="A1580" t="str">
        <f>'Kickstarter Table'!F1580</f>
        <v>canceled</v>
      </c>
      <c r="B1580" s="11">
        <f>'Kickstarter Table'!D1580</f>
        <v>1897</v>
      </c>
      <c r="C1580" s="11"/>
    </row>
    <row r="1581" spans="1:3" x14ac:dyDescent="0.25">
      <c r="A1581" t="str">
        <f>'Kickstarter Table'!F1581</f>
        <v>canceled</v>
      </c>
      <c r="B1581" s="11">
        <f>'Kickstarter Table'!D1581</f>
        <v>3333</v>
      </c>
      <c r="C1581" s="11"/>
    </row>
    <row r="1582" spans="1:3" x14ac:dyDescent="0.25">
      <c r="A1582" t="str">
        <f>'Kickstarter Table'!F1582</f>
        <v>canceled</v>
      </c>
      <c r="B1582" s="11">
        <f>'Kickstarter Table'!D1582</f>
        <v>1750</v>
      </c>
      <c r="C1582" s="11"/>
    </row>
    <row r="1583" spans="1:3" x14ac:dyDescent="0.25">
      <c r="A1583" t="str">
        <f>'Kickstarter Table'!F1583</f>
        <v>failed</v>
      </c>
      <c r="B1583" s="11">
        <f>'Kickstarter Table'!D1583</f>
        <v>1000</v>
      </c>
      <c r="C1583" s="11"/>
    </row>
    <row r="1584" spans="1:3" x14ac:dyDescent="0.25">
      <c r="A1584" t="str">
        <f>'Kickstarter Table'!F1584</f>
        <v>failed</v>
      </c>
      <c r="B1584" s="11">
        <f>'Kickstarter Table'!D1584</f>
        <v>1000</v>
      </c>
      <c r="C1584" s="11"/>
    </row>
    <row r="1585" spans="1:3" x14ac:dyDescent="0.25">
      <c r="A1585" t="str">
        <f>'Kickstarter Table'!F1585</f>
        <v>failed</v>
      </c>
      <c r="B1585" s="11">
        <f>'Kickstarter Table'!D1585</f>
        <v>20000</v>
      </c>
      <c r="C1585" s="11"/>
    </row>
    <row r="1586" spans="1:3" x14ac:dyDescent="0.25">
      <c r="A1586" t="str">
        <f>'Kickstarter Table'!F1586</f>
        <v>failed</v>
      </c>
      <c r="B1586" s="11">
        <f>'Kickstarter Table'!D1586</f>
        <v>1200</v>
      </c>
      <c r="C1586" s="11"/>
    </row>
    <row r="1587" spans="1:3" x14ac:dyDescent="0.25">
      <c r="A1587" t="str">
        <f>'Kickstarter Table'!F1587</f>
        <v>failed</v>
      </c>
      <c r="B1587" s="11">
        <f>'Kickstarter Table'!D1587</f>
        <v>2000</v>
      </c>
      <c r="C1587" s="11"/>
    </row>
    <row r="1588" spans="1:3" x14ac:dyDescent="0.25">
      <c r="A1588" t="str">
        <f>'Kickstarter Table'!F1588</f>
        <v>failed</v>
      </c>
      <c r="B1588" s="11">
        <f>'Kickstarter Table'!D1588</f>
        <v>1500</v>
      </c>
      <c r="C1588" s="11"/>
    </row>
    <row r="1589" spans="1:3" x14ac:dyDescent="0.25">
      <c r="A1589" t="str">
        <f>'Kickstarter Table'!F1589</f>
        <v>failed</v>
      </c>
      <c r="B1589" s="11">
        <f>'Kickstarter Table'!D1589</f>
        <v>7500</v>
      </c>
      <c r="C1589" s="11"/>
    </row>
    <row r="1590" spans="1:3" x14ac:dyDescent="0.25">
      <c r="A1590" t="str">
        <f>'Kickstarter Table'!F1590</f>
        <v>failed</v>
      </c>
      <c r="B1590" s="11">
        <f>'Kickstarter Table'!D1590</f>
        <v>516</v>
      </c>
      <c r="C1590" s="11"/>
    </row>
    <row r="1591" spans="1:3" x14ac:dyDescent="0.25">
      <c r="A1591" t="str">
        <f>'Kickstarter Table'!F1591</f>
        <v>failed</v>
      </c>
      <c r="B1591" s="11">
        <f>'Kickstarter Table'!D1591</f>
        <v>1200</v>
      </c>
      <c r="C1591" s="11"/>
    </row>
    <row r="1592" spans="1:3" x14ac:dyDescent="0.25">
      <c r="A1592" t="str">
        <f>'Kickstarter Table'!F1592</f>
        <v>failed</v>
      </c>
      <c r="B1592" s="11">
        <f>'Kickstarter Table'!D1592</f>
        <v>60000</v>
      </c>
      <c r="C1592" s="11"/>
    </row>
    <row r="1593" spans="1:3" x14ac:dyDescent="0.25">
      <c r="A1593" t="str">
        <f>'Kickstarter Table'!F1593</f>
        <v>failed</v>
      </c>
      <c r="B1593" s="11">
        <f>'Kickstarter Table'!D1593</f>
        <v>14000</v>
      </c>
      <c r="C1593" s="11"/>
    </row>
    <row r="1594" spans="1:3" x14ac:dyDescent="0.25">
      <c r="A1594" t="str">
        <f>'Kickstarter Table'!F1594</f>
        <v>failed</v>
      </c>
      <c r="B1594" s="11">
        <f>'Kickstarter Table'!D1594</f>
        <v>25</v>
      </c>
      <c r="C1594" s="11"/>
    </row>
    <row r="1595" spans="1:3" x14ac:dyDescent="0.25">
      <c r="A1595" t="str">
        <f>'Kickstarter Table'!F1595</f>
        <v>failed</v>
      </c>
      <c r="B1595" s="11">
        <f>'Kickstarter Table'!D1595</f>
        <v>22000</v>
      </c>
      <c r="C1595" s="11"/>
    </row>
    <row r="1596" spans="1:3" x14ac:dyDescent="0.25">
      <c r="A1596" t="str">
        <f>'Kickstarter Table'!F1596</f>
        <v>failed</v>
      </c>
      <c r="B1596" s="11">
        <f>'Kickstarter Table'!D1596</f>
        <v>1000</v>
      </c>
      <c r="C1596" s="11"/>
    </row>
    <row r="1597" spans="1:3" x14ac:dyDescent="0.25">
      <c r="A1597" t="str">
        <f>'Kickstarter Table'!F1597</f>
        <v>failed</v>
      </c>
      <c r="B1597" s="11">
        <f>'Kickstarter Table'!D1597</f>
        <v>100000</v>
      </c>
      <c r="C1597" s="11"/>
    </row>
    <row r="1598" spans="1:3" x14ac:dyDescent="0.25">
      <c r="A1598" t="str">
        <f>'Kickstarter Table'!F1598</f>
        <v>failed</v>
      </c>
      <c r="B1598" s="11">
        <f>'Kickstarter Table'!D1598</f>
        <v>3250</v>
      </c>
      <c r="C1598" s="11"/>
    </row>
    <row r="1599" spans="1:3" x14ac:dyDescent="0.25">
      <c r="A1599" t="str">
        <f>'Kickstarter Table'!F1599</f>
        <v>failed</v>
      </c>
      <c r="B1599" s="11">
        <f>'Kickstarter Table'!D1599</f>
        <v>15000</v>
      </c>
      <c r="C1599" s="11"/>
    </row>
    <row r="1600" spans="1:3" x14ac:dyDescent="0.25">
      <c r="A1600" t="str">
        <f>'Kickstarter Table'!F1600</f>
        <v>failed</v>
      </c>
      <c r="B1600" s="11">
        <f>'Kickstarter Table'!D1600</f>
        <v>800</v>
      </c>
      <c r="C1600" s="11"/>
    </row>
    <row r="1601" spans="1:3" x14ac:dyDescent="0.25">
      <c r="A1601" t="str">
        <f>'Kickstarter Table'!F1601</f>
        <v>failed</v>
      </c>
      <c r="B1601" s="11">
        <f>'Kickstarter Table'!D1601</f>
        <v>500</v>
      </c>
      <c r="C1601" s="11"/>
    </row>
    <row r="1602" spans="1:3" x14ac:dyDescent="0.25">
      <c r="A1602" t="str">
        <f>'Kickstarter Table'!F1602</f>
        <v>failed</v>
      </c>
      <c r="B1602" s="11">
        <f>'Kickstarter Table'!D1602</f>
        <v>5000</v>
      </c>
      <c r="C1602" s="11"/>
    </row>
    <row r="1603" spans="1:3" x14ac:dyDescent="0.25">
      <c r="A1603" t="str">
        <f>'Kickstarter Table'!F1603</f>
        <v>successful</v>
      </c>
      <c r="B1603" s="11">
        <f>'Kickstarter Table'!D1603</f>
        <v>2500</v>
      </c>
      <c r="C1603" s="11"/>
    </row>
    <row r="1604" spans="1:3" x14ac:dyDescent="0.25">
      <c r="A1604" t="str">
        <f>'Kickstarter Table'!F1604</f>
        <v>successful</v>
      </c>
      <c r="B1604" s="11">
        <f>'Kickstarter Table'!D1604</f>
        <v>1500</v>
      </c>
      <c r="C1604" s="11"/>
    </row>
    <row r="1605" spans="1:3" x14ac:dyDescent="0.25">
      <c r="A1605" t="str">
        <f>'Kickstarter Table'!F1605</f>
        <v>successful</v>
      </c>
      <c r="B1605" s="11">
        <f>'Kickstarter Table'!D1605</f>
        <v>2000</v>
      </c>
      <c r="C1605" s="11"/>
    </row>
    <row r="1606" spans="1:3" x14ac:dyDescent="0.25">
      <c r="A1606" t="str">
        <f>'Kickstarter Table'!F1606</f>
        <v>successful</v>
      </c>
      <c r="B1606" s="11">
        <f>'Kickstarter Table'!D1606</f>
        <v>2800</v>
      </c>
      <c r="C1606" s="11"/>
    </row>
    <row r="1607" spans="1:3" x14ac:dyDescent="0.25">
      <c r="A1607" t="str">
        <f>'Kickstarter Table'!F1607</f>
        <v>successful</v>
      </c>
      <c r="B1607" s="11">
        <f>'Kickstarter Table'!D1607</f>
        <v>6000</v>
      </c>
      <c r="C1607" s="11"/>
    </row>
    <row r="1608" spans="1:3" x14ac:dyDescent="0.25">
      <c r="A1608" t="str">
        <f>'Kickstarter Table'!F1608</f>
        <v>successful</v>
      </c>
      <c r="B1608" s="11">
        <f>'Kickstarter Table'!D1608</f>
        <v>8000</v>
      </c>
      <c r="C1608" s="11"/>
    </row>
    <row r="1609" spans="1:3" x14ac:dyDescent="0.25">
      <c r="A1609" t="str">
        <f>'Kickstarter Table'!F1609</f>
        <v>successful</v>
      </c>
      <c r="B1609" s="11">
        <f>'Kickstarter Table'!D1609</f>
        <v>10000</v>
      </c>
      <c r="C1609" s="11"/>
    </row>
    <row r="1610" spans="1:3" x14ac:dyDescent="0.25">
      <c r="A1610" t="str">
        <f>'Kickstarter Table'!F1610</f>
        <v>successful</v>
      </c>
      <c r="B1610" s="11">
        <f>'Kickstarter Table'!D1610</f>
        <v>1200</v>
      </c>
      <c r="C1610" s="11"/>
    </row>
    <row r="1611" spans="1:3" x14ac:dyDescent="0.25">
      <c r="A1611" t="str">
        <f>'Kickstarter Table'!F1611</f>
        <v>successful</v>
      </c>
      <c r="B1611" s="11">
        <f>'Kickstarter Table'!D1611</f>
        <v>1500</v>
      </c>
      <c r="C1611" s="11"/>
    </row>
    <row r="1612" spans="1:3" x14ac:dyDescent="0.25">
      <c r="A1612" t="str">
        <f>'Kickstarter Table'!F1612</f>
        <v>successful</v>
      </c>
      <c r="B1612" s="11">
        <f>'Kickstarter Table'!D1612</f>
        <v>2000</v>
      </c>
      <c r="C1612" s="11"/>
    </row>
    <row r="1613" spans="1:3" x14ac:dyDescent="0.25">
      <c r="A1613" t="str">
        <f>'Kickstarter Table'!F1613</f>
        <v>successful</v>
      </c>
      <c r="B1613" s="11">
        <f>'Kickstarter Table'!D1613</f>
        <v>800</v>
      </c>
      <c r="C1613" s="11"/>
    </row>
    <row r="1614" spans="1:3" x14ac:dyDescent="0.25">
      <c r="A1614" t="str">
        <f>'Kickstarter Table'!F1614</f>
        <v>successful</v>
      </c>
      <c r="B1614" s="11">
        <f>'Kickstarter Table'!D1614</f>
        <v>500</v>
      </c>
      <c r="C1614" s="11"/>
    </row>
    <row r="1615" spans="1:3" x14ac:dyDescent="0.25">
      <c r="A1615" t="str">
        <f>'Kickstarter Table'!F1615</f>
        <v>successful</v>
      </c>
      <c r="B1615" s="11">
        <f>'Kickstarter Table'!D1615</f>
        <v>1000</v>
      </c>
      <c r="C1615" s="11"/>
    </row>
    <row r="1616" spans="1:3" x14ac:dyDescent="0.25">
      <c r="A1616" t="str">
        <f>'Kickstarter Table'!F1616</f>
        <v>successful</v>
      </c>
      <c r="B1616" s="11">
        <f>'Kickstarter Table'!D1616</f>
        <v>5000</v>
      </c>
      <c r="C1616" s="11"/>
    </row>
    <row r="1617" spans="1:3" x14ac:dyDescent="0.25">
      <c r="A1617" t="str">
        <f>'Kickstarter Table'!F1617</f>
        <v>successful</v>
      </c>
      <c r="B1617" s="11">
        <f>'Kickstarter Table'!D1617</f>
        <v>8000</v>
      </c>
      <c r="C1617" s="11"/>
    </row>
    <row r="1618" spans="1:3" x14ac:dyDescent="0.25">
      <c r="A1618" t="str">
        <f>'Kickstarter Table'!F1618</f>
        <v>successful</v>
      </c>
      <c r="B1618" s="11">
        <f>'Kickstarter Table'!D1618</f>
        <v>10000</v>
      </c>
      <c r="C1618" s="11"/>
    </row>
    <row r="1619" spans="1:3" x14ac:dyDescent="0.25">
      <c r="A1619" t="str">
        <f>'Kickstarter Table'!F1619</f>
        <v>successful</v>
      </c>
      <c r="B1619" s="11">
        <f>'Kickstarter Table'!D1619</f>
        <v>7000</v>
      </c>
      <c r="C1619" s="11"/>
    </row>
    <row r="1620" spans="1:3" x14ac:dyDescent="0.25">
      <c r="A1620" t="str">
        <f>'Kickstarter Table'!F1620</f>
        <v>successful</v>
      </c>
      <c r="B1620" s="11">
        <f>'Kickstarter Table'!D1620</f>
        <v>1500</v>
      </c>
      <c r="C1620" s="11"/>
    </row>
    <row r="1621" spans="1:3" x14ac:dyDescent="0.25">
      <c r="A1621" t="str">
        <f>'Kickstarter Table'!F1621</f>
        <v>successful</v>
      </c>
      <c r="B1621" s="11">
        <f>'Kickstarter Table'!D1621</f>
        <v>1500</v>
      </c>
      <c r="C1621" s="11"/>
    </row>
    <row r="1622" spans="1:3" x14ac:dyDescent="0.25">
      <c r="A1622" t="str">
        <f>'Kickstarter Table'!F1622</f>
        <v>successful</v>
      </c>
      <c r="B1622" s="11">
        <f>'Kickstarter Table'!D1622</f>
        <v>1000</v>
      </c>
      <c r="C1622" s="11"/>
    </row>
    <row r="1623" spans="1:3" x14ac:dyDescent="0.25">
      <c r="A1623" t="str">
        <f>'Kickstarter Table'!F1623</f>
        <v>successful</v>
      </c>
      <c r="B1623" s="11">
        <f>'Kickstarter Table'!D1623</f>
        <v>5000</v>
      </c>
      <c r="C1623" s="11"/>
    </row>
    <row r="1624" spans="1:3" x14ac:dyDescent="0.25">
      <c r="A1624" t="str">
        <f>'Kickstarter Table'!F1624</f>
        <v>successful</v>
      </c>
      <c r="B1624" s="11">
        <f>'Kickstarter Table'!D1624</f>
        <v>6900</v>
      </c>
      <c r="C1624" s="11"/>
    </row>
    <row r="1625" spans="1:3" x14ac:dyDescent="0.25">
      <c r="A1625" t="str">
        <f>'Kickstarter Table'!F1625</f>
        <v>successful</v>
      </c>
      <c r="B1625" s="11">
        <f>'Kickstarter Table'!D1625</f>
        <v>750</v>
      </c>
      <c r="C1625" s="11"/>
    </row>
    <row r="1626" spans="1:3" x14ac:dyDescent="0.25">
      <c r="A1626" t="str">
        <f>'Kickstarter Table'!F1626</f>
        <v>successful</v>
      </c>
      <c r="B1626" s="11">
        <f>'Kickstarter Table'!D1626</f>
        <v>1000</v>
      </c>
      <c r="C1626" s="11"/>
    </row>
    <row r="1627" spans="1:3" x14ac:dyDescent="0.25">
      <c r="A1627" t="str">
        <f>'Kickstarter Table'!F1627</f>
        <v>successful</v>
      </c>
      <c r="B1627" s="11">
        <f>'Kickstarter Table'!D1627</f>
        <v>7500</v>
      </c>
      <c r="C1627" s="11"/>
    </row>
    <row r="1628" spans="1:3" x14ac:dyDescent="0.25">
      <c r="A1628" t="str">
        <f>'Kickstarter Table'!F1628</f>
        <v>successful</v>
      </c>
      <c r="B1628" s="11">
        <f>'Kickstarter Table'!D1628</f>
        <v>8000</v>
      </c>
      <c r="C1628" s="11"/>
    </row>
    <row r="1629" spans="1:3" x14ac:dyDescent="0.25">
      <c r="A1629" t="str">
        <f>'Kickstarter Table'!F1629</f>
        <v>successful</v>
      </c>
      <c r="B1629" s="11">
        <f>'Kickstarter Table'!D1629</f>
        <v>2000</v>
      </c>
      <c r="C1629" s="11"/>
    </row>
    <row r="1630" spans="1:3" x14ac:dyDescent="0.25">
      <c r="A1630" t="str">
        <f>'Kickstarter Table'!F1630</f>
        <v>successful</v>
      </c>
      <c r="B1630" s="11">
        <f>'Kickstarter Table'!D1630</f>
        <v>4000</v>
      </c>
      <c r="C1630" s="11"/>
    </row>
    <row r="1631" spans="1:3" x14ac:dyDescent="0.25">
      <c r="A1631" t="str">
        <f>'Kickstarter Table'!F1631</f>
        <v>successful</v>
      </c>
      <c r="B1631" s="11">
        <f>'Kickstarter Table'!D1631</f>
        <v>6000</v>
      </c>
      <c r="C1631" s="11"/>
    </row>
    <row r="1632" spans="1:3" x14ac:dyDescent="0.25">
      <c r="A1632" t="str">
        <f>'Kickstarter Table'!F1632</f>
        <v>successful</v>
      </c>
      <c r="B1632" s="11">
        <f>'Kickstarter Table'!D1632</f>
        <v>4000</v>
      </c>
      <c r="C1632" s="11"/>
    </row>
    <row r="1633" spans="1:3" x14ac:dyDescent="0.25">
      <c r="A1633" t="str">
        <f>'Kickstarter Table'!F1633</f>
        <v>successful</v>
      </c>
      <c r="B1633" s="11">
        <f>'Kickstarter Table'!D1633</f>
        <v>10000</v>
      </c>
      <c r="C1633" s="11"/>
    </row>
    <row r="1634" spans="1:3" x14ac:dyDescent="0.25">
      <c r="A1634" t="str">
        <f>'Kickstarter Table'!F1634</f>
        <v>successful</v>
      </c>
      <c r="B1634" s="11">
        <f>'Kickstarter Table'!D1634</f>
        <v>4000</v>
      </c>
      <c r="C1634" s="11"/>
    </row>
    <row r="1635" spans="1:3" x14ac:dyDescent="0.25">
      <c r="A1635" t="str">
        <f>'Kickstarter Table'!F1635</f>
        <v>successful</v>
      </c>
      <c r="B1635" s="11">
        <f>'Kickstarter Table'!D1635</f>
        <v>10000</v>
      </c>
      <c r="C1635" s="11"/>
    </row>
    <row r="1636" spans="1:3" x14ac:dyDescent="0.25">
      <c r="A1636" t="str">
        <f>'Kickstarter Table'!F1636</f>
        <v>successful</v>
      </c>
      <c r="B1636" s="11">
        <f>'Kickstarter Table'!D1636</f>
        <v>2000</v>
      </c>
      <c r="C1636" s="11"/>
    </row>
    <row r="1637" spans="1:3" x14ac:dyDescent="0.25">
      <c r="A1637" t="str">
        <f>'Kickstarter Table'!F1637</f>
        <v>successful</v>
      </c>
      <c r="B1637" s="11">
        <f>'Kickstarter Table'!D1637</f>
        <v>2000</v>
      </c>
      <c r="C1637" s="11"/>
    </row>
    <row r="1638" spans="1:3" x14ac:dyDescent="0.25">
      <c r="A1638" t="str">
        <f>'Kickstarter Table'!F1638</f>
        <v>successful</v>
      </c>
      <c r="B1638" s="11">
        <f>'Kickstarter Table'!D1638</f>
        <v>4500</v>
      </c>
      <c r="C1638" s="11"/>
    </row>
    <row r="1639" spans="1:3" x14ac:dyDescent="0.25">
      <c r="A1639" t="str">
        <f>'Kickstarter Table'!F1639</f>
        <v>successful</v>
      </c>
      <c r="B1639" s="11">
        <f>'Kickstarter Table'!D1639</f>
        <v>500</v>
      </c>
      <c r="C1639" s="11"/>
    </row>
    <row r="1640" spans="1:3" x14ac:dyDescent="0.25">
      <c r="A1640" t="str">
        <f>'Kickstarter Table'!F1640</f>
        <v>successful</v>
      </c>
      <c r="B1640" s="11">
        <f>'Kickstarter Table'!D1640</f>
        <v>1000</v>
      </c>
      <c r="C1640" s="11"/>
    </row>
    <row r="1641" spans="1:3" x14ac:dyDescent="0.25">
      <c r="A1641" t="str">
        <f>'Kickstarter Table'!F1641</f>
        <v>successful</v>
      </c>
      <c r="B1641" s="11">
        <f>'Kickstarter Table'!D1641</f>
        <v>1800</v>
      </c>
      <c r="C1641" s="11"/>
    </row>
    <row r="1642" spans="1:3" x14ac:dyDescent="0.25">
      <c r="A1642" t="str">
        <f>'Kickstarter Table'!F1642</f>
        <v>successful</v>
      </c>
      <c r="B1642" s="11">
        <f>'Kickstarter Table'!D1642</f>
        <v>400</v>
      </c>
      <c r="C1642" s="11"/>
    </row>
    <row r="1643" spans="1:3" x14ac:dyDescent="0.25">
      <c r="A1643" t="str">
        <f>'Kickstarter Table'!F1643</f>
        <v>successful</v>
      </c>
      <c r="B1643" s="11">
        <f>'Kickstarter Table'!D1643</f>
        <v>2500</v>
      </c>
      <c r="C1643" s="11"/>
    </row>
    <row r="1644" spans="1:3" x14ac:dyDescent="0.25">
      <c r="A1644" t="str">
        <f>'Kickstarter Table'!F1644</f>
        <v>successful</v>
      </c>
      <c r="B1644" s="11">
        <f>'Kickstarter Table'!D1644</f>
        <v>1200</v>
      </c>
      <c r="C1644" s="11"/>
    </row>
    <row r="1645" spans="1:3" x14ac:dyDescent="0.25">
      <c r="A1645" t="str">
        <f>'Kickstarter Table'!F1645</f>
        <v>successful</v>
      </c>
      <c r="B1645" s="11">
        <f>'Kickstarter Table'!D1645</f>
        <v>5000</v>
      </c>
      <c r="C1645" s="11"/>
    </row>
    <row r="1646" spans="1:3" x14ac:dyDescent="0.25">
      <c r="A1646" t="str">
        <f>'Kickstarter Table'!F1646</f>
        <v>successful</v>
      </c>
      <c r="B1646" s="11">
        <f>'Kickstarter Table'!D1646</f>
        <v>10000</v>
      </c>
      <c r="C1646" s="11"/>
    </row>
    <row r="1647" spans="1:3" x14ac:dyDescent="0.25">
      <c r="A1647" t="str">
        <f>'Kickstarter Table'!F1647</f>
        <v>successful</v>
      </c>
      <c r="B1647" s="11">
        <f>'Kickstarter Table'!D1647</f>
        <v>5000</v>
      </c>
      <c r="C1647" s="11"/>
    </row>
    <row r="1648" spans="1:3" x14ac:dyDescent="0.25">
      <c r="A1648" t="str">
        <f>'Kickstarter Table'!F1648</f>
        <v>successful</v>
      </c>
      <c r="B1648" s="11">
        <f>'Kickstarter Table'!D1648</f>
        <v>2000</v>
      </c>
      <c r="C1648" s="11"/>
    </row>
    <row r="1649" spans="1:3" x14ac:dyDescent="0.25">
      <c r="A1649" t="str">
        <f>'Kickstarter Table'!F1649</f>
        <v>successful</v>
      </c>
      <c r="B1649" s="11">
        <f>'Kickstarter Table'!D1649</f>
        <v>5000</v>
      </c>
      <c r="C1649" s="11"/>
    </row>
    <row r="1650" spans="1:3" x14ac:dyDescent="0.25">
      <c r="A1650" t="str">
        <f>'Kickstarter Table'!F1650</f>
        <v>successful</v>
      </c>
      <c r="B1650" s="11">
        <f>'Kickstarter Table'!D1650</f>
        <v>2300</v>
      </c>
      <c r="C1650" s="11"/>
    </row>
    <row r="1651" spans="1:3" x14ac:dyDescent="0.25">
      <c r="A1651" t="str">
        <f>'Kickstarter Table'!F1651</f>
        <v>successful</v>
      </c>
      <c r="B1651" s="11">
        <f>'Kickstarter Table'!D1651</f>
        <v>3800</v>
      </c>
      <c r="C1651" s="11"/>
    </row>
    <row r="1652" spans="1:3" x14ac:dyDescent="0.25">
      <c r="A1652" t="str">
        <f>'Kickstarter Table'!F1652</f>
        <v>successful</v>
      </c>
      <c r="B1652" s="11">
        <f>'Kickstarter Table'!D1652</f>
        <v>2000</v>
      </c>
      <c r="C1652" s="11"/>
    </row>
    <row r="1653" spans="1:3" x14ac:dyDescent="0.25">
      <c r="A1653" t="str">
        <f>'Kickstarter Table'!F1653</f>
        <v>successful</v>
      </c>
      <c r="B1653" s="11">
        <f>'Kickstarter Table'!D1653</f>
        <v>2000</v>
      </c>
      <c r="C1653" s="11"/>
    </row>
    <row r="1654" spans="1:3" x14ac:dyDescent="0.25">
      <c r="A1654" t="str">
        <f>'Kickstarter Table'!F1654</f>
        <v>successful</v>
      </c>
      <c r="B1654" s="11">
        <f>'Kickstarter Table'!D1654</f>
        <v>4500</v>
      </c>
      <c r="C1654" s="11"/>
    </row>
    <row r="1655" spans="1:3" x14ac:dyDescent="0.25">
      <c r="A1655" t="str">
        <f>'Kickstarter Table'!F1655</f>
        <v>successful</v>
      </c>
      <c r="B1655" s="11">
        <f>'Kickstarter Table'!D1655</f>
        <v>5000</v>
      </c>
      <c r="C1655" s="11"/>
    </row>
    <row r="1656" spans="1:3" x14ac:dyDescent="0.25">
      <c r="A1656" t="str">
        <f>'Kickstarter Table'!F1656</f>
        <v>successful</v>
      </c>
      <c r="B1656" s="11">
        <f>'Kickstarter Table'!D1656</f>
        <v>1100</v>
      </c>
      <c r="C1656" s="11"/>
    </row>
    <row r="1657" spans="1:3" x14ac:dyDescent="0.25">
      <c r="A1657" t="str">
        <f>'Kickstarter Table'!F1657</f>
        <v>successful</v>
      </c>
      <c r="B1657" s="11">
        <f>'Kickstarter Table'!D1657</f>
        <v>1500</v>
      </c>
      <c r="C1657" s="11"/>
    </row>
    <row r="1658" spans="1:3" x14ac:dyDescent="0.25">
      <c r="A1658" t="str">
        <f>'Kickstarter Table'!F1658</f>
        <v>successful</v>
      </c>
      <c r="B1658" s="11">
        <f>'Kickstarter Table'!D1658</f>
        <v>7500</v>
      </c>
      <c r="C1658" s="11"/>
    </row>
    <row r="1659" spans="1:3" x14ac:dyDescent="0.25">
      <c r="A1659" t="str">
        <f>'Kickstarter Table'!F1659</f>
        <v>successful</v>
      </c>
      <c r="B1659" s="11">
        <f>'Kickstarter Table'!D1659</f>
        <v>25000</v>
      </c>
      <c r="C1659" s="11"/>
    </row>
    <row r="1660" spans="1:3" x14ac:dyDescent="0.25">
      <c r="A1660" t="str">
        <f>'Kickstarter Table'!F1660</f>
        <v>successful</v>
      </c>
      <c r="B1660" s="11">
        <f>'Kickstarter Table'!D1660</f>
        <v>6000</v>
      </c>
      <c r="C1660" s="11"/>
    </row>
    <row r="1661" spans="1:3" x14ac:dyDescent="0.25">
      <c r="A1661" t="str">
        <f>'Kickstarter Table'!F1661</f>
        <v>successful</v>
      </c>
      <c r="B1661" s="11">
        <f>'Kickstarter Table'!D1661</f>
        <v>500</v>
      </c>
      <c r="C1661" s="11"/>
    </row>
    <row r="1662" spans="1:3" x14ac:dyDescent="0.25">
      <c r="A1662" t="str">
        <f>'Kickstarter Table'!F1662</f>
        <v>successful</v>
      </c>
      <c r="B1662" s="11">
        <f>'Kickstarter Table'!D1662</f>
        <v>80</v>
      </c>
      <c r="C1662" s="11"/>
    </row>
    <row r="1663" spans="1:3" x14ac:dyDescent="0.25">
      <c r="A1663" t="str">
        <f>'Kickstarter Table'!F1663</f>
        <v>successful</v>
      </c>
      <c r="B1663" s="11">
        <f>'Kickstarter Table'!D1663</f>
        <v>7900</v>
      </c>
      <c r="C1663" s="11"/>
    </row>
    <row r="1664" spans="1:3" x14ac:dyDescent="0.25">
      <c r="A1664" t="str">
        <f>'Kickstarter Table'!F1664</f>
        <v>successful</v>
      </c>
      <c r="B1664" s="11">
        <f>'Kickstarter Table'!D1664</f>
        <v>8000</v>
      </c>
      <c r="C1664" s="11"/>
    </row>
    <row r="1665" spans="1:3" x14ac:dyDescent="0.25">
      <c r="A1665" t="str">
        <f>'Kickstarter Table'!F1665</f>
        <v>successful</v>
      </c>
      <c r="B1665" s="11">
        <f>'Kickstarter Table'!D1665</f>
        <v>1000</v>
      </c>
      <c r="C1665" s="11"/>
    </row>
    <row r="1666" spans="1:3" x14ac:dyDescent="0.25">
      <c r="A1666" t="str">
        <f>'Kickstarter Table'!F1666</f>
        <v>successful</v>
      </c>
      <c r="B1666" s="11">
        <f>'Kickstarter Table'!D1666</f>
        <v>2500</v>
      </c>
      <c r="C1666" s="11"/>
    </row>
    <row r="1667" spans="1:3" x14ac:dyDescent="0.25">
      <c r="A1667" t="str">
        <f>'Kickstarter Table'!F1667</f>
        <v>successful</v>
      </c>
      <c r="B1667" s="11">
        <f>'Kickstarter Table'!D1667</f>
        <v>3500</v>
      </c>
      <c r="C1667" s="11"/>
    </row>
    <row r="1668" spans="1:3" x14ac:dyDescent="0.25">
      <c r="A1668" t="str">
        <f>'Kickstarter Table'!F1668</f>
        <v>successful</v>
      </c>
      <c r="B1668" s="11">
        <f>'Kickstarter Table'!D1668</f>
        <v>2500</v>
      </c>
      <c r="C1668" s="11"/>
    </row>
    <row r="1669" spans="1:3" x14ac:dyDescent="0.25">
      <c r="A1669" t="str">
        <f>'Kickstarter Table'!F1669</f>
        <v>successful</v>
      </c>
      <c r="B1669" s="11">
        <f>'Kickstarter Table'!D1669</f>
        <v>3400</v>
      </c>
      <c r="C1669" s="11"/>
    </row>
    <row r="1670" spans="1:3" x14ac:dyDescent="0.25">
      <c r="A1670" t="str">
        <f>'Kickstarter Table'!F1670</f>
        <v>successful</v>
      </c>
      <c r="B1670" s="11">
        <f>'Kickstarter Table'!D1670</f>
        <v>8000</v>
      </c>
      <c r="C1670" s="11"/>
    </row>
    <row r="1671" spans="1:3" x14ac:dyDescent="0.25">
      <c r="A1671" t="str">
        <f>'Kickstarter Table'!F1671</f>
        <v>successful</v>
      </c>
      <c r="B1671" s="11">
        <f>'Kickstarter Table'!D1671</f>
        <v>2000</v>
      </c>
      <c r="C1671" s="11"/>
    </row>
    <row r="1672" spans="1:3" x14ac:dyDescent="0.25">
      <c r="A1672" t="str">
        <f>'Kickstarter Table'!F1672</f>
        <v>successful</v>
      </c>
      <c r="B1672" s="11">
        <f>'Kickstarter Table'!D1672</f>
        <v>1000</v>
      </c>
      <c r="C1672" s="11"/>
    </row>
    <row r="1673" spans="1:3" x14ac:dyDescent="0.25">
      <c r="A1673" t="str">
        <f>'Kickstarter Table'!F1673</f>
        <v>successful</v>
      </c>
      <c r="B1673" s="11">
        <f>'Kickstarter Table'!D1673</f>
        <v>2000</v>
      </c>
      <c r="C1673" s="11"/>
    </row>
    <row r="1674" spans="1:3" x14ac:dyDescent="0.25">
      <c r="A1674" t="str">
        <f>'Kickstarter Table'!F1674</f>
        <v>successful</v>
      </c>
      <c r="B1674" s="11">
        <f>'Kickstarter Table'!D1674</f>
        <v>1700</v>
      </c>
      <c r="C1674" s="11"/>
    </row>
    <row r="1675" spans="1:3" x14ac:dyDescent="0.25">
      <c r="A1675" t="str">
        <f>'Kickstarter Table'!F1675</f>
        <v>successful</v>
      </c>
      <c r="B1675" s="11">
        <f>'Kickstarter Table'!D1675</f>
        <v>2100</v>
      </c>
      <c r="C1675" s="11"/>
    </row>
    <row r="1676" spans="1:3" x14ac:dyDescent="0.25">
      <c r="A1676" t="str">
        <f>'Kickstarter Table'!F1676</f>
        <v>successful</v>
      </c>
      <c r="B1676" s="11">
        <f>'Kickstarter Table'!D1676</f>
        <v>5000</v>
      </c>
      <c r="C1676" s="11"/>
    </row>
    <row r="1677" spans="1:3" x14ac:dyDescent="0.25">
      <c r="A1677" t="str">
        <f>'Kickstarter Table'!F1677</f>
        <v>successful</v>
      </c>
      <c r="B1677" s="11">
        <f>'Kickstarter Table'!D1677</f>
        <v>1000</v>
      </c>
      <c r="C1677" s="11"/>
    </row>
    <row r="1678" spans="1:3" x14ac:dyDescent="0.25">
      <c r="A1678" t="str">
        <f>'Kickstarter Table'!F1678</f>
        <v>successful</v>
      </c>
      <c r="B1678" s="11">
        <f>'Kickstarter Table'!D1678</f>
        <v>3000</v>
      </c>
      <c r="C1678" s="11"/>
    </row>
    <row r="1679" spans="1:3" x14ac:dyDescent="0.25">
      <c r="A1679" t="str">
        <f>'Kickstarter Table'!F1679</f>
        <v>successful</v>
      </c>
      <c r="B1679" s="11">
        <f>'Kickstarter Table'!D1679</f>
        <v>6000</v>
      </c>
      <c r="C1679" s="11"/>
    </row>
    <row r="1680" spans="1:3" x14ac:dyDescent="0.25">
      <c r="A1680" t="str">
        <f>'Kickstarter Table'!F1680</f>
        <v>successful</v>
      </c>
      <c r="B1680" s="11">
        <f>'Kickstarter Table'!D1680</f>
        <v>1500</v>
      </c>
      <c r="C1680" s="11"/>
    </row>
    <row r="1681" spans="1:3" x14ac:dyDescent="0.25">
      <c r="A1681" t="str">
        <f>'Kickstarter Table'!F1681</f>
        <v>successful</v>
      </c>
      <c r="B1681" s="11">
        <f>'Kickstarter Table'!D1681</f>
        <v>2000</v>
      </c>
      <c r="C1681" s="11"/>
    </row>
    <row r="1682" spans="1:3" x14ac:dyDescent="0.25">
      <c r="A1682" t="str">
        <f>'Kickstarter Table'!F1682</f>
        <v>successful</v>
      </c>
      <c r="B1682" s="11">
        <f>'Kickstarter Table'!D1682</f>
        <v>1000</v>
      </c>
      <c r="C1682" s="11"/>
    </row>
    <row r="1683" spans="1:3" x14ac:dyDescent="0.25">
      <c r="A1683" t="str">
        <f>'Kickstarter Table'!F1683</f>
        <v>live</v>
      </c>
      <c r="B1683" s="11">
        <f>'Kickstarter Table'!D1683</f>
        <v>65000</v>
      </c>
      <c r="C1683" s="11"/>
    </row>
    <row r="1684" spans="1:3" x14ac:dyDescent="0.25">
      <c r="A1684" t="str">
        <f>'Kickstarter Table'!F1684</f>
        <v>live</v>
      </c>
      <c r="B1684" s="11">
        <f>'Kickstarter Table'!D1684</f>
        <v>6000</v>
      </c>
      <c r="C1684" s="11"/>
    </row>
    <row r="1685" spans="1:3" x14ac:dyDescent="0.25">
      <c r="A1685" t="str">
        <f>'Kickstarter Table'!F1685</f>
        <v>live</v>
      </c>
      <c r="B1685" s="11">
        <f>'Kickstarter Table'!D1685</f>
        <v>3500</v>
      </c>
      <c r="C1685" s="11"/>
    </row>
    <row r="1686" spans="1:3" x14ac:dyDescent="0.25">
      <c r="A1686" t="str">
        <f>'Kickstarter Table'!F1686</f>
        <v>live</v>
      </c>
      <c r="B1686" s="11">
        <f>'Kickstarter Table'!D1686</f>
        <v>8000</v>
      </c>
      <c r="C1686" s="11"/>
    </row>
    <row r="1687" spans="1:3" x14ac:dyDescent="0.25">
      <c r="A1687" t="str">
        <f>'Kickstarter Table'!F1687</f>
        <v>live</v>
      </c>
      <c r="B1687" s="11">
        <f>'Kickstarter Table'!D1687</f>
        <v>350</v>
      </c>
      <c r="C1687" s="11"/>
    </row>
    <row r="1688" spans="1:3" x14ac:dyDescent="0.25">
      <c r="A1688" t="str">
        <f>'Kickstarter Table'!F1688</f>
        <v>live</v>
      </c>
      <c r="B1688" s="11">
        <f>'Kickstarter Table'!D1688</f>
        <v>5000</v>
      </c>
      <c r="C1688" s="11"/>
    </row>
    <row r="1689" spans="1:3" x14ac:dyDescent="0.25">
      <c r="A1689" t="str">
        <f>'Kickstarter Table'!F1689</f>
        <v>live</v>
      </c>
      <c r="B1689" s="11">
        <f>'Kickstarter Table'!D1689</f>
        <v>10000</v>
      </c>
      <c r="C1689" s="11"/>
    </row>
    <row r="1690" spans="1:3" x14ac:dyDescent="0.25">
      <c r="A1690" t="str">
        <f>'Kickstarter Table'!F1690</f>
        <v>live</v>
      </c>
      <c r="B1690" s="11">
        <f>'Kickstarter Table'!D1690</f>
        <v>4000</v>
      </c>
      <c r="C1690" s="11"/>
    </row>
    <row r="1691" spans="1:3" x14ac:dyDescent="0.25">
      <c r="A1691" t="str">
        <f>'Kickstarter Table'!F1691</f>
        <v>live</v>
      </c>
      <c r="B1691" s="11">
        <f>'Kickstarter Table'!D1691</f>
        <v>2400</v>
      </c>
      <c r="C1691" s="11"/>
    </row>
    <row r="1692" spans="1:3" x14ac:dyDescent="0.25">
      <c r="A1692" t="str">
        <f>'Kickstarter Table'!F1692</f>
        <v>live</v>
      </c>
      <c r="B1692" s="11">
        <f>'Kickstarter Table'!D1692</f>
        <v>2500</v>
      </c>
      <c r="C1692" s="11"/>
    </row>
    <row r="1693" spans="1:3" x14ac:dyDescent="0.25">
      <c r="A1693" t="str">
        <f>'Kickstarter Table'!F1693</f>
        <v>live</v>
      </c>
      <c r="B1693" s="11">
        <f>'Kickstarter Table'!D1693</f>
        <v>30000</v>
      </c>
      <c r="C1693" s="11"/>
    </row>
    <row r="1694" spans="1:3" x14ac:dyDescent="0.25">
      <c r="A1694" t="str">
        <f>'Kickstarter Table'!F1694</f>
        <v>live</v>
      </c>
      <c r="B1694" s="11">
        <f>'Kickstarter Table'!D1694</f>
        <v>5000</v>
      </c>
      <c r="C1694" s="11"/>
    </row>
    <row r="1695" spans="1:3" x14ac:dyDescent="0.25">
      <c r="A1695" t="str">
        <f>'Kickstarter Table'!F1695</f>
        <v>live</v>
      </c>
      <c r="B1695" s="11">
        <f>'Kickstarter Table'!D1695</f>
        <v>3000</v>
      </c>
      <c r="C1695" s="11"/>
    </row>
    <row r="1696" spans="1:3" x14ac:dyDescent="0.25">
      <c r="A1696" t="str">
        <f>'Kickstarter Table'!F1696</f>
        <v>live</v>
      </c>
      <c r="B1696" s="11">
        <f>'Kickstarter Table'!D1696</f>
        <v>10000</v>
      </c>
      <c r="C1696" s="11"/>
    </row>
    <row r="1697" spans="1:3" x14ac:dyDescent="0.25">
      <c r="A1697" t="str">
        <f>'Kickstarter Table'!F1697</f>
        <v>live</v>
      </c>
      <c r="B1697" s="11">
        <f>'Kickstarter Table'!D1697</f>
        <v>12000</v>
      </c>
      <c r="C1697" s="11"/>
    </row>
    <row r="1698" spans="1:3" x14ac:dyDescent="0.25">
      <c r="A1698" t="str">
        <f>'Kickstarter Table'!F1698</f>
        <v>live</v>
      </c>
      <c r="B1698" s="11">
        <f>'Kickstarter Table'!D1698</f>
        <v>300000</v>
      </c>
      <c r="C1698" s="11"/>
    </row>
    <row r="1699" spans="1:3" x14ac:dyDescent="0.25">
      <c r="A1699" t="str">
        <f>'Kickstarter Table'!F1699</f>
        <v>live</v>
      </c>
      <c r="B1699" s="11">
        <f>'Kickstarter Table'!D1699</f>
        <v>12500</v>
      </c>
      <c r="C1699" s="11"/>
    </row>
    <row r="1700" spans="1:3" x14ac:dyDescent="0.25">
      <c r="A1700" t="str">
        <f>'Kickstarter Table'!F1700</f>
        <v>live</v>
      </c>
      <c r="B1700" s="11">
        <f>'Kickstarter Table'!D1700</f>
        <v>125000</v>
      </c>
      <c r="C1700" s="11"/>
    </row>
    <row r="1701" spans="1:3" x14ac:dyDescent="0.25">
      <c r="A1701" t="str">
        <f>'Kickstarter Table'!F1701</f>
        <v>live</v>
      </c>
      <c r="B1701" s="11">
        <f>'Kickstarter Table'!D1701</f>
        <v>5105</v>
      </c>
      <c r="C1701" s="11"/>
    </row>
    <row r="1702" spans="1:3" x14ac:dyDescent="0.25">
      <c r="A1702" t="str">
        <f>'Kickstarter Table'!F1702</f>
        <v>live</v>
      </c>
      <c r="B1702" s="11">
        <f>'Kickstarter Table'!D1702</f>
        <v>20000</v>
      </c>
      <c r="C1702" s="11"/>
    </row>
    <row r="1703" spans="1:3" x14ac:dyDescent="0.25">
      <c r="A1703" t="str">
        <f>'Kickstarter Table'!F1703</f>
        <v>failed</v>
      </c>
      <c r="B1703" s="11">
        <f>'Kickstarter Table'!D1703</f>
        <v>5050</v>
      </c>
      <c r="C1703" s="11"/>
    </row>
    <row r="1704" spans="1:3" x14ac:dyDescent="0.25">
      <c r="A1704" t="str">
        <f>'Kickstarter Table'!F1704</f>
        <v>failed</v>
      </c>
      <c r="B1704" s="11">
        <f>'Kickstarter Table'!D1704</f>
        <v>16500</v>
      </c>
      <c r="C1704" s="11"/>
    </row>
    <row r="1705" spans="1:3" x14ac:dyDescent="0.25">
      <c r="A1705" t="str">
        <f>'Kickstarter Table'!F1705</f>
        <v>failed</v>
      </c>
      <c r="B1705" s="11">
        <f>'Kickstarter Table'!D1705</f>
        <v>5000</v>
      </c>
      <c r="C1705" s="11"/>
    </row>
    <row r="1706" spans="1:3" x14ac:dyDescent="0.25">
      <c r="A1706" t="str">
        <f>'Kickstarter Table'!F1706</f>
        <v>failed</v>
      </c>
      <c r="B1706" s="11">
        <f>'Kickstarter Table'!D1706</f>
        <v>2000</v>
      </c>
      <c r="C1706" s="11"/>
    </row>
    <row r="1707" spans="1:3" x14ac:dyDescent="0.25">
      <c r="A1707" t="str">
        <f>'Kickstarter Table'!F1707</f>
        <v>failed</v>
      </c>
      <c r="B1707" s="11">
        <f>'Kickstarter Table'!D1707</f>
        <v>2000</v>
      </c>
      <c r="C1707" s="11"/>
    </row>
    <row r="1708" spans="1:3" x14ac:dyDescent="0.25">
      <c r="A1708" t="str">
        <f>'Kickstarter Table'!F1708</f>
        <v>failed</v>
      </c>
      <c r="B1708" s="11">
        <f>'Kickstarter Table'!D1708</f>
        <v>5500</v>
      </c>
      <c r="C1708" s="11"/>
    </row>
    <row r="1709" spans="1:3" x14ac:dyDescent="0.25">
      <c r="A1709" t="str">
        <f>'Kickstarter Table'!F1709</f>
        <v>failed</v>
      </c>
      <c r="B1709" s="11">
        <f>'Kickstarter Table'!D1709</f>
        <v>5000</v>
      </c>
      <c r="C1709" s="11"/>
    </row>
    <row r="1710" spans="1:3" x14ac:dyDescent="0.25">
      <c r="A1710" t="str">
        <f>'Kickstarter Table'!F1710</f>
        <v>failed</v>
      </c>
      <c r="B1710" s="11">
        <f>'Kickstarter Table'!D1710</f>
        <v>7000</v>
      </c>
      <c r="C1710" s="11"/>
    </row>
    <row r="1711" spans="1:3" x14ac:dyDescent="0.25">
      <c r="A1711" t="str">
        <f>'Kickstarter Table'!F1711</f>
        <v>failed</v>
      </c>
      <c r="B1711" s="11">
        <f>'Kickstarter Table'!D1711</f>
        <v>1750</v>
      </c>
      <c r="C1711" s="11"/>
    </row>
    <row r="1712" spans="1:3" x14ac:dyDescent="0.25">
      <c r="A1712" t="str">
        <f>'Kickstarter Table'!F1712</f>
        <v>failed</v>
      </c>
      <c r="B1712" s="11">
        <f>'Kickstarter Table'!D1712</f>
        <v>5000</v>
      </c>
      <c r="C1712" s="11"/>
    </row>
    <row r="1713" spans="1:3" x14ac:dyDescent="0.25">
      <c r="A1713" t="str">
        <f>'Kickstarter Table'!F1713</f>
        <v>failed</v>
      </c>
      <c r="B1713" s="11">
        <f>'Kickstarter Table'!D1713</f>
        <v>10000</v>
      </c>
      <c r="C1713" s="11"/>
    </row>
    <row r="1714" spans="1:3" x14ac:dyDescent="0.25">
      <c r="A1714" t="str">
        <f>'Kickstarter Table'!F1714</f>
        <v>failed</v>
      </c>
      <c r="B1714" s="11">
        <f>'Kickstarter Table'!D1714</f>
        <v>5000</v>
      </c>
      <c r="C1714" s="11"/>
    </row>
    <row r="1715" spans="1:3" x14ac:dyDescent="0.25">
      <c r="A1715" t="str">
        <f>'Kickstarter Table'!F1715</f>
        <v>failed</v>
      </c>
      <c r="B1715" s="11">
        <f>'Kickstarter Table'!D1715</f>
        <v>3000</v>
      </c>
      <c r="C1715" s="11"/>
    </row>
    <row r="1716" spans="1:3" x14ac:dyDescent="0.25">
      <c r="A1716" t="str">
        <f>'Kickstarter Table'!F1716</f>
        <v>failed</v>
      </c>
      <c r="B1716" s="11">
        <f>'Kickstarter Table'!D1716</f>
        <v>25000</v>
      </c>
      <c r="C1716" s="11"/>
    </row>
    <row r="1717" spans="1:3" x14ac:dyDescent="0.25">
      <c r="A1717" t="str">
        <f>'Kickstarter Table'!F1717</f>
        <v>failed</v>
      </c>
      <c r="B1717" s="11">
        <f>'Kickstarter Table'!D1717</f>
        <v>5000</v>
      </c>
      <c r="C1717" s="11"/>
    </row>
    <row r="1718" spans="1:3" x14ac:dyDescent="0.25">
      <c r="A1718" t="str">
        <f>'Kickstarter Table'!F1718</f>
        <v>failed</v>
      </c>
      <c r="B1718" s="11">
        <f>'Kickstarter Table'!D1718</f>
        <v>2000</v>
      </c>
      <c r="C1718" s="11"/>
    </row>
    <row r="1719" spans="1:3" x14ac:dyDescent="0.25">
      <c r="A1719" t="str">
        <f>'Kickstarter Table'!F1719</f>
        <v>failed</v>
      </c>
      <c r="B1719" s="11">
        <f>'Kickstarter Table'!D1719</f>
        <v>3265</v>
      </c>
      <c r="C1719" s="11"/>
    </row>
    <row r="1720" spans="1:3" x14ac:dyDescent="0.25">
      <c r="A1720" t="str">
        <f>'Kickstarter Table'!F1720</f>
        <v>failed</v>
      </c>
      <c r="B1720" s="11">
        <f>'Kickstarter Table'!D1720</f>
        <v>35000</v>
      </c>
      <c r="C1720" s="11"/>
    </row>
    <row r="1721" spans="1:3" x14ac:dyDescent="0.25">
      <c r="A1721" t="str">
        <f>'Kickstarter Table'!F1721</f>
        <v>failed</v>
      </c>
      <c r="B1721" s="11">
        <f>'Kickstarter Table'!D1721</f>
        <v>4000</v>
      </c>
      <c r="C1721" s="11"/>
    </row>
    <row r="1722" spans="1:3" x14ac:dyDescent="0.25">
      <c r="A1722" t="str">
        <f>'Kickstarter Table'!F1722</f>
        <v>failed</v>
      </c>
      <c r="B1722" s="11">
        <f>'Kickstarter Table'!D1722</f>
        <v>4000</v>
      </c>
      <c r="C1722" s="11"/>
    </row>
    <row r="1723" spans="1:3" x14ac:dyDescent="0.25">
      <c r="A1723" t="str">
        <f>'Kickstarter Table'!F1723</f>
        <v>failed</v>
      </c>
      <c r="B1723" s="11">
        <f>'Kickstarter Table'!D1723</f>
        <v>5000</v>
      </c>
      <c r="C1723" s="11"/>
    </row>
    <row r="1724" spans="1:3" x14ac:dyDescent="0.25">
      <c r="A1724" t="str">
        <f>'Kickstarter Table'!F1724</f>
        <v>failed</v>
      </c>
      <c r="B1724" s="11">
        <f>'Kickstarter Table'!D1724</f>
        <v>2880</v>
      </c>
      <c r="C1724" s="11"/>
    </row>
    <row r="1725" spans="1:3" x14ac:dyDescent="0.25">
      <c r="A1725" t="str">
        <f>'Kickstarter Table'!F1725</f>
        <v>failed</v>
      </c>
      <c r="B1725" s="11">
        <f>'Kickstarter Table'!D1725</f>
        <v>10000</v>
      </c>
      <c r="C1725" s="11"/>
    </row>
    <row r="1726" spans="1:3" x14ac:dyDescent="0.25">
      <c r="A1726" t="str">
        <f>'Kickstarter Table'!F1726</f>
        <v>failed</v>
      </c>
      <c r="B1726" s="11">
        <f>'Kickstarter Table'!D1726</f>
        <v>6000</v>
      </c>
      <c r="C1726" s="11"/>
    </row>
    <row r="1727" spans="1:3" x14ac:dyDescent="0.25">
      <c r="A1727" t="str">
        <f>'Kickstarter Table'!F1727</f>
        <v>failed</v>
      </c>
      <c r="B1727" s="11">
        <f>'Kickstarter Table'!D1727</f>
        <v>5500</v>
      </c>
      <c r="C1727" s="11"/>
    </row>
    <row r="1728" spans="1:3" x14ac:dyDescent="0.25">
      <c r="A1728" t="str">
        <f>'Kickstarter Table'!F1728</f>
        <v>failed</v>
      </c>
      <c r="B1728" s="11">
        <f>'Kickstarter Table'!D1728</f>
        <v>6500</v>
      </c>
      <c r="C1728" s="11"/>
    </row>
    <row r="1729" spans="1:3" x14ac:dyDescent="0.25">
      <c r="A1729" t="str">
        <f>'Kickstarter Table'!F1729</f>
        <v>failed</v>
      </c>
      <c r="B1729" s="11">
        <f>'Kickstarter Table'!D1729</f>
        <v>3000</v>
      </c>
      <c r="C1729" s="11"/>
    </row>
    <row r="1730" spans="1:3" x14ac:dyDescent="0.25">
      <c r="A1730" t="str">
        <f>'Kickstarter Table'!F1730</f>
        <v>failed</v>
      </c>
      <c r="B1730" s="11">
        <f>'Kickstarter Table'!D1730</f>
        <v>1250</v>
      </c>
      <c r="C1730" s="11"/>
    </row>
    <row r="1731" spans="1:3" x14ac:dyDescent="0.25">
      <c r="A1731" t="str">
        <f>'Kickstarter Table'!F1731</f>
        <v>failed</v>
      </c>
      <c r="B1731" s="11">
        <f>'Kickstarter Table'!D1731</f>
        <v>10000</v>
      </c>
      <c r="C1731" s="11"/>
    </row>
    <row r="1732" spans="1:3" x14ac:dyDescent="0.25">
      <c r="A1732" t="str">
        <f>'Kickstarter Table'!F1732</f>
        <v>failed</v>
      </c>
      <c r="B1732" s="11">
        <f>'Kickstarter Table'!D1732</f>
        <v>3000</v>
      </c>
      <c r="C1732" s="11"/>
    </row>
    <row r="1733" spans="1:3" x14ac:dyDescent="0.25">
      <c r="A1733" t="str">
        <f>'Kickstarter Table'!F1733</f>
        <v>failed</v>
      </c>
      <c r="B1733" s="11">
        <f>'Kickstarter Table'!D1733</f>
        <v>1000</v>
      </c>
      <c r="C1733" s="11"/>
    </row>
    <row r="1734" spans="1:3" x14ac:dyDescent="0.25">
      <c r="A1734" t="str">
        <f>'Kickstarter Table'!F1734</f>
        <v>failed</v>
      </c>
      <c r="B1734" s="11">
        <f>'Kickstarter Table'!D1734</f>
        <v>4000</v>
      </c>
      <c r="C1734" s="11"/>
    </row>
    <row r="1735" spans="1:3" x14ac:dyDescent="0.25">
      <c r="A1735" t="str">
        <f>'Kickstarter Table'!F1735</f>
        <v>failed</v>
      </c>
      <c r="B1735" s="11">
        <f>'Kickstarter Table'!D1735</f>
        <v>10000</v>
      </c>
      <c r="C1735" s="11"/>
    </row>
    <row r="1736" spans="1:3" x14ac:dyDescent="0.25">
      <c r="A1736" t="str">
        <f>'Kickstarter Table'!F1736</f>
        <v>failed</v>
      </c>
      <c r="B1736" s="11">
        <f>'Kickstarter Table'!D1736</f>
        <v>4500</v>
      </c>
      <c r="C1736" s="11"/>
    </row>
    <row r="1737" spans="1:3" x14ac:dyDescent="0.25">
      <c r="A1737" t="str">
        <f>'Kickstarter Table'!F1737</f>
        <v>failed</v>
      </c>
      <c r="B1737" s="11">
        <f>'Kickstarter Table'!D1737</f>
        <v>1000</v>
      </c>
      <c r="C1737" s="11"/>
    </row>
    <row r="1738" spans="1:3" x14ac:dyDescent="0.25">
      <c r="A1738" t="str">
        <f>'Kickstarter Table'!F1738</f>
        <v>failed</v>
      </c>
      <c r="B1738" s="11">
        <f>'Kickstarter Table'!D1738</f>
        <v>3000</v>
      </c>
      <c r="C1738" s="11"/>
    </row>
    <row r="1739" spans="1:3" x14ac:dyDescent="0.25">
      <c r="A1739" t="str">
        <f>'Kickstarter Table'!F1739</f>
        <v>failed</v>
      </c>
      <c r="B1739" s="11">
        <f>'Kickstarter Table'!D1739</f>
        <v>4000</v>
      </c>
      <c r="C1739" s="11"/>
    </row>
    <row r="1740" spans="1:3" x14ac:dyDescent="0.25">
      <c r="A1740" t="str">
        <f>'Kickstarter Table'!F1740</f>
        <v>failed</v>
      </c>
      <c r="B1740" s="11">
        <f>'Kickstarter Table'!D1740</f>
        <v>5000</v>
      </c>
      <c r="C1740" s="11"/>
    </row>
    <row r="1741" spans="1:3" x14ac:dyDescent="0.25">
      <c r="A1741" t="str">
        <f>'Kickstarter Table'!F1741</f>
        <v>failed</v>
      </c>
      <c r="B1741" s="11">
        <f>'Kickstarter Table'!D1741</f>
        <v>1000</v>
      </c>
      <c r="C1741" s="11"/>
    </row>
    <row r="1742" spans="1:3" x14ac:dyDescent="0.25">
      <c r="A1742" t="str">
        <f>'Kickstarter Table'!F1742</f>
        <v>failed</v>
      </c>
      <c r="B1742" s="11">
        <f>'Kickstarter Table'!D1742</f>
        <v>3000</v>
      </c>
      <c r="C1742" s="11"/>
    </row>
    <row r="1743" spans="1:3" x14ac:dyDescent="0.25">
      <c r="A1743" t="str">
        <f>'Kickstarter Table'!F1743</f>
        <v>successful</v>
      </c>
      <c r="B1743" s="11">
        <f>'Kickstarter Table'!D1743</f>
        <v>1200</v>
      </c>
      <c r="C1743" s="11"/>
    </row>
    <row r="1744" spans="1:3" x14ac:dyDescent="0.25">
      <c r="A1744" t="str">
        <f>'Kickstarter Table'!F1744</f>
        <v>successful</v>
      </c>
      <c r="B1744" s="11">
        <f>'Kickstarter Table'!D1744</f>
        <v>2000</v>
      </c>
      <c r="C1744" s="11"/>
    </row>
    <row r="1745" spans="1:3" x14ac:dyDescent="0.25">
      <c r="A1745" t="str">
        <f>'Kickstarter Table'!F1745</f>
        <v>successful</v>
      </c>
      <c r="B1745" s="11">
        <f>'Kickstarter Table'!D1745</f>
        <v>6000</v>
      </c>
      <c r="C1745" s="11"/>
    </row>
    <row r="1746" spans="1:3" x14ac:dyDescent="0.25">
      <c r="A1746" t="str">
        <f>'Kickstarter Table'!F1746</f>
        <v>successful</v>
      </c>
      <c r="B1746" s="11">
        <f>'Kickstarter Table'!D1746</f>
        <v>5500</v>
      </c>
      <c r="C1746" s="11"/>
    </row>
    <row r="1747" spans="1:3" x14ac:dyDescent="0.25">
      <c r="A1747" t="str">
        <f>'Kickstarter Table'!F1747</f>
        <v>successful</v>
      </c>
      <c r="B1747" s="11">
        <f>'Kickstarter Table'!D1747</f>
        <v>7000</v>
      </c>
      <c r="C1747" s="11"/>
    </row>
    <row r="1748" spans="1:3" x14ac:dyDescent="0.25">
      <c r="A1748" t="str">
        <f>'Kickstarter Table'!F1748</f>
        <v>successful</v>
      </c>
      <c r="B1748" s="11">
        <f>'Kickstarter Table'!D1748</f>
        <v>15000</v>
      </c>
      <c r="C1748" s="11"/>
    </row>
    <row r="1749" spans="1:3" x14ac:dyDescent="0.25">
      <c r="A1749" t="str">
        <f>'Kickstarter Table'!F1749</f>
        <v>successful</v>
      </c>
      <c r="B1749" s="11">
        <f>'Kickstarter Table'!D1749</f>
        <v>9000</v>
      </c>
      <c r="C1749" s="11"/>
    </row>
    <row r="1750" spans="1:3" x14ac:dyDescent="0.25">
      <c r="A1750" t="str">
        <f>'Kickstarter Table'!F1750</f>
        <v>successful</v>
      </c>
      <c r="B1750" s="11">
        <f>'Kickstarter Table'!D1750</f>
        <v>50000</v>
      </c>
      <c r="C1750" s="11"/>
    </row>
    <row r="1751" spans="1:3" x14ac:dyDescent="0.25">
      <c r="A1751" t="str">
        <f>'Kickstarter Table'!F1751</f>
        <v>successful</v>
      </c>
      <c r="B1751" s="11">
        <f>'Kickstarter Table'!D1751</f>
        <v>10050</v>
      </c>
      <c r="C1751" s="11"/>
    </row>
    <row r="1752" spans="1:3" x14ac:dyDescent="0.25">
      <c r="A1752" t="str">
        <f>'Kickstarter Table'!F1752</f>
        <v>successful</v>
      </c>
      <c r="B1752" s="11">
        <f>'Kickstarter Table'!D1752</f>
        <v>5000</v>
      </c>
      <c r="C1752" s="11"/>
    </row>
    <row r="1753" spans="1:3" x14ac:dyDescent="0.25">
      <c r="A1753" t="str">
        <f>'Kickstarter Table'!F1753</f>
        <v>successful</v>
      </c>
      <c r="B1753" s="11">
        <f>'Kickstarter Table'!D1753</f>
        <v>10000</v>
      </c>
      <c r="C1753" s="11"/>
    </row>
    <row r="1754" spans="1:3" x14ac:dyDescent="0.25">
      <c r="A1754" t="str">
        <f>'Kickstarter Table'!F1754</f>
        <v>successful</v>
      </c>
      <c r="B1754" s="11">
        <f>'Kickstarter Table'!D1754</f>
        <v>1200</v>
      </c>
      <c r="C1754" s="11"/>
    </row>
    <row r="1755" spans="1:3" x14ac:dyDescent="0.25">
      <c r="A1755" t="str">
        <f>'Kickstarter Table'!F1755</f>
        <v>successful</v>
      </c>
      <c r="B1755" s="11">
        <f>'Kickstarter Table'!D1755</f>
        <v>15000</v>
      </c>
      <c r="C1755" s="11"/>
    </row>
    <row r="1756" spans="1:3" x14ac:dyDescent="0.25">
      <c r="A1756" t="str">
        <f>'Kickstarter Table'!F1756</f>
        <v>successful</v>
      </c>
      <c r="B1756" s="11">
        <f>'Kickstarter Table'!D1756</f>
        <v>8500</v>
      </c>
      <c r="C1756" s="11"/>
    </row>
    <row r="1757" spans="1:3" x14ac:dyDescent="0.25">
      <c r="A1757" t="str">
        <f>'Kickstarter Table'!F1757</f>
        <v>successful</v>
      </c>
      <c r="B1757" s="11">
        <f>'Kickstarter Table'!D1757</f>
        <v>25</v>
      </c>
      <c r="C1757" s="11"/>
    </row>
    <row r="1758" spans="1:3" x14ac:dyDescent="0.25">
      <c r="A1758" t="str">
        <f>'Kickstarter Table'!F1758</f>
        <v>successful</v>
      </c>
      <c r="B1758" s="11">
        <f>'Kickstarter Table'!D1758</f>
        <v>5500</v>
      </c>
      <c r="C1758" s="11"/>
    </row>
    <row r="1759" spans="1:3" x14ac:dyDescent="0.25">
      <c r="A1759" t="str">
        <f>'Kickstarter Table'!F1759</f>
        <v>successful</v>
      </c>
      <c r="B1759" s="11">
        <f>'Kickstarter Table'!D1759</f>
        <v>5000</v>
      </c>
      <c r="C1759" s="11"/>
    </row>
    <row r="1760" spans="1:3" x14ac:dyDescent="0.25">
      <c r="A1760" t="str">
        <f>'Kickstarter Table'!F1760</f>
        <v>successful</v>
      </c>
      <c r="B1760" s="11">
        <f>'Kickstarter Table'!D1760</f>
        <v>1000</v>
      </c>
      <c r="C1760" s="11"/>
    </row>
    <row r="1761" spans="1:3" x14ac:dyDescent="0.25">
      <c r="A1761" t="str">
        <f>'Kickstarter Table'!F1761</f>
        <v>successful</v>
      </c>
      <c r="B1761" s="11">
        <f>'Kickstarter Table'!D1761</f>
        <v>5000</v>
      </c>
      <c r="C1761" s="11"/>
    </row>
    <row r="1762" spans="1:3" x14ac:dyDescent="0.25">
      <c r="A1762" t="str">
        <f>'Kickstarter Table'!F1762</f>
        <v>successful</v>
      </c>
      <c r="B1762" s="11">
        <f>'Kickstarter Table'!D1762</f>
        <v>5000</v>
      </c>
      <c r="C1762" s="11"/>
    </row>
    <row r="1763" spans="1:3" x14ac:dyDescent="0.25">
      <c r="A1763" t="str">
        <f>'Kickstarter Table'!F1763</f>
        <v>successful</v>
      </c>
      <c r="B1763" s="11">
        <f>'Kickstarter Table'!D1763</f>
        <v>100</v>
      </c>
      <c r="C1763" s="11"/>
    </row>
    <row r="1764" spans="1:3" x14ac:dyDescent="0.25">
      <c r="A1764" t="str">
        <f>'Kickstarter Table'!F1764</f>
        <v>successful</v>
      </c>
      <c r="B1764" s="11">
        <f>'Kickstarter Table'!D1764</f>
        <v>100</v>
      </c>
      <c r="C1764" s="11"/>
    </row>
    <row r="1765" spans="1:3" x14ac:dyDescent="0.25">
      <c r="A1765" t="str">
        <f>'Kickstarter Table'!F1765</f>
        <v>successful</v>
      </c>
      <c r="B1765" s="11">
        <f>'Kickstarter Table'!D1765</f>
        <v>12000</v>
      </c>
      <c r="C1765" s="11"/>
    </row>
    <row r="1766" spans="1:3" x14ac:dyDescent="0.25">
      <c r="A1766" t="str">
        <f>'Kickstarter Table'!F1766</f>
        <v>failed</v>
      </c>
      <c r="B1766" s="11">
        <f>'Kickstarter Table'!D1766</f>
        <v>11000</v>
      </c>
      <c r="C1766" s="11"/>
    </row>
    <row r="1767" spans="1:3" x14ac:dyDescent="0.25">
      <c r="A1767" t="str">
        <f>'Kickstarter Table'!F1767</f>
        <v>failed</v>
      </c>
      <c r="B1767" s="11">
        <f>'Kickstarter Table'!D1767</f>
        <v>12500</v>
      </c>
      <c r="C1767" s="11"/>
    </row>
    <row r="1768" spans="1:3" x14ac:dyDescent="0.25">
      <c r="A1768" t="str">
        <f>'Kickstarter Table'!F1768</f>
        <v>failed</v>
      </c>
      <c r="B1768" s="11">
        <f>'Kickstarter Table'!D1768</f>
        <v>1500</v>
      </c>
      <c r="C1768" s="11"/>
    </row>
    <row r="1769" spans="1:3" x14ac:dyDescent="0.25">
      <c r="A1769" t="str">
        <f>'Kickstarter Table'!F1769</f>
        <v>failed</v>
      </c>
      <c r="B1769" s="11">
        <f>'Kickstarter Table'!D1769</f>
        <v>5000</v>
      </c>
      <c r="C1769" s="11"/>
    </row>
    <row r="1770" spans="1:3" x14ac:dyDescent="0.25">
      <c r="A1770" t="str">
        <f>'Kickstarter Table'!F1770</f>
        <v>failed</v>
      </c>
      <c r="B1770" s="11">
        <f>'Kickstarter Table'!D1770</f>
        <v>5000</v>
      </c>
      <c r="C1770" s="11"/>
    </row>
    <row r="1771" spans="1:3" x14ac:dyDescent="0.25">
      <c r="A1771" t="str">
        <f>'Kickstarter Table'!F1771</f>
        <v>failed</v>
      </c>
      <c r="B1771" s="11">
        <f>'Kickstarter Table'!D1771</f>
        <v>40000</v>
      </c>
      <c r="C1771" s="11"/>
    </row>
    <row r="1772" spans="1:3" x14ac:dyDescent="0.25">
      <c r="A1772" t="str">
        <f>'Kickstarter Table'!F1772</f>
        <v>failed</v>
      </c>
      <c r="B1772" s="11">
        <f>'Kickstarter Table'!D1772</f>
        <v>24500</v>
      </c>
      <c r="C1772" s="11"/>
    </row>
    <row r="1773" spans="1:3" x14ac:dyDescent="0.25">
      <c r="A1773" t="str">
        <f>'Kickstarter Table'!F1773</f>
        <v>failed</v>
      </c>
      <c r="B1773" s="11">
        <f>'Kickstarter Table'!D1773</f>
        <v>4200</v>
      </c>
      <c r="C1773" s="11"/>
    </row>
    <row r="1774" spans="1:3" x14ac:dyDescent="0.25">
      <c r="A1774" t="str">
        <f>'Kickstarter Table'!F1774</f>
        <v>failed</v>
      </c>
      <c r="B1774" s="11">
        <f>'Kickstarter Table'!D1774</f>
        <v>5500</v>
      </c>
      <c r="C1774" s="11"/>
    </row>
    <row r="1775" spans="1:3" x14ac:dyDescent="0.25">
      <c r="A1775" t="str">
        <f>'Kickstarter Table'!F1775</f>
        <v>failed</v>
      </c>
      <c r="B1775" s="11">
        <f>'Kickstarter Table'!D1775</f>
        <v>30000</v>
      </c>
      <c r="C1775" s="11"/>
    </row>
    <row r="1776" spans="1:3" x14ac:dyDescent="0.25">
      <c r="A1776" t="str">
        <f>'Kickstarter Table'!F1776</f>
        <v>failed</v>
      </c>
      <c r="B1776" s="11">
        <f>'Kickstarter Table'!D1776</f>
        <v>2500</v>
      </c>
      <c r="C1776" s="11"/>
    </row>
    <row r="1777" spans="1:3" x14ac:dyDescent="0.25">
      <c r="A1777" t="str">
        <f>'Kickstarter Table'!F1777</f>
        <v>failed</v>
      </c>
      <c r="B1777" s="11">
        <f>'Kickstarter Table'!D1777</f>
        <v>32500</v>
      </c>
      <c r="C1777" s="11"/>
    </row>
    <row r="1778" spans="1:3" x14ac:dyDescent="0.25">
      <c r="A1778" t="str">
        <f>'Kickstarter Table'!F1778</f>
        <v>failed</v>
      </c>
      <c r="B1778" s="11">
        <f>'Kickstarter Table'!D1778</f>
        <v>5000</v>
      </c>
      <c r="C1778" s="11"/>
    </row>
    <row r="1779" spans="1:3" x14ac:dyDescent="0.25">
      <c r="A1779" t="str">
        <f>'Kickstarter Table'!F1779</f>
        <v>failed</v>
      </c>
      <c r="B1779" s="11">
        <f>'Kickstarter Table'!D1779</f>
        <v>4800</v>
      </c>
      <c r="C1779" s="11"/>
    </row>
    <row r="1780" spans="1:3" x14ac:dyDescent="0.25">
      <c r="A1780" t="str">
        <f>'Kickstarter Table'!F1780</f>
        <v>failed</v>
      </c>
      <c r="B1780" s="11">
        <f>'Kickstarter Table'!D1780</f>
        <v>50000</v>
      </c>
      <c r="C1780" s="11"/>
    </row>
    <row r="1781" spans="1:3" x14ac:dyDescent="0.25">
      <c r="A1781" t="str">
        <f>'Kickstarter Table'!F1781</f>
        <v>failed</v>
      </c>
      <c r="B1781" s="11">
        <f>'Kickstarter Table'!D1781</f>
        <v>11000</v>
      </c>
      <c r="C1781" s="11"/>
    </row>
    <row r="1782" spans="1:3" x14ac:dyDescent="0.25">
      <c r="A1782" t="str">
        <f>'Kickstarter Table'!F1782</f>
        <v>failed</v>
      </c>
      <c r="B1782" s="11">
        <f>'Kickstarter Table'!D1782</f>
        <v>30000</v>
      </c>
      <c r="C1782" s="11"/>
    </row>
    <row r="1783" spans="1:3" x14ac:dyDescent="0.25">
      <c r="A1783" t="str">
        <f>'Kickstarter Table'!F1783</f>
        <v>failed</v>
      </c>
      <c r="B1783" s="11">
        <f>'Kickstarter Table'!D1783</f>
        <v>5500</v>
      </c>
      <c r="C1783" s="11"/>
    </row>
    <row r="1784" spans="1:3" x14ac:dyDescent="0.25">
      <c r="A1784" t="str">
        <f>'Kickstarter Table'!F1784</f>
        <v>failed</v>
      </c>
      <c r="B1784" s="11">
        <f>'Kickstarter Table'!D1784</f>
        <v>35000</v>
      </c>
      <c r="C1784" s="11"/>
    </row>
    <row r="1785" spans="1:3" x14ac:dyDescent="0.25">
      <c r="A1785" t="str">
        <f>'Kickstarter Table'!F1785</f>
        <v>failed</v>
      </c>
      <c r="B1785" s="11">
        <f>'Kickstarter Table'!D1785</f>
        <v>40000</v>
      </c>
      <c r="C1785" s="11"/>
    </row>
    <row r="1786" spans="1:3" x14ac:dyDescent="0.25">
      <c r="A1786" t="str">
        <f>'Kickstarter Table'!F1786</f>
        <v>failed</v>
      </c>
      <c r="B1786" s="11">
        <f>'Kickstarter Table'!D1786</f>
        <v>5000</v>
      </c>
      <c r="C1786" s="11"/>
    </row>
    <row r="1787" spans="1:3" x14ac:dyDescent="0.25">
      <c r="A1787" t="str">
        <f>'Kickstarter Table'!F1787</f>
        <v>failed</v>
      </c>
      <c r="B1787" s="11">
        <f>'Kickstarter Table'!D1787</f>
        <v>24000</v>
      </c>
      <c r="C1787" s="11"/>
    </row>
    <row r="1788" spans="1:3" x14ac:dyDescent="0.25">
      <c r="A1788" t="str">
        <f>'Kickstarter Table'!F1788</f>
        <v>failed</v>
      </c>
      <c r="B1788" s="11">
        <f>'Kickstarter Table'!D1788</f>
        <v>1900</v>
      </c>
      <c r="C1788" s="11"/>
    </row>
    <row r="1789" spans="1:3" x14ac:dyDescent="0.25">
      <c r="A1789" t="str">
        <f>'Kickstarter Table'!F1789</f>
        <v>failed</v>
      </c>
      <c r="B1789" s="11">
        <f>'Kickstarter Table'!D1789</f>
        <v>10000</v>
      </c>
      <c r="C1789" s="11"/>
    </row>
    <row r="1790" spans="1:3" x14ac:dyDescent="0.25">
      <c r="A1790" t="str">
        <f>'Kickstarter Table'!F1790</f>
        <v>failed</v>
      </c>
      <c r="B1790" s="11">
        <f>'Kickstarter Table'!D1790</f>
        <v>5500</v>
      </c>
      <c r="C1790" s="11"/>
    </row>
    <row r="1791" spans="1:3" x14ac:dyDescent="0.25">
      <c r="A1791" t="str">
        <f>'Kickstarter Table'!F1791</f>
        <v>failed</v>
      </c>
      <c r="B1791" s="11">
        <f>'Kickstarter Table'!D1791</f>
        <v>8000</v>
      </c>
      <c r="C1791" s="11"/>
    </row>
    <row r="1792" spans="1:3" x14ac:dyDescent="0.25">
      <c r="A1792" t="str">
        <f>'Kickstarter Table'!F1792</f>
        <v>failed</v>
      </c>
      <c r="B1792" s="11">
        <f>'Kickstarter Table'!D1792</f>
        <v>33000</v>
      </c>
      <c r="C1792" s="11"/>
    </row>
    <row r="1793" spans="1:3" x14ac:dyDescent="0.25">
      <c r="A1793" t="str">
        <f>'Kickstarter Table'!F1793</f>
        <v>failed</v>
      </c>
      <c r="B1793" s="11">
        <f>'Kickstarter Table'!D1793</f>
        <v>3000</v>
      </c>
      <c r="C1793" s="11"/>
    </row>
    <row r="1794" spans="1:3" x14ac:dyDescent="0.25">
      <c r="A1794" t="str">
        <f>'Kickstarter Table'!F1794</f>
        <v>failed</v>
      </c>
      <c r="B1794" s="11">
        <f>'Kickstarter Table'!D1794</f>
        <v>25000</v>
      </c>
      <c r="C1794" s="11"/>
    </row>
    <row r="1795" spans="1:3" x14ac:dyDescent="0.25">
      <c r="A1795" t="str">
        <f>'Kickstarter Table'!F1795</f>
        <v>failed</v>
      </c>
      <c r="B1795" s="11">
        <f>'Kickstarter Table'!D1795</f>
        <v>3000</v>
      </c>
      <c r="C1795" s="11"/>
    </row>
    <row r="1796" spans="1:3" x14ac:dyDescent="0.25">
      <c r="A1796" t="str">
        <f>'Kickstarter Table'!F1796</f>
        <v>failed</v>
      </c>
      <c r="B1796" s="11">
        <f>'Kickstarter Table'!D1796</f>
        <v>9000</v>
      </c>
      <c r="C1796" s="11"/>
    </row>
    <row r="1797" spans="1:3" x14ac:dyDescent="0.25">
      <c r="A1797" t="str">
        <f>'Kickstarter Table'!F1797</f>
        <v>failed</v>
      </c>
      <c r="B1797" s="11">
        <f>'Kickstarter Table'!D1797</f>
        <v>28000</v>
      </c>
      <c r="C1797" s="11"/>
    </row>
    <row r="1798" spans="1:3" x14ac:dyDescent="0.25">
      <c r="A1798" t="str">
        <f>'Kickstarter Table'!F1798</f>
        <v>failed</v>
      </c>
      <c r="B1798" s="11">
        <f>'Kickstarter Table'!D1798</f>
        <v>19000</v>
      </c>
      <c r="C1798" s="11"/>
    </row>
    <row r="1799" spans="1:3" x14ac:dyDescent="0.25">
      <c r="A1799" t="str">
        <f>'Kickstarter Table'!F1799</f>
        <v>failed</v>
      </c>
      <c r="B1799" s="11">
        <f>'Kickstarter Table'!D1799</f>
        <v>10000</v>
      </c>
      <c r="C1799" s="11"/>
    </row>
    <row r="1800" spans="1:3" x14ac:dyDescent="0.25">
      <c r="A1800" t="str">
        <f>'Kickstarter Table'!F1800</f>
        <v>failed</v>
      </c>
      <c r="B1800" s="11">
        <f>'Kickstarter Table'!D1800</f>
        <v>16000</v>
      </c>
      <c r="C1800" s="11"/>
    </row>
    <row r="1801" spans="1:3" x14ac:dyDescent="0.25">
      <c r="A1801" t="str">
        <f>'Kickstarter Table'!F1801</f>
        <v>failed</v>
      </c>
      <c r="B1801" s="11">
        <f>'Kickstarter Table'!D1801</f>
        <v>4000</v>
      </c>
      <c r="C1801" s="11"/>
    </row>
    <row r="1802" spans="1:3" x14ac:dyDescent="0.25">
      <c r="A1802" t="str">
        <f>'Kickstarter Table'!F1802</f>
        <v>failed</v>
      </c>
      <c r="B1802" s="11">
        <f>'Kickstarter Table'!D1802</f>
        <v>46260</v>
      </c>
      <c r="C1802" s="11"/>
    </row>
    <row r="1803" spans="1:3" x14ac:dyDescent="0.25">
      <c r="A1803" t="str">
        <f>'Kickstarter Table'!F1803</f>
        <v>failed</v>
      </c>
      <c r="B1803" s="11">
        <f>'Kickstarter Table'!D1803</f>
        <v>17000</v>
      </c>
      <c r="C1803" s="11"/>
    </row>
    <row r="1804" spans="1:3" x14ac:dyDescent="0.25">
      <c r="A1804" t="str">
        <f>'Kickstarter Table'!F1804</f>
        <v>failed</v>
      </c>
      <c r="B1804" s="11">
        <f>'Kickstarter Table'!D1804</f>
        <v>3500</v>
      </c>
      <c r="C1804" s="11"/>
    </row>
    <row r="1805" spans="1:3" x14ac:dyDescent="0.25">
      <c r="A1805" t="str">
        <f>'Kickstarter Table'!F1805</f>
        <v>failed</v>
      </c>
      <c r="B1805" s="11">
        <f>'Kickstarter Table'!D1805</f>
        <v>17500</v>
      </c>
      <c r="C1805" s="11"/>
    </row>
    <row r="1806" spans="1:3" x14ac:dyDescent="0.25">
      <c r="A1806" t="str">
        <f>'Kickstarter Table'!F1806</f>
        <v>failed</v>
      </c>
      <c r="B1806" s="11">
        <f>'Kickstarter Table'!D1806</f>
        <v>15500</v>
      </c>
      <c r="C1806" s="11"/>
    </row>
    <row r="1807" spans="1:3" x14ac:dyDescent="0.25">
      <c r="A1807" t="str">
        <f>'Kickstarter Table'!F1807</f>
        <v>failed</v>
      </c>
      <c r="B1807" s="11">
        <f>'Kickstarter Table'!D1807</f>
        <v>22500</v>
      </c>
      <c r="C1807" s="11"/>
    </row>
    <row r="1808" spans="1:3" x14ac:dyDescent="0.25">
      <c r="A1808" t="str">
        <f>'Kickstarter Table'!F1808</f>
        <v>failed</v>
      </c>
      <c r="B1808" s="11">
        <f>'Kickstarter Table'!D1808</f>
        <v>20000</v>
      </c>
      <c r="C1808" s="11"/>
    </row>
    <row r="1809" spans="1:3" x14ac:dyDescent="0.25">
      <c r="A1809" t="str">
        <f>'Kickstarter Table'!F1809</f>
        <v>failed</v>
      </c>
      <c r="B1809" s="11">
        <f>'Kickstarter Table'!D1809</f>
        <v>5000</v>
      </c>
      <c r="C1809" s="11"/>
    </row>
    <row r="1810" spans="1:3" x14ac:dyDescent="0.25">
      <c r="A1810" t="str">
        <f>'Kickstarter Table'!F1810</f>
        <v>failed</v>
      </c>
      <c r="B1810" s="11">
        <f>'Kickstarter Table'!D1810</f>
        <v>28000</v>
      </c>
      <c r="C1810" s="11"/>
    </row>
    <row r="1811" spans="1:3" x14ac:dyDescent="0.25">
      <c r="A1811" t="str">
        <f>'Kickstarter Table'!F1811</f>
        <v>failed</v>
      </c>
      <c r="B1811" s="11">
        <f>'Kickstarter Table'!D1811</f>
        <v>3500</v>
      </c>
      <c r="C1811" s="11"/>
    </row>
    <row r="1812" spans="1:3" x14ac:dyDescent="0.25">
      <c r="A1812" t="str">
        <f>'Kickstarter Table'!F1812</f>
        <v>failed</v>
      </c>
      <c r="B1812" s="11">
        <f>'Kickstarter Table'!D1812</f>
        <v>450</v>
      </c>
      <c r="C1812" s="11"/>
    </row>
    <row r="1813" spans="1:3" x14ac:dyDescent="0.25">
      <c r="A1813" t="str">
        <f>'Kickstarter Table'!F1813</f>
        <v>failed</v>
      </c>
      <c r="B1813" s="11">
        <f>'Kickstarter Table'!D1813</f>
        <v>54000</v>
      </c>
      <c r="C1813" s="11"/>
    </row>
    <row r="1814" spans="1:3" x14ac:dyDescent="0.25">
      <c r="A1814" t="str">
        <f>'Kickstarter Table'!F1814</f>
        <v>failed</v>
      </c>
      <c r="B1814" s="11">
        <f>'Kickstarter Table'!D1814</f>
        <v>6500</v>
      </c>
      <c r="C1814" s="11"/>
    </row>
    <row r="1815" spans="1:3" x14ac:dyDescent="0.25">
      <c r="A1815" t="str">
        <f>'Kickstarter Table'!F1815</f>
        <v>failed</v>
      </c>
      <c r="B1815" s="11">
        <f>'Kickstarter Table'!D1815</f>
        <v>8750</v>
      </c>
      <c r="C1815" s="11"/>
    </row>
    <row r="1816" spans="1:3" x14ac:dyDescent="0.25">
      <c r="A1816" t="str">
        <f>'Kickstarter Table'!F1816</f>
        <v>failed</v>
      </c>
      <c r="B1816" s="11">
        <f>'Kickstarter Table'!D1816</f>
        <v>12000</v>
      </c>
      <c r="C1816" s="11"/>
    </row>
    <row r="1817" spans="1:3" x14ac:dyDescent="0.25">
      <c r="A1817" t="str">
        <f>'Kickstarter Table'!F1817</f>
        <v>failed</v>
      </c>
      <c r="B1817" s="11">
        <f>'Kickstarter Table'!D1817</f>
        <v>3000</v>
      </c>
      <c r="C1817" s="11"/>
    </row>
    <row r="1818" spans="1:3" x14ac:dyDescent="0.25">
      <c r="A1818" t="str">
        <f>'Kickstarter Table'!F1818</f>
        <v>failed</v>
      </c>
      <c r="B1818" s="11">
        <f>'Kickstarter Table'!D1818</f>
        <v>25000</v>
      </c>
      <c r="C1818" s="11"/>
    </row>
    <row r="1819" spans="1:3" x14ac:dyDescent="0.25">
      <c r="A1819" t="str">
        <f>'Kickstarter Table'!F1819</f>
        <v>failed</v>
      </c>
      <c r="B1819" s="11">
        <f>'Kickstarter Table'!D1819</f>
        <v>18000</v>
      </c>
      <c r="C1819" s="11"/>
    </row>
    <row r="1820" spans="1:3" x14ac:dyDescent="0.25">
      <c r="A1820" t="str">
        <f>'Kickstarter Table'!F1820</f>
        <v>failed</v>
      </c>
      <c r="B1820" s="11">
        <f>'Kickstarter Table'!D1820</f>
        <v>15000</v>
      </c>
      <c r="C1820" s="11"/>
    </row>
    <row r="1821" spans="1:3" x14ac:dyDescent="0.25">
      <c r="A1821" t="str">
        <f>'Kickstarter Table'!F1821</f>
        <v>failed</v>
      </c>
      <c r="B1821" s="11">
        <f>'Kickstarter Table'!D1821</f>
        <v>1200</v>
      </c>
      <c r="C1821" s="11"/>
    </row>
    <row r="1822" spans="1:3" x14ac:dyDescent="0.25">
      <c r="A1822" t="str">
        <f>'Kickstarter Table'!F1822</f>
        <v>failed</v>
      </c>
      <c r="B1822" s="11">
        <f>'Kickstarter Table'!D1822</f>
        <v>26000</v>
      </c>
      <c r="C1822" s="11"/>
    </row>
    <row r="1823" spans="1:3" x14ac:dyDescent="0.25">
      <c r="A1823" t="str">
        <f>'Kickstarter Table'!F1823</f>
        <v>successful</v>
      </c>
      <c r="B1823" s="11">
        <f>'Kickstarter Table'!D1823</f>
        <v>2500</v>
      </c>
      <c r="C1823" s="11"/>
    </row>
    <row r="1824" spans="1:3" x14ac:dyDescent="0.25">
      <c r="A1824" t="str">
        <f>'Kickstarter Table'!F1824</f>
        <v>successful</v>
      </c>
      <c r="B1824" s="11">
        <f>'Kickstarter Table'!D1824</f>
        <v>300</v>
      </c>
      <c r="C1824" s="11"/>
    </row>
    <row r="1825" spans="1:3" x14ac:dyDescent="0.25">
      <c r="A1825" t="str">
        <f>'Kickstarter Table'!F1825</f>
        <v>successful</v>
      </c>
      <c r="B1825" s="11">
        <f>'Kickstarter Table'!D1825</f>
        <v>700</v>
      </c>
      <c r="C1825" s="11"/>
    </row>
    <row r="1826" spans="1:3" x14ac:dyDescent="0.25">
      <c r="A1826" t="str">
        <f>'Kickstarter Table'!F1826</f>
        <v>successful</v>
      </c>
      <c r="B1826" s="11">
        <f>'Kickstarter Table'!D1826</f>
        <v>3000</v>
      </c>
      <c r="C1826" s="11"/>
    </row>
    <row r="1827" spans="1:3" x14ac:dyDescent="0.25">
      <c r="A1827" t="str">
        <f>'Kickstarter Table'!F1827</f>
        <v>successful</v>
      </c>
      <c r="B1827" s="11">
        <f>'Kickstarter Table'!D1827</f>
        <v>2000</v>
      </c>
      <c r="C1827" s="11"/>
    </row>
    <row r="1828" spans="1:3" x14ac:dyDescent="0.25">
      <c r="A1828" t="str">
        <f>'Kickstarter Table'!F1828</f>
        <v>successful</v>
      </c>
      <c r="B1828" s="11">
        <f>'Kickstarter Table'!D1828</f>
        <v>2000</v>
      </c>
      <c r="C1828" s="11"/>
    </row>
    <row r="1829" spans="1:3" x14ac:dyDescent="0.25">
      <c r="A1829" t="str">
        <f>'Kickstarter Table'!F1829</f>
        <v>successful</v>
      </c>
      <c r="B1829" s="11">
        <f>'Kickstarter Table'!D1829</f>
        <v>8000</v>
      </c>
      <c r="C1829" s="11"/>
    </row>
    <row r="1830" spans="1:3" x14ac:dyDescent="0.25">
      <c r="A1830" t="str">
        <f>'Kickstarter Table'!F1830</f>
        <v>successful</v>
      </c>
      <c r="B1830" s="11">
        <f>'Kickstarter Table'!D1830</f>
        <v>20000</v>
      </c>
      <c r="C1830" s="11"/>
    </row>
    <row r="1831" spans="1:3" x14ac:dyDescent="0.25">
      <c r="A1831" t="str">
        <f>'Kickstarter Table'!F1831</f>
        <v>successful</v>
      </c>
      <c r="B1831" s="11">
        <f>'Kickstarter Table'!D1831</f>
        <v>1500</v>
      </c>
      <c r="C1831" s="11"/>
    </row>
    <row r="1832" spans="1:3" x14ac:dyDescent="0.25">
      <c r="A1832" t="str">
        <f>'Kickstarter Table'!F1832</f>
        <v>successful</v>
      </c>
      <c r="B1832" s="11">
        <f>'Kickstarter Table'!D1832</f>
        <v>15000</v>
      </c>
      <c r="C1832" s="11"/>
    </row>
    <row r="1833" spans="1:3" x14ac:dyDescent="0.25">
      <c r="A1833" t="str">
        <f>'Kickstarter Table'!F1833</f>
        <v>successful</v>
      </c>
      <c r="B1833" s="11">
        <f>'Kickstarter Table'!D1833</f>
        <v>1000</v>
      </c>
      <c r="C1833" s="11"/>
    </row>
    <row r="1834" spans="1:3" x14ac:dyDescent="0.25">
      <c r="A1834" t="str">
        <f>'Kickstarter Table'!F1834</f>
        <v>successful</v>
      </c>
      <c r="B1834" s="11">
        <f>'Kickstarter Table'!D1834</f>
        <v>350</v>
      </c>
      <c r="C1834" s="11"/>
    </row>
    <row r="1835" spans="1:3" x14ac:dyDescent="0.25">
      <c r="A1835" t="str">
        <f>'Kickstarter Table'!F1835</f>
        <v>successful</v>
      </c>
      <c r="B1835" s="11">
        <f>'Kickstarter Table'!D1835</f>
        <v>400</v>
      </c>
      <c r="C1835" s="11"/>
    </row>
    <row r="1836" spans="1:3" x14ac:dyDescent="0.25">
      <c r="A1836" t="str">
        <f>'Kickstarter Table'!F1836</f>
        <v>successful</v>
      </c>
      <c r="B1836" s="11">
        <f>'Kickstarter Table'!D1836</f>
        <v>10000</v>
      </c>
      <c r="C1836" s="11"/>
    </row>
    <row r="1837" spans="1:3" x14ac:dyDescent="0.25">
      <c r="A1837" t="str">
        <f>'Kickstarter Table'!F1837</f>
        <v>successful</v>
      </c>
      <c r="B1837" s="11">
        <f>'Kickstarter Table'!D1837</f>
        <v>500</v>
      </c>
      <c r="C1837" s="11"/>
    </row>
    <row r="1838" spans="1:3" x14ac:dyDescent="0.25">
      <c r="A1838" t="str">
        <f>'Kickstarter Table'!F1838</f>
        <v>successful</v>
      </c>
      <c r="B1838" s="11">
        <f>'Kickstarter Table'!D1838</f>
        <v>5000</v>
      </c>
      <c r="C1838" s="11"/>
    </row>
    <row r="1839" spans="1:3" x14ac:dyDescent="0.25">
      <c r="A1839" t="str">
        <f>'Kickstarter Table'!F1839</f>
        <v>successful</v>
      </c>
      <c r="B1839" s="11">
        <f>'Kickstarter Table'!D1839</f>
        <v>600</v>
      </c>
      <c r="C1839" s="11"/>
    </row>
    <row r="1840" spans="1:3" x14ac:dyDescent="0.25">
      <c r="A1840" t="str">
        <f>'Kickstarter Table'!F1840</f>
        <v>successful</v>
      </c>
      <c r="B1840" s="11">
        <f>'Kickstarter Table'!D1840</f>
        <v>1000</v>
      </c>
      <c r="C1840" s="11"/>
    </row>
    <row r="1841" spans="1:3" x14ac:dyDescent="0.25">
      <c r="A1841" t="str">
        <f>'Kickstarter Table'!F1841</f>
        <v>successful</v>
      </c>
      <c r="B1841" s="11">
        <f>'Kickstarter Table'!D1841</f>
        <v>1000</v>
      </c>
      <c r="C1841" s="11"/>
    </row>
    <row r="1842" spans="1:3" x14ac:dyDescent="0.25">
      <c r="A1842" t="str">
        <f>'Kickstarter Table'!F1842</f>
        <v>successful</v>
      </c>
      <c r="B1842" s="11">
        <f>'Kickstarter Table'!D1842</f>
        <v>900</v>
      </c>
      <c r="C1842" s="11"/>
    </row>
    <row r="1843" spans="1:3" x14ac:dyDescent="0.25">
      <c r="A1843" t="str">
        <f>'Kickstarter Table'!F1843</f>
        <v>successful</v>
      </c>
      <c r="B1843" s="11">
        <f>'Kickstarter Table'!D1843</f>
        <v>2000</v>
      </c>
      <c r="C1843" s="11"/>
    </row>
    <row r="1844" spans="1:3" x14ac:dyDescent="0.25">
      <c r="A1844" t="str">
        <f>'Kickstarter Table'!F1844</f>
        <v>successful</v>
      </c>
      <c r="B1844" s="11">
        <f>'Kickstarter Table'!D1844</f>
        <v>2000</v>
      </c>
      <c r="C1844" s="11"/>
    </row>
    <row r="1845" spans="1:3" x14ac:dyDescent="0.25">
      <c r="A1845" t="str">
        <f>'Kickstarter Table'!F1845</f>
        <v>successful</v>
      </c>
      <c r="B1845" s="11">
        <f>'Kickstarter Table'!D1845</f>
        <v>10000</v>
      </c>
      <c r="C1845" s="11"/>
    </row>
    <row r="1846" spans="1:3" x14ac:dyDescent="0.25">
      <c r="A1846" t="str">
        <f>'Kickstarter Table'!F1846</f>
        <v>successful</v>
      </c>
      <c r="B1846" s="11">
        <f>'Kickstarter Table'!D1846</f>
        <v>1500</v>
      </c>
      <c r="C1846" s="11"/>
    </row>
    <row r="1847" spans="1:3" x14ac:dyDescent="0.25">
      <c r="A1847" t="str">
        <f>'Kickstarter Table'!F1847</f>
        <v>successful</v>
      </c>
      <c r="B1847" s="11">
        <f>'Kickstarter Table'!D1847</f>
        <v>1000</v>
      </c>
      <c r="C1847" s="11"/>
    </row>
    <row r="1848" spans="1:3" x14ac:dyDescent="0.25">
      <c r="A1848" t="str">
        <f>'Kickstarter Table'!F1848</f>
        <v>successful</v>
      </c>
      <c r="B1848" s="11">
        <f>'Kickstarter Table'!D1848</f>
        <v>15000</v>
      </c>
      <c r="C1848" s="11"/>
    </row>
    <row r="1849" spans="1:3" x14ac:dyDescent="0.25">
      <c r="A1849" t="str">
        <f>'Kickstarter Table'!F1849</f>
        <v>successful</v>
      </c>
      <c r="B1849" s="11">
        <f>'Kickstarter Table'!D1849</f>
        <v>2500</v>
      </c>
      <c r="C1849" s="11"/>
    </row>
    <row r="1850" spans="1:3" x14ac:dyDescent="0.25">
      <c r="A1850" t="str">
        <f>'Kickstarter Table'!F1850</f>
        <v>successful</v>
      </c>
      <c r="B1850" s="11">
        <f>'Kickstarter Table'!D1850</f>
        <v>3000</v>
      </c>
      <c r="C1850" s="11"/>
    </row>
    <row r="1851" spans="1:3" x14ac:dyDescent="0.25">
      <c r="A1851" t="str">
        <f>'Kickstarter Table'!F1851</f>
        <v>successful</v>
      </c>
      <c r="B1851" s="11">
        <f>'Kickstarter Table'!D1851</f>
        <v>300</v>
      </c>
      <c r="C1851" s="11"/>
    </row>
    <row r="1852" spans="1:3" x14ac:dyDescent="0.25">
      <c r="A1852" t="str">
        <f>'Kickstarter Table'!F1852</f>
        <v>successful</v>
      </c>
      <c r="B1852" s="11">
        <f>'Kickstarter Table'!D1852</f>
        <v>9000</v>
      </c>
      <c r="C1852" s="11"/>
    </row>
    <row r="1853" spans="1:3" x14ac:dyDescent="0.25">
      <c r="A1853" t="str">
        <f>'Kickstarter Table'!F1853</f>
        <v>successful</v>
      </c>
      <c r="B1853" s="11">
        <f>'Kickstarter Table'!D1853</f>
        <v>1300</v>
      </c>
      <c r="C1853" s="11"/>
    </row>
    <row r="1854" spans="1:3" x14ac:dyDescent="0.25">
      <c r="A1854" t="str">
        <f>'Kickstarter Table'!F1854</f>
        <v>successful</v>
      </c>
      <c r="B1854" s="11">
        <f>'Kickstarter Table'!D1854</f>
        <v>15000</v>
      </c>
      <c r="C1854" s="11"/>
    </row>
    <row r="1855" spans="1:3" x14ac:dyDescent="0.25">
      <c r="A1855" t="str">
        <f>'Kickstarter Table'!F1855</f>
        <v>successful</v>
      </c>
      <c r="B1855" s="11">
        <f>'Kickstarter Table'!D1855</f>
        <v>800</v>
      </c>
      <c r="C1855" s="11"/>
    </row>
    <row r="1856" spans="1:3" x14ac:dyDescent="0.25">
      <c r="A1856" t="str">
        <f>'Kickstarter Table'!F1856</f>
        <v>successful</v>
      </c>
      <c r="B1856" s="11">
        <f>'Kickstarter Table'!D1856</f>
        <v>15000</v>
      </c>
      <c r="C1856" s="11"/>
    </row>
    <row r="1857" spans="1:3" x14ac:dyDescent="0.25">
      <c r="A1857" t="str">
        <f>'Kickstarter Table'!F1857</f>
        <v>successful</v>
      </c>
      <c r="B1857" s="11">
        <f>'Kickstarter Table'!D1857</f>
        <v>8750</v>
      </c>
      <c r="C1857" s="11"/>
    </row>
    <row r="1858" spans="1:3" x14ac:dyDescent="0.25">
      <c r="A1858" t="str">
        <f>'Kickstarter Table'!F1858</f>
        <v>successful</v>
      </c>
      <c r="B1858" s="11">
        <f>'Kickstarter Table'!D1858</f>
        <v>2000</v>
      </c>
      <c r="C1858" s="11"/>
    </row>
    <row r="1859" spans="1:3" x14ac:dyDescent="0.25">
      <c r="A1859" t="str">
        <f>'Kickstarter Table'!F1859</f>
        <v>successful</v>
      </c>
      <c r="B1859" s="11">
        <f>'Kickstarter Table'!D1859</f>
        <v>3000</v>
      </c>
      <c r="C1859" s="11"/>
    </row>
    <row r="1860" spans="1:3" x14ac:dyDescent="0.25">
      <c r="A1860" t="str">
        <f>'Kickstarter Table'!F1860</f>
        <v>successful</v>
      </c>
      <c r="B1860" s="11">
        <f>'Kickstarter Table'!D1860</f>
        <v>5555.55</v>
      </c>
      <c r="C1860" s="11"/>
    </row>
    <row r="1861" spans="1:3" x14ac:dyDescent="0.25">
      <c r="A1861" t="str">
        <f>'Kickstarter Table'!F1861</f>
        <v>successful</v>
      </c>
      <c r="B1861" s="11">
        <f>'Kickstarter Table'!D1861</f>
        <v>3000</v>
      </c>
      <c r="C1861" s="11"/>
    </row>
    <row r="1862" spans="1:3" x14ac:dyDescent="0.25">
      <c r="A1862" t="str">
        <f>'Kickstarter Table'!F1862</f>
        <v>successful</v>
      </c>
      <c r="B1862" s="11">
        <f>'Kickstarter Table'!D1862</f>
        <v>750</v>
      </c>
      <c r="C1862" s="11"/>
    </row>
    <row r="1863" spans="1:3" x14ac:dyDescent="0.25">
      <c r="A1863" t="str">
        <f>'Kickstarter Table'!F1863</f>
        <v>failed</v>
      </c>
      <c r="B1863" s="11">
        <f>'Kickstarter Table'!D1863</f>
        <v>250000</v>
      </c>
      <c r="C1863" s="11"/>
    </row>
    <row r="1864" spans="1:3" x14ac:dyDescent="0.25">
      <c r="A1864" t="str">
        <f>'Kickstarter Table'!F1864</f>
        <v>failed</v>
      </c>
      <c r="B1864" s="11">
        <f>'Kickstarter Table'!D1864</f>
        <v>18000</v>
      </c>
      <c r="C1864" s="11"/>
    </row>
    <row r="1865" spans="1:3" x14ac:dyDescent="0.25">
      <c r="A1865" t="str">
        <f>'Kickstarter Table'!F1865</f>
        <v>failed</v>
      </c>
      <c r="B1865" s="11">
        <f>'Kickstarter Table'!D1865</f>
        <v>2500</v>
      </c>
      <c r="C1865" s="11"/>
    </row>
    <row r="1866" spans="1:3" x14ac:dyDescent="0.25">
      <c r="A1866" t="str">
        <f>'Kickstarter Table'!F1866</f>
        <v>failed</v>
      </c>
      <c r="B1866" s="11">
        <f>'Kickstarter Table'!D1866</f>
        <v>6500</v>
      </c>
      <c r="C1866" s="11"/>
    </row>
    <row r="1867" spans="1:3" x14ac:dyDescent="0.25">
      <c r="A1867" t="str">
        <f>'Kickstarter Table'!F1867</f>
        <v>failed</v>
      </c>
      <c r="B1867" s="11">
        <f>'Kickstarter Table'!D1867</f>
        <v>110000</v>
      </c>
      <c r="C1867" s="11"/>
    </row>
    <row r="1868" spans="1:3" x14ac:dyDescent="0.25">
      <c r="A1868" t="str">
        <f>'Kickstarter Table'!F1868</f>
        <v>failed</v>
      </c>
      <c r="B1868" s="11">
        <f>'Kickstarter Table'!D1868</f>
        <v>25000</v>
      </c>
      <c r="C1868" s="11"/>
    </row>
    <row r="1869" spans="1:3" x14ac:dyDescent="0.25">
      <c r="A1869" t="str">
        <f>'Kickstarter Table'!F1869</f>
        <v>failed</v>
      </c>
      <c r="B1869" s="11">
        <f>'Kickstarter Table'!D1869</f>
        <v>20000</v>
      </c>
      <c r="C1869" s="11"/>
    </row>
    <row r="1870" spans="1:3" x14ac:dyDescent="0.25">
      <c r="A1870" t="str">
        <f>'Kickstarter Table'!F1870</f>
        <v>failed</v>
      </c>
      <c r="B1870" s="11">
        <f>'Kickstarter Table'!D1870</f>
        <v>25000</v>
      </c>
      <c r="C1870" s="11"/>
    </row>
    <row r="1871" spans="1:3" x14ac:dyDescent="0.25">
      <c r="A1871" t="str">
        <f>'Kickstarter Table'!F1871</f>
        <v>failed</v>
      </c>
      <c r="B1871" s="11">
        <f>'Kickstarter Table'!D1871</f>
        <v>10000</v>
      </c>
      <c r="C1871" s="11"/>
    </row>
    <row r="1872" spans="1:3" x14ac:dyDescent="0.25">
      <c r="A1872" t="str">
        <f>'Kickstarter Table'!F1872</f>
        <v>failed</v>
      </c>
      <c r="B1872" s="11">
        <f>'Kickstarter Table'!D1872</f>
        <v>3500</v>
      </c>
      <c r="C1872" s="11"/>
    </row>
    <row r="1873" spans="1:3" x14ac:dyDescent="0.25">
      <c r="A1873" t="str">
        <f>'Kickstarter Table'!F1873</f>
        <v>failed</v>
      </c>
      <c r="B1873" s="11">
        <f>'Kickstarter Table'!D1873</f>
        <v>6500</v>
      </c>
      <c r="C1873" s="11"/>
    </row>
    <row r="1874" spans="1:3" x14ac:dyDescent="0.25">
      <c r="A1874" t="str">
        <f>'Kickstarter Table'!F1874</f>
        <v>failed</v>
      </c>
      <c r="B1874" s="11">
        <f>'Kickstarter Table'!D1874</f>
        <v>20000</v>
      </c>
      <c r="C1874" s="11"/>
    </row>
    <row r="1875" spans="1:3" x14ac:dyDescent="0.25">
      <c r="A1875" t="str">
        <f>'Kickstarter Table'!F1875</f>
        <v>failed</v>
      </c>
      <c r="B1875" s="11">
        <f>'Kickstarter Table'!D1875</f>
        <v>8000</v>
      </c>
      <c r="C1875" s="11"/>
    </row>
    <row r="1876" spans="1:3" x14ac:dyDescent="0.25">
      <c r="A1876" t="str">
        <f>'Kickstarter Table'!F1876</f>
        <v>failed</v>
      </c>
      <c r="B1876" s="11">
        <f>'Kickstarter Table'!D1876</f>
        <v>160000</v>
      </c>
      <c r="C1876" s="11"/>
    </row>
    <row r="1877" spans="1:3" x14ac:dyDescent="0.25">
      <c r="A1877" t="str">
        <f>'Kickstarter Table'!F1877</f>
        <v>failed</v>
      </c>
      <c r="B1877" s="11">
        <f>'Kickstarter Table'!D1877</f>
        <v>10000</v>
      </c>
      <c r="C1877" s="11"/>
    </row>
    <row r="1878" spans="1:3" x14ac:dyDescent="0.25">
      <c r="A1878" t="str">
        <f>'Kickstarter Table'!F1878</f>
        <v>failed</v>
      </c>
      <c r="B1878" s="11">
        <f>'Kickstarter Table'!D1878</f>
        <v>280</v>
      </c>
      <c r="C1878" s="11"/>
    </row>
    <row r="1879" spans="1:3" x14ac:dyDescent="0.25">
      <c r="A1879" t="str">
        <f>'Kickstarter Table'!F1879</f>
        <v>failed</v>
      </c>
      <c r="B1879" s="11">
        <f>'Kickstarter Table'!D1879</f>
        <v>60</v>
      </c>
      <c r="C1879" s="11"/>
    </row>
    <row r="1880" spans="1:3" x14ac:dyDescent="0.25">
      <c r="A1880" t="str">
        <f>'Kickstarter Table'!F1880</f>
        <v>failed</v>
      </c>
      <c r="B1880" s="11">
        <f>'Kickstarter Table'!D1880</f>
        <v>8000</v>
      </c>
      <c r="C1880" s="11"/>
    </row>
    <row r="1881" spans="1:3" x14ac:dyDescent="0.25">
      <c r="A1881" t="str">
        <f>'Kickstarter Table'!F1881</f>
        <v>failed</v>
      </c>
      <c r="B1881" s="11">
        <f>'Kickstarter Table'!D1881</f>
        <v>5000</v>
      </c>
      <c r="C1881" s="11"/>
    </row>
    <row r="1882" spans="1:3" x14ac:dyDescent="0.25">
      <c r="A1882" t="str">
        <f>'Kickstarter Table'!F1882</f>
        <v>failed</v>
      </c>
      <c r="B1882" s="11">
        <f>'Kickstarter Table'!D1882</f>
        <v>5000</v>
      </c>
      <c r="C1882" s="11"/>
    </row>
    <row r="1883" spans="1:3" x14ac:dyDescent="0.25">
      <c r="A1883" t="str">
        <f>'Kickstarter Table'!F1883</f>
        <v>successful</v>
      </c>
      <c r="B1883" s="11">
        <f>'Kickstarter Table'!D1883</f>
        <v>2000</v>
      </c>
      <c r="C1883" s="11"/>
    </row>
    <row r="1884" spans="1:3" x14ac:dyDescent="0.25">
      <c r="A1884" t="str">
        <f>'Kickstarter Table'!F1884</f>
        <v>successful</v>
      </c>
      <c r="B1884" s="11">
        <f>'Kickstarter Table'!D1884</f>
        <v>3350</v>
      </c>
      <c r="C1884" s="11"/>
    </row>
    <row r="1885" spans="1:3" x14ac:dyDescent="0.25">
      <c r="A1885" t="str">
        <f>'Kickstarter Table'!F1885</f>
        <v>successful</v>
      </c>
      <c r="B1885" s="11">
        <f>'Kickstarter Table'!D1885</f>
        <v>999</v>
      </c>
      <c r="C1885" s="11"/>
    </row>
    <row r="1886" spans="1:3" x14ac:dyDescent="0.25">
      <c r="A1886" t="str">
        <f>'Kickstarter Table'!F1886</f>
        <v>successful</v>
      </c>
      <c r="B1886" s="11">
        <f>'Kickstarter Table'!D1886</f>
        <v>1000</v>
      </c>
      <c r="C1886" s="11"/>
    </row>
    <row r="1887" spans="1:3" x14ac:dyDescent="0.25">
      <c r="A1887" t="str">
        <f>'Kickstarter Table'!F1887</f>
        <v>successful</v>
      </c>
      <c r="B1887" s="11">
        <f>'Kickstarter Table'!D1887</f>
        <v>4575</v>
      </c>
      <c r="C1887" s="11"/>
    </row>
    <row r="1888" spans="1:3" x14ac:dyDescent="0.25">
      <c r="A1888" t="str">
        <f>'Kickstarter Table'!F1888</f>
        <v>successful</v>
      </c>
      <c r="B1888" s="11">
        <f>'Kickstarter Table'!D1888</f>
        <v>1200</v>
      </c>
      <c r="C1888" s="11"/>
    </row>
    <row r="1889" spans="1:3" x14ac:dyDescent="0.25">
      <c r="A1889" t="str">
        <f>'Kickstarter Table'!F1889</f>
        <v>successful</v>
      </c>
      <c r="B1889" s="11">
        <f>'Kickstarter Table'!D1889</f>
        <v>3000</v>
      </c>
      <c r="C1889" s="11"/>
    </row>
    <row r="1890" spans="1:3" x14ac:dyDescent="0.25">
      <c r="A1890" t="str">
        <f>'Kickstarter Table'!F1890</f>
        <v>successful</v>
      </c>
      <c r="B1890" s="11">
        <f>'Kickstarter Table'!D1890</f>
        <v>2500</v>
      </c>
      <c r="C1890" s="11"/>
    </row>
    <row r="1891" spans="1:3" x14ac:dyDescent="0.25">
      <c r="A1891" t="str">
        <f>'Kickstarter Table'!F1891</f>
        <v>successful</v>
      </c>
      <c r="B1891" s="11">
        <f>'Kickstarter Table'!D1891</f>
        <v>2000</v>
      </c>
      <c r="C1891" s="11"/>
    </row>
    <row r="1892" spans="1:3" x14ac:dyDescent="0.25">
      <c r="A1892" t="str">
        <f>'Kickstarter Table'!F1892</f>
        <v>successful</v>
      </c>
      <c r="B1892" s="11">
        <f>'Kickstarter Table'!D1892</f>
        <v>12000</v>
      </c>
      <c r="C1892" s="11"/>
    </row>
    <row r="1893" spans="1:3" x14ac:dyDescent="0.25">
      <c r="A1893" t="str">
        <f>'Kickstarter Table'!F1893</f>
        <v>successful</v>
      </c>
      <c r="B1893" s="11">
        <f>'Kickstarter Table'!D1893</f>
        <v>10000</v>
      </c>
      <c r="C1893" s="11"/>
    </row>
    <row r="1894" spans="1:3" x14ac:dyDescent="0.25">
      <c r="A1894" t="str">
        <f>'Kickstarter Table'!F1894</f>
        <v>successful</v>
      </c>
      <c r="B1894" s="11">
        <f>'Kickstarter Table'!D1894</f>
        <v>500</v>
      </c>
      <c r="C1894" s="11"/>
    </row>
    <row r="1895" spans="1:3" x14ac:dyDescent="0.25">
      <c r="A1895" t="str">
        <f>'Kickstarter Table'!F1895</f>
        <v>successful</v>
      </c>
      <c r="B1895" s="11">
        <f>'Kickstarter Table'!D1895</f>
        <v>2500</v>
      </c>
      <c r="C1895" s="11"/>
    </row>
    <row r="1896" spans="1:3" x14ac:dyDescent="0.25">
      <c r="A1896" t="str">
        <f>'Kickstarter Table'!F1896</f>
        <v>successful</v>
      </c>
      <c r="B1896" s="11">
        <f>'Kickstarter Table'!D1896</f>
        <v>1000</v>
      </c>
      <c r="C1896" s="11"/>
    </row>
    <row r="1897" spans="1:3" x14ac:dyDescent="0.25">
      <c r="A1897" t="str">
        <f>'Kickstarter Table'!F1897</f>
        <v>successful</v>
      </c>
      <c r="B1897" s="11">
        <f>'Kickstarter Table'!D1897</f>
        <v>9072</v>
      </c>
      <c r="C1897" s="11"/>
    </row>
    <row r="1898" spans="1:3" x14ac:dyDescent="0.25">
      <c r="A1898" t="str">
        <f>'Kickstarter Table'!F1898</f>
        <v>successful</v>
      </c>
      <c r="B1898" s="11">
        <f>'Kickstarter Table'!D1898</f>
        <v>451</v>
      </c>
      <c r="C1898" s="11"/>
    </row>
    <row r="1899" spans="1:3" x14ac:dyDescent="0.25">
      <c r="A1899" t="str">
        <f>'Kickstarter Table'!F1899</f>
        <v>successful</v>
      </c>
      <c r="B1899" s="11">
        <f>'Kickstarter Table'!D1899</f>
        <v>6350</v>
      </c>
      <c r="C1899" s="11"/>
    </row>
    <row r="1900" spans="1:3" x14ac:dyDescent="0.25">
      <c r="A1900" t="str">
        <f>'Kickstarter Table'!F1900</f>
        <v>successful</v>
      </c>
      <c r="B1900" s="11">
        <f>'Kickstarter Table'!D1900</f>
        <v>1000</v>
      </c>
      <c r="C1900" s="11"/>
    </row>
    <row r="1901" spans="1:3" x14ac:dyDescent="0.25">
      <c r="A1901" t="str">
        <f>'Kickstarter Table'!F1901</f>
        <v>successful</v>
      </c>
      <c r="B1901" s="11">
        <f>'Kickstarter Table'!D1901</f>
        <v>900</v>
      </c>
      <c r="C1901" s="11"/>
    </row>
    <row r="1902" spans="1:3" x14ac:dyDescent="0.25">
      <c r="A1902" t="str">
        <f>'Kickstarter Table'!F1902</f>
        <v>successful</v>
      </c>
      <c r="B1902" s="11">
        <f>'Kickstarter Table'!D1902</f>
        <v>2500</v>
      </c>
      <c r="C1902" s="11"/>
    </row>
    <row r="1903" spans="1:3" x14ac:dyDescent="0.25">
      <c r="A1903" t="str">
        <f>'Kickstarter Table'!F1903</f>
        <v>failed</v>
      </c>
      <c r="B1903" s="11">
        <f>'Kickstarter Table'!D1903</f>
        <v>99000</v>
      </c>
      <c r="C1903" s="11"/>
    </row>
    <row r="1904" spans="1:3" x14ac:dyDescent="0.25">
      <c r="A1904" t="str">
        <f>'Kickstarter Table'!F1904</f>
        <v>failed</v>
      </c>
      <c r="B1904" s="11">
        <f>'Kickstarter Table'!D1904</f>
        <v>1000</v>
      </c>
      <c r="C1904" s="11"/>
    </row>
    <row r="1905" spans="1:3" x14ac:dyDescent="0.25">
      <c r="A1905" t="str">
        <f>'Kickstarter Table'!F1905</f>
        <v>failed</v>
      </c>
      <c r="B1905" s="11">
        <f>'Kickstarter Table'!D1905</f>
        <v>3000</v>
      </c>
      <c r="C1905" s="11"/>
    </row>
    <row r="1906" spans="1:3" x14ac:dyDescent="0.25">
      <c r="A1906" t="str">
        <f>'Kickstarter Table'!F1906</f>
        <v>failed</v>
      </c>
      <c r="B1906" s="11">
        <f>'Kickstarter Table'!D1906</f>
        <v>50000</v>
      </c>
      <c r="C1906" s="11"/>
    </row>
    <row r="1907" spans="1:3" x14ac:dyDescent="0.25">
      <c r="A1907" t="str">
        <f>'Kickstarter Table'!F1907</f>
        <v>failed</v>
      </c>
      <c r="B1907" s="11">
        <f>'Kickstarter Table'!D1907</f>
        <v>25000</v>
      </c>
      <c r="C1907" s="11"/>
    </row>
    <row r="1908" spans="1:3" x14ac:dyDescent="0.25">
      <c r="A1908" t="str">
        <f>'Kickstarter Table'!F1908</f>
        <v>failed</v>
      </c>
      <c r="B1908" s="11">
        <f>'Kickstarter Table'!D1908</f>
        <v>50000</v>
      </c>
      <c r="C1908" s="11"/>
    </row>
    <row r="1909" spans="1:3" x14ac:dyDescent="0.25">
      <c r="A1909" t="str">
        <f>'Kickstarter Table'!F1909</f>
        <v>failed</v>
      </c>
      <c r="B1909" s="11">
        <f>'Kickstarter Table'!D1909</f>
        <v>30000</v>
      </c>
      <c r="C1909" s="11"/>
    </row>
    <row r="1910" spans="1:3" x14ac:dyDescent="0.25">
      <c r="A1910" t="str">
        <f>'Kickstarter Table'!F1910</f>
        <v>failed</v>
      </c>
      <c r="B1910" s="11">
        <f>'Kickstarter Table'!D1910</f>
        <v>25000</v>
      </c>
      <c r="C1910" s="11"/>
    </row>
    <row r="1911" spans="1:3" x14ac:dyDescent="0.25">
      <c r="A1911" t="str">
        <f>'Kickstarter Table'!F1911</f>
        <v>failed</v>
      </c>
      <c r="B1911" s="11">
        <f>'Kickstarter Table'!D1911</f>
        <v>35000</v>
      </c>
      <c r="C1911" s="11"/>
    </row>
    <row r="1912" spans="1:3" x14ac:dyDescent="0.25">
      <c r="A1912" t="str">
        <f>'Kickstarter Table'!F1912</f>
        <v>failed</v>
      </c>
      <c r="B1912" s="11">
        <f>'Kickstarter Table'!D1912</f>
        <v>85000</v>
      </c>
      <c r="C1912" s="11"/>
    </row>
    <row r="1913" spans="1:3" x14ac:dyDescent="0.25">
      <c r="A1913" t="str">
        <f>'Kickstarter Table'!F1913</f>
        <v>failed</v>
      </c>
      <c r="B1913" s="11">
        <f>'Kickstarter Table'!D1913</f>
        <v>42500</v>
      </c>
      <c r="C1913" s="11"/>
    </row>
    <row r="1914" spans="1:3" x14ac:dyDescent="0.25">
      <c r="A1914" t="str">
        <f>'Kickstarter Table'!F1914</f>
        <v>failed</v>
      </c>
      <c r="B1914" s="11">
        <f>'Kickstarter Table'!D1914</f>
        <v>5000</v>
      </c>
      <c r="C1914" s="11"/>
    </row>
    <row r="1915" spans="1:3" x14ac:dyDescent="0.25">
      <c r="A1915" t="str">
        <f>'Kickstarter Table'!F1915</f>
        <v>failed</v>
      </c>
      <c r="B1915" s="11">
        <f>'Kickstarter Table'!D1915</f>
        <v>48000</v>
      </c>
      <c r="C1915" s="11"/>
    </row>
    <row r="1916" spans="1:3" x14ac:dyDescent="0.25">
      <c r="A1916" t="str">
        <f>'Kickstarter Table'!F1916</f>
        <v>failed</v>
      </c>
      <c r="B1916" s="11">
        <f>'Kickstarter Table'!D1916</f>
        <v>666</v>
      </c>
      <c r="C1916" s="11"/>
    </row>
    <row r="1917" spans="1:3" x14ac:dyDescent="0.25">
      <c r="A1917" t="str">
        <f>'Kickstarter Table'!F1917</f>
        <v>failed</v>
      </c>
      <c r="B1917" s="11">
        <f>'Kickstarter Table'!D1917</f>
        <v>500</v>
      </c>
      <c r="C1917" s="11"/>
    </row>
    <row r="1918" spans="1:3" x14ac:dyDescent="0.25">
      <c r="A1918" t="str">
        <f>'Kickstarter Table'!F1918</f>
        <v>failed</v>
      </c>
      <c r="B1918" s="11">
        <f>'Kickstarter Table'!D1918</f>
        <v>20000</v>
      </c>
      <c r="C1918" s="11"/>
    </row>
    <row r="1919" spans="1:3" x14ac:dyDescent="0.25">
      <c r="A1919" t="str">
        <f>'Kickstarter Table'!F1919</f>
        <v>failed</v>
      </c>
      <c r="B1919" s="11">
        <f>'Kickstarter Table'!D1919</f>
        <v>390000</v>
      </c>
      <c r="C1919" s="11"/>
    </row>
    <row r="1920" spans="1:3" x14ac:dyDescent="0.25">
      <c r="A1920" t="str">
        <f>'Kickstarter Table'!F1920</f>
        <v>failed</v>
      </c>
      <c r="B1920" s="11">
        <f>'Kickstarter Table'!D1920</f>
        <v>25000</v>
      </c>
      <c r="C1920" s="11"/>
    </row>
    <row r="1921" spans="1:3" x14ac:dyDescent="0.25">
      <c r="A1921" t="str">
        <f>'Kickstarter Table'!F1921</f>
        <v>failed</v>
      </c>
      <c r="B1921" s="11">
        <f>'Kickstarter Table'!D1921</f>
        <v>500</v>
      </c>
      <c r="C1921" s="11"/>
    </row>
    <row r="1922" spans="1:3" x14ac:dyDescent="0.25">
      <c r="A1922" t="str">
        <f>'Kickstarter Table'!F1922</f>
        <v>failed</v>
      </c>
      <c r="B1922" s="11">
        <f>'Kickstarter Table'!D1922</f>
        <v>10000</v>
      </c>
      <c r="C1922" s="11"/>
    </row>
    <row r="1923" spans="1:3" x14ac:dyDescent="0.25">
      <c r="A1923" t="str">
        <f>'Kickstarter Table'!F1923</f>
        <v>successful</v>
      </c>
      <c r="B1923" s="11">
        <f>'Kickstarter Table'!D1923</f>
        <v>1500</v>
      </c>
      <c r="C1923" s="11"/>
    </row>
    <row r="1924" spans="1:3" x14ac:dyDescent="0.25">
      <c r="A1924" t="str">
        <f>'Kickstarter Table'!F1924</f>
        <v>successful</v>
      </c>
      <c r="B1924" s="11">
        <f>'Kickstarter Table'!D1924</f>
        <v>2000</v>
      </c>
      <c r="C1924" s="11"/>
    </row>
    <row r="1925" spans="1:3" x14ac:dyDescent="0.25">
      <c r="A1925" t="str">
        <f>'Kickstarter Table'!F1925</f>
        <v>successful</v>
      </c>
      <c r="B1925" s="11">
        <f>'Kickstarter Table'!D1925</f>
        <v>125</v>
      </c>
      <c r="C1925" s="11"/>
    </row>
    <row r="1926" spans="1:3" x14ac:dyDescent="0.25">
      <c r="A1926" t="str">
        <f>'Kickstarter Table'!F1926</f>
        <v>successful</v>
      </c>
      <c r="B1926" s="11">
        <f>'Kickstarter Table'!D1926</f>
        <v>3000</v>
      </c>
      <c r="C1926" s="11"/>
    </row>
    <row r="1927" spans="1:3" x14ac:dyDescent="0.25">
      <c r="A1927" t="str">
        <f>'Kickstarter Table'!F1927</f>
        <v>successful</v>
      </c>
      <c r="B1927" s="11">
        <f>'Kickstarter Table'!D1927</f>
        <v>1500</v>
      </c>
      <c r="C1927" s="11"/>
    </row>
    <row r="1928" spans="1:3" x14ac:dyDescent="0.25">
      <c r="A1928" t="str">
        <f>'Kickstarter Table'!F1928</f>
        <v>successful</v>
      </c>
      <c r="B1928" s="11">
        <f>'Kickstarter Table'!D1928</f>
        <v>1500</v>
      </c>
      <c r="C1928" s="11"/>
    </row>
    <row r="1929" spans="1:3" x14ac:dyDescent="0.25">
      <c r="A1929" t="str">
        <f>'Kickstarter Table'!F1929</f>
        <v>successful</v>
      </c>
      <c r="B1929" s="11">
        <f>'Kickstarter Table'!D1929</f>
        <v>600</v>
      </c>
      <c r="C1929" s="11"/>
    </row>
    <row r="1930" spans="1:3" x14ac:dyDescent="0.25">
      <c r="A1930" t="str">
        <f>'Kickstarter Table'!F1930</f>
        <v>successful</v>
      </c>
      <c r="B1930" s="11">
        <f>'Kickstarter Table'!D1930</f>
        <v>2550</v>
      </c>
      <c r="C1930" s="11"/>
    </row>
    <row r="1931" spans="1:3" x14ac:dyDescent="0.25">
      <c r="A1931" t="str">
        <f>'Kickstarter Table'!F1931</f>
        <v>successful</v>
      </c>
      <c r="B1931" s="11">
        <f>'Kickstarter Table'!D1931</f>
        <v>3200</v>
      </c>
      <c r="C1931" s="11"/>
    </row>
    <row r="1932" spans="1:3" x14ac:dyDescent="0.25">
      <c r="A1932" t="str">
        <f>'Kickstarter Table'!F1932</f>
        <v>successful</v>
      </c>
      <c r="B1932" s="11">
        <f>'Kickstarter Table'!D1932</f>
        <v>1000</v>
      </c>
      <c r="C1932" s="11"/>
    </row>
    <row r="1933" spans="1:3" x14ac:dyDescent="0.25">
      <c r="A1933" t="str">
        <f>'Kickstarter Table'!F1933</f>
        <v>successful</v>
      </c>
      <c r="B1933" s="11">
        <f>'Kickstarter Table'!D1933</f>
        <v>2000</v>
      </c>
      <c r="C1933" s="11"/>
    </row>
    <row r="1934" spans="1:3" x14ac:dyDescent="0.25">
      <c r="A1934" t="str">
        <f>'Kickstarter Table'!F1934</f>
        <v>successful</v>
      </c>
      <c r="B1934" s="11">
        <f>'Kickstarter Table'!D1934</f>
        <v>5250</v>
      </c>
      <c r="C1934" s="11"/>
    </row>
    <row r="1935" spans="1:3" x14ac:dyDescent="0.25">
      <c r="A1935" t="str">
        <f>'Kickstarter Table'!F1935</f>
        <v>successful</v>
      </c>
      <c r="B1935" s="11">
        <f>'Kickstarter Table'!D1935</f>
        <v>6000</v>
      </c>
      <c r="C1935" s="11"/>
    </row>
    <row r="1936" spans="1:3" x14ac:dyDescent="0.25">
      <c r="A1936" t="str">
        <f>'Kickstarter Table'!F1936</f>
        <v>successful</v>
      </c>
      <c r="B1936" s="11">
        <f>'Kickstarter Table'!D1936</f>
        <v>5000</v>
      </c>
      <c r="C1936" s="11"/>
    </row>
    <row r="1937" spans="1:3" x14ac:dyDescent="0.25">
      <c r="A1937" t="str">
        <f>'Kickstarter Table'!F1937</f>
        <v>successful</v>
      </c>
      <c r="B1937" s="11">
        <f>'Kickstarter Table'!D1937</f>
        <v>2500</v>
      </c>
      <c r="C1937" s="11"/>
    </row>
    <row r="1938" spans="1:3" x14ac:dyDescent="0.25">
      <c r="A1938" t="str">
        <f>'Kickstarter Table'!F1938</f>
        <v>successful</v>
      </c>
      <c r="B1938" s="11">
        <f>'Kickstarter Table'!D1938</f>
        <v>7500</v>
      </c>
      <c r="C1938" s="11"/>
    </row>
    <row r="1939" spans="1:3" x14ac:dyDescent="0.25">
      <c r="A1939" t="str">
        <f>'Kickstarter Table'!F1939</f>
        <v>successful</v>
      </c>
      <c r="B1939" s="11">
        <f>'Kickstarter Table'!D1939</f>
        <v>600</v>
      </c>
      <c r="C1939" s="11"/>
    </row>
    <row r="1940" spans="1:3" x14ac:dyDescent="0.25">
      <c r="A1940" t="str">
        <f>'Kickstarter Table'!F1940</f>
        <v>successful</v>
      </c>
      <c r="B1940" s="11">
        <f>'Kickstarter Table'!D1940</f>
        <v>15000</v>
      </c>
      <c r="C1940" s="11"/>
    </row>
    <row r="1941" spans="1:3" x14ac:dyDescent="0.25">
      <c r="A1941" t="str">
        <f>'Kickstarter Table'!F1941</f>
        <v>successful</v>
      </c>
      <c r="B1941" s="11">
        <f>'Kickstarter Table'!D1941</f>
        <v>10000</v>
      </c>
      <c r="C1941" s="11"/>
    </row>
    <row r="1942" spans="1:3" x14ac:dyDescent="0.25">
      <c r="A1942" t="str">
        <f>'Kickstarter Table'!F1942</f>
        <v>successful</v>
      </c>
      <c r="B1942" s="11">
        <f>'Kickstarter Table'!D1942</f>
        <v>650</v>
      </c>
      <c r="C1942" s="11"/>
    </row>
    <row r="1943" spans="1:3" x14ac:dyDescent="0.25">
      <c r="A1943" t="str">
        <f>'Kickstarter Table'!F1943</f>
        <v>successful</v>
      </c>
      <c r="B1943" s="11">
        <f>'Kickstarter Table'!D1943</f>
        <v>250000</v>
      </c>
      <c r="C1943" s="11"/>
    </row>
    <row r="1944" spans="1:3" x14ac:dyDescent="0.25">
      <c r="A1944" t="str">
        <f>'Kickstarter Table'!F1944</f>
        <v>successful</v>
      </c>
      <c r="B1944" s="11">
        <f>'Kickstarter Table'!D1944</f>
        <v>6000</v>
      </c>
      <c r="C1944" s="11"/>
    </row>
    <row r="1945" spans="1:3" x14ac:dyDescent="0.25">
      <c r="A1945" t="str">
        <f>'Kickstarter Table'!F1945</f>
        <v>successful</v>
      </c>
      <c r="B1945" s="11">
        <f>'Kickstarter Table'!D1945</f>
        <v>10000</v>
      </c>
      <c r="C1945" s="11"/>
    </row>
    <row r="1946" spans="1:3" x14ac:dyDescent="0.25">
      <c r="A1946" t="str">
        <f>'Kickstarter Table'!F1946</f>
        <v>successful</v>
      </c>
      <c r="B1946" s="11">
        <f>'Kickstarter Table'!D1946</f>
        <v>40000</v>
      </c>
      <c r="C1946" s="11"/>
    </row>
    <row r="1947" spans="1:3" x14ac:dyDescent="0.25">
      <c r="A1947" t="str">
        <f>'Kickstarter Table'!F1947</f>
        <v>successful</v>
      </c>
      <c r="B1947" s="11">
        <f>'Kickstarter Table'!D1947</f>
        <v>100000</v>
      </c>
      <c r="C1947" s="11"/>
    </row>
    <row r="1948" spans="1:3" x14ac:dyDescent="0.25">
      <c r="A1948" t="str">
        <f>'Kickstarter Table'!F1948</f>
        <v>successful</v>
      </c>
      <c r="B1948" s="11">
        <f>'Kickstarter Table'!D1948</f>
        <v>7500</v>
      </c>
      <c r="C1948" s="11"/>
    </row>
    <row r="1949" spans="1:3" x14ac:dyDescent="0.25">
      <c r="A1949" t="str">
        <f>'Kickstarter Table'!F1949</f>
        <v>successful</v>
      </c>
      <c r="B1949" s="11">
        <f>'Kickstarter Table'!D1949</f>
        <v>800</v>
      </c>
      <c r="C1949" s="11"/>
    </row>
    <row r="1950" spans="1:3" x14ac:dyDescent="0.25">
      <c r="A1950" t="str">
        <f>'Kickstarter Table'!F1950</f>
        <v>successful</v>
      </c>
      <c r="B1950" s="11">
        <f>'Kickstarter Table'!D1950</f>
        <v>100000</v>
      </c>
      <c r="C1950" s="11"/>
    </row>
    <row r="1951" spans="1:3" x14ac:dyDescent="0.25">
      <c r="A1951" t="str">
        <f>'Kickstarter Table'!F1951</f>
        <v>successful</v>
      </c>
      <c r="B1951" s="11">
        <f>'Kickstarter Table'!D1951</f>
        <v>50000</v>
      </c>
      <c r="C1951" s="11"/>
    </row>
    <row r="1952" spans="1:3" x14ac:dyDescent="0.25">
      <c r="A1952" t="str">
        <f>'Kickstarter Table'!F1952</f>
        <v>successful</v>
      </c>
      <c r="B1952" s="11">
        <f>'Kickstarter Table'!D1952</f>
        <v>48000</v>
      </c>
      <c r="C1952" s="11"/>
    </row>
    <row r="1953" spans="1:3" x14ac:dyDescent="0.25">
      <c r="A1953" t="str">
        <f>'Kickstarter Table'!F1953</f>
        <v>successful</v>
      </c>
      <c r="B1953" s="11">
        <f>'Kickstarter Table'!D1953</f>
        <v>50000</v>
      </c>
      <c r="C1953" s="11"/>
    </row>
    <row r="1954" spans="1:3" x14ac:dyDescent="0.25">
      <c r="A1954" t="str">
        <f>'Kickstarter Table'!F1954</f>
        <v>successful</v>
      </c>
      <c r="B1954" s="11">
        <f>'Kickstarter Table'!D1954</f>
        <v>35000</v>
      </c>
      <c r="C1954" s="11"/>
    </row>
    <row r="1955" spans="1:3" x14ac:dyDescent="0.25">
      <c r="A1955" t="str">
        <f>'Kickstarter Table'!F1955</f>
        <v>successful</v>
      </c>
      <c r="B1955" s="11">
        <f>'Kickstarter Table'!D1955</f>
        <v>15000</v>
      </c>
      <c r="C1955" s="11"/>
    </row>
    <row r="1956" spans="1:3" x14ac:dyDescent="0.25">
      <c r="A1956" t="str">
        <f>'Kickstarter Table'!F1956</f>
        <v>successful</v>
      </c>
      <c r="B1956" s="11">
        <f>'Kickstarter Table'!D1956</f>
        <v>50000</v>
      </c>
      <c r="C1956" s="11"/>
    </row>
    <row r="1957" spans="1:3" x14ac:dyDescent="0.25">
      <c r="A1957" t="str">
        <f>'Kickstarter Table'!F1957</f>
        <v>successful</v>
      </c>
      <c r="B1957" s="11">
        <f>'Kickstarter Table'!D1957</f>
        <v>42000</v>
      </c>
      <c r="C1957" s="11"/>
    </row>
    <row r="1958" spans="1:3" x14ac:dyDescent="0.25">
      <c r="A1958" t="str">
        <f>'Kickstarter Table'!F1958</f>
        <v>successful</v>
      </c>
      <c r="B1958" s="11">
        <f>'Kickstarter Table'!D1958</f>
        <v>60000</v>
      </c>
      <c r="C1958" s="11"/>
    </row>
    <row r="1959" spans="1:3" x14ac:dyDescent="0.25">
      <c r="A1959" t="str">
        <f>'Kickstarter Table'!F1959</f>
        <v>successful</v>
      </c>
      <c r="B1959" s="11">
        <f>'Kickstarter Table'!D1959</f>
        <v>30000</v>
      </c>
      <c r="C1959" s="11"/>
    </row>
    <row r="1960" spans="1:3" x14ac:dyDescent="0.25">
      <c r="A1960" t="str">
        <f>'Kickstarter Table'!F1960</f>
        <v>successful</v>
      </c>
      <c r="B1960" s="11">
        <f>'Kickstarter Table'!D1960</f>
        <v>7000</v>
      </c>
      <c r="C1960" s="11"/>
    </row>
    <row r="1961" spans="1:3" x14ac:dyDescent="0.25">
      <c r="A1961" t="str">
        <f>'Kickstarter Table'!F1961</f>
        <v>successful</v>
      </c>
      <c r="B1961" s="11">
        <f>'Kickstarter Table'!D1961</f>
        <v>10000</v>
      </c>
      <c r="C1961" s="11"/>
    </row>
    <row r="1962" spans="1:3" x14ac:dyDescent="0.25">
      <c r="A1962" t="str">
        <f>'Kickstarter Table'!F1962</f>
        <v>successful</v>
      </c>
      <c r="B1962" s="11">
        <f>'Kickstarter Table'!D1962</f>
        <v>70000</v>
      </c>
      <c r="C1962" s="11"/>
    </row>
    <row r="1963" spans="1:3" x14ac:dyDescent="0.25">
      <c r="A1963" t="str">
        <f>'Kickstarter Table'!F1963</f>
        <v>successful</v>
      </c>
      <c r="B1963" s="11">
        <f>'Kickstarter Table'!D1963</f>
        <v>10000</v>
      </c>
      <c r="C1963" s="11"/>
    </row>
    <row r="1964" spans="1:3" x14ac:dyDescent="0.25">
      <c r="A1964" t="str">
        <f>'Kickstarter Table'!F1964</f>
        <v>successful</v>
      </c>
      <c r="B1964" s="11">
        <f>'Kickstarter Table'!D1964</f>
        <v>10000</v>
      </c>
      <c r="C1964" s="11"/>
    </row>
    <row r="1965" spans="1:3" x14ac:dyDescent="0.25">
      <c r="A1965" t="str">
        <f>'Kickstarter Table'!F1965</f>
        <v>successful</v>
      </c>
      <c r="B1965" s="11">
        <f>'Kickstarter Table'!D1965</f>
        <v>19000</v>
      </c>
      <c r="C1965" s="11"/>
    </row>
    <row r="1966" spans="1:3" x14ac:dyDescent="0.25">
      <c r="A1966" t="str">
        <f>'Kickstarter Table'!F1966</f>
        <v>successful</v>
      </c>
      <c r="B1966" s="11">
        <f>'Kickstarter Table'!D1966</f>
        <v>89200</v>
      </c>
      <c r="C1966" s="11"/>
    </row>
    <row r="1967" spans="1:3" x14ac:dyDescent="0.25">
      <c r="A1967" t="str">
        <f>'Kickstarter Table'!F1967</f>
        <v>successful</v>
      </c>
      <c r="B1967" s="11">
        <f>'Kickstarter Table'!D1967</f>
        <v>5000</v>
      </c>
      <c r="C1967" s="11"/>
    </row>
    <row r="1968" spans="1:3" x14ac:dyDescent="0.25">
      <c r="A1968" t="str">
        <f>'Kickstarter Table'!F1968</f>
        <v>successful</v>
      </c>
      <c r="B1968" s="11">
        <f>'Kickstarter Table'!D1968</f>
        <v>100000</v>
      </c>
      <c r="C1968" s="11"/>
    </row>
    <row r="1969" spans="1:3" x14ac:dyDescent="0.25">
      <c r="A1969" t="str">
        <f>'Kickstarter Table'!F1969</f>
        <v>successful</v>
      </c>
      <c r="B1969" s="11">
        <f>'Kickstarter Table'!D1969</f>
        <v>20000</v>
      </c>
      <c r="C1969" s="11"/>
    </row>
    <row r="1970" spans="1:3" x14ac:dyDescent="0.25">
      <c r="A1970" t="str">
        <f>'Kickstarter Table'!F1970</f>
        <v>successful</v>
      </c>
      <c r="B1970" s="11">
        <f>'Kickstarter Table'!D1970</f>
        <v>50000</v>
      </c>
      <c r="C1970" s="11"/>
    </row>
    <row r="1971" spans="1:3" x14ac:dyDescent="0.25">
      <c r="A1971" t="str">
        <f>'Kickstarter Table'!F1971</f>
        <v>successful</v>
      </c>
      <c r="B1971" s="11">
        <f>'Kickstarter Table'!D1971</f>
        <v>20000</v>
      </c>
      <c r="C1971" s="11"/>
    </row>
    <row r="1972" spans="1:3" x14ac:dyDescent="0.25">
      <c r="A1972" t="str">
        <f>'Kickstarter Table'!F1972</f>
        <v>successful</v>
      </c>
      <c r="B1972" s="11">
        <f>'Kickstarter Table'!D1972</f>
        <v>5000</v>
      </c>
      <c r="C1972" s="11"/>
    </row>
    <row r="1973" spans="1:3" x14ac:dyDescent="0.25">
      <c r="A1973" t="str">
        <f>'Kickstarter Table'!F1973</f>
        <v>successful</v>
      </c>
      <c r="B1973" s="11">
        <f>'Kickstarter Table'!D1973</f>
        <v>400000</v>
      </c>
      <c r="C1973" s="11"/>
    </row>
    <row r="1974" spans="1:3" x14ac:dyDescent="0.25">
      <c r="A1974" t="str">
        <f>'Kickstarter Table'!F1974</f>
        <v>successful</v>
      </c>
      <c r="B1974" s="11">
        <f>'Kickstarter Table'!D1974</f>
        <v>2500</v>
      </c>
      <c r="C1974" s="11"/>
    </row>
    <row r="1975" spans="1:3" x14ac:dyDescent="0.25">
      <c r="A1975" t="str">
        <f>'Kickstarter Table'!F1975</f>
        <v>successful</v>
      </c>
      <c r="B1975" s="11">
        <f>'Kickstarter Table'!D1975</f>
        <v>198000</v>
      </c>
      <c r="C1975" s="11"/>
    </row>
    <row r="1976" spans="1:3" x14ac:dyDescent="0.25">
      <c r="A1976" t="str">
        <f>'Kickstarter Table'!F1976</f>
        <v>successful</v>
      </c>
      <c r="B1976" s="11">
        <f>'Kickstarter Table'!D1976</f>
        <v>20000</v>
      </c>
      <c r="C1976" s="11"/>
    </row>
    <row r="1977" spans="1:3" x14ac:dyDescent="0.25">
      <c r="A1977" t="str">
        <f>'Kickstarter Table'!F1977</f>
        <v>successful</v>
      </c>
      <c r="B1977" s="11">
        <f>'Kickstarter Table'!D1977</f>
        <v>16000</v>
      </c>
      <c r="C1977" s="11"/>
    </row>
    <row r="1978" spans="1:3" x14ac:dyDescent="0.25">
      <c r="A1978" t="str">
        <f>'Kickstarter Table'!F1978</f>
        <v>successful</v>
      </c>
      <c r="B1978" s="11">
        <f>'Kickstarter Table'!D1978</f>
        <v>4000</v>
      </c>
      <c r="C1978" s="11"/>
    </row>
    <row r="1979" spans="1:3" x14ac:dyDescent="0.25">
      <c r="A1979" t="str">
        <f>'Kickstarter Table'!F1979</f>
        <v>successful</v>
      </c>
      <c r="B1979" s="11">
        <f>'Kickstarter Table'!D1979</f>
        <v>50000</v>
      </c>
      <c r="C1979" s="11"/>
    </row>
    <row r="1980" spans="1:3" x14ac:dyDescent="0.25">
      <c r="A1980" t="str">
        <f>'Kickstarter Table'!F1980</f>
        <v>successful</v>
      </c>
      <c r="B1980" s="11">
        <f>'Kickstarter Table'!D1980</f>
        <v>50000</v>
      </c>
      <c r="C1980" s="11"/>
    </row>
    <row r="1981" spans="1:3" x14ac:dyDescent="0.25">
      <c r="A1981" t="str">
        <f>'Kickstarter Table'!F1981</f>
        <v>successful</v>
      </c>
      <c r="B1981" s="11">
        <f>'Kickstarter Table'!D1981</f>
        <v>200000</v>
      </c>
      <c r="C1981" s="11"/>
    </row>
    <row r="1982" spans="1:3" x14ac:dyDescent="0.25">
      <c r="A1982" t="str">
        <f>'Kickstarter Table'!F1982</f>
        <v>successful</v>
      </c>
      <c r="B1982" s="11">
        <f>'Kickstarter Table'!D1982</f>
        <v>50000</v>
      </c>
      <c r="C1982" s="11"/>
    </row>
    <row r="1983" spans="1:3" x14ac:dyDescent="0.25">
      <c r="A1983" t="str">
        <f>'Kickstarter Table'!F1983</f>
        <v>failed</v>
      </c>
      <c r="B1983" s="11">
        <f>'Kickstarter Table'!D1983</f>
        <v>7500</v>
      </c>
      <c r="C1983" s="11"/>
    </row>
    <row r="1984" spans="1:3" x14ac:dyDescent="0.25">
      <c r="A1984" t="str">
        <f>'Kickstarter Table'!F1984</f>
        <v>failed</v>
      </c>
      <c r="B1984" s="11">
        <f>'Kickstarter Table'!D1984</f>
        <v>180000</v>
      </c>
      <c r="C1984" s="11"/>
    </row>
    <row r="1985" spans="1:3" x14ac:dyDescent="0.25">
      <c r="A1985" t="str">
        <f>'Kickstarter Table'!F1985</f>
        <v>failed</v>
      </c>
      <c r="B1985" s="11">
        <f>'Kickstarter Table'!D1985</f>
        <v>33000</v>
      </c>
      <c r="C1985" s="11"/>
    </row>
    <row r="1986" spans="1:3" x14ac:dyDescent="0.25">
      <c r="A1986" t="str">
        <f>'Kickstarter Table'!F1986</f>
        <v>failed</v>
      </c>
      <c r="B1986" s="11">
        <f>'Kickstarter Table'!D1986</f>
        <v>15000</v>
      </c>
      <c r="C1986" s="11"/>
    </row>
    <row r="1987" spans="1:3" x14ac:dyDescent="0.25">
      <c r="A1987" t="str">
        <f>'Kickstarter Table'!F1987</f>
        <v>failed</v>
      </c>
      <c r="B1987" s="11">
        <f>'Kickstarter Table'!D1987</f>
        <v>1600</v>
      </c>
      <c r="C1987" s="11"/>
    </row>
    <row r="1988" spans="1:3" x14ac:dyDescent="0.25">
      <c r="A1988" t="str">
        <f>'Kickstarter Table'!F1988</f>
        <v>failed</v>
      </c>
      <c r="B1988" s="11">
        <f>'Kickstarter Table'!D1988</f>
        <v>2000</v>
      </c>
      <c r="C1988" s="11"/>
    </row>
    <row r="1989" spans="1:3" x14ac:dyDescent="0.25">
      <c r="A1989" t="str">
        <f>'Kickstarter Table'!F1989</f>
        <v>failed</v>
      </c>
      <c r="B1989" s="11">
        <f>'Kickstarter Table'!D1989</f>
        <v>5500</v>
      </c>
      <c r="C1989" s="11"/>
    </row>
    <row r="1990" spans="1:3" x14ac:dyDescent="0.25">
      <c r="A1990" t="str">
        <f>'Kickstarter Table'!F1990</f>
        <v>failed</v>
      </c>
      <c r="B1990" s="11">
        <f>'Kickstarter Table'!D1990</f>
        <v>6000</v>
      </c>
      <c r="C1990" s="11"/>
    </row>
    <row r="1991" spans="1:3" x14ac:dyDescent="0.25">
      <c r="A1991" t="str">
        <f>'Kickstarter Table'!F1991</f>
        <v>failed</v>
      </c>
      <c r="B1991" s="11">
        <f>'Kickstarter Table'!D1991</f>
        <v>5000</v>
      </c>
      <c r="C1991" s="11"/>
    </row>
    <row r="1992" spans="1:3" x14ac:dyDescent="0.25">
      <c r="A1992" t="str">
        <f>'Kickstarter Table'!F1992</f>
        <v>failed</v>
      </c>
      <c r="B1992" s="11">
        <f>'Kickstarter Table'!D1992</f>
        <v>3000</v>
      </c>
      <c r="C1992" s="11"/>
    </row>
    <row r="1993" spans="1:3" x14ac:dyDescent="0.25">
      <c r="A1993" t="str">
        <f>'Kickstarter Table'!F1993</f>
        <v>failed</v>
      </c>
      <c r="B1993" s="11">
        <f>'Kickstarter Table'!D1993</f>
        <v>2000</v>
      </c>
      <c r="C1993" s="11"/>
    </row>
    <row r="1994" spans="1:3" x14ac:dyDescent="0.25">
      <c r="A1994" t="str">
        <f>'Kickstarter Table'!F1994</f>
        <v>failed</v>
      </c>
      <c r="B1994" s="11">
        <f>'Kickstarter Table'!D1994</f>
        <v>1500</v>
      </c>
      <c r="C1994" s="11"/>
    </row>
    <row r="1995" spans="1:3" x14ac:dyDescent="0.25">
      <c r="A1995" t="str">
        <f>'Kickstarter Table'!F1995</f>
        <v>failed</v>
      </c>
      <c r="B1995" s="11">
        <f>'Kickstarter Table'!D1995</f>
        <v>2000</v>
      </c>
      <c r="C1995" s="11"/>
    </row>
    <row r="1996" spans="1:3" x14ac:dyDescent="0.25">
      <c r="A1996" t="str">
        <f>'Kickstarter Table'!F1996</f>
        <v>failed</v>
      </c>
      <c r="B1996" s="11">
        <f>'Kickstarter Table'!D1996</f>
        <v>3200</v>
      </c>
      <c r="C1996" s="11"/>
    </row>
    <row r="1997" spans="1:3" x14ac:dyDescent="0.25">
      <c r="A1997" t="str">
        <f>'Kickstarter Table'!F1997</f>
        <v>failed</v>
      </c>
      <c r="B1997" s="11">
        <f>'Kickstarter Table'!D1997</f>
        <v>1000</v>
      </c>
      <c r="C1997" s="11"/>
    </row>
    <row r="1998" spans="1:3" x14ac:dyDescent="0.25">
      <c r="A1998" t="str">
        <f>'Kickstarter Table'!F1998</f>
        <v>failed</v>
      </c>
      <c r="B1998" s="11">
        <f>'Kickstarter Table'!D1998</f>
        <v>133800</v>
      </c>
      <c r="C1998" s="11"/>
    </row>
    <row r="1999" spans="1:3" x14ac:dyDescent="0.25">
      <c r="A1999" t="str">
        <f>'Kickstarter Table'!F1999</f>
        <v>failed</v>
      </c>
      <c r="B1999" s="11">
        <f>'Kickstarter Table'!D1999</f>
        <v>6500</v>
      </c>
      <c r="C1999" s="11"/>
    </row>
    <row r="2000" spans="1:3" x14ac:dyDescent="0.25">
      <c r="A2000" t="str">
        <f>'Kickstarter Table'!F2000</f>
        <v>failed</v>
      </c>
      <c r="B2000" s="11">
        <f>'Kickstarter Table'!D2000</f>
        <v>2500</v>
      </c>
      <c r="C2000" s="11"/>
    </row>
    <row r="2001" spans="1:3" x14ac:dyDescent="0.25">
      <c r="A2001" t="str">
        <f>'Kickstarter Table'!F2001</f>
        <v>failed</v>
      </c>
      <c r="B2001" s="11">
        <f>'Kickstarter Table'!D2001</f>
        <v>31000</v>
      </c>
      <c r="C2001" s="11"/>
    </row>
    <row r="2002" spans="1:3" x14ac:dyDescent="0.25">
      <c r="A2002" t="str">
        <f>'Kickstarter Table'!F2002</f>
        <v>failed</v>
      </c>
      <c r="B2002" s="11">
        <f>'Kickstarter Table'!D2002</f>
        <v>5000</v>
      </c>
      <c r="C2002" s="11"/>
    </row>
    <row r="2003" spans="1:3" x14ac:dyDescent="0.25">
      <c r="A2003" t="str">
        <f>'Kickstarter Table'!F2003</f>
        <v>successful</v>
      </c>
      <c r="B2003" s="11">
        <f>'Kickstarter Table'!D2003</f>
        <v>55000</v>
      </c>
      <c r="C2003" s="11"/>
    </row>
    <row r="2004" spans="1:3" x14ac:dyDescent="0.25">
      <c r="A2004" t="str">
        <f>'Kickstarter Table'!F2004</f>
        <v>successful</v>
      </c>
      <c r="B2004" s="11">
        <f>'Kickstarter Table'!D2004</f>
        <v>50000</v>
      </c>
      <c r="C2004" s="11"/>
    </row>
    <row r="2005" spans="1:3" x14ac:dyDescent="0.25">
      <c r="A2005" t="str">
        <f>'Kickstarter Table'!F2005</f>
        <v>successful</v>
      </c>
      <c r="B2005" s="11">
        <f>'Kickstarter Table'!D2005</f>
        <v>500</v>
      </c>
      <c r="C2005" s="11"/>
    </row>
    <row r="2006" spans="1:3" x14ac:dyDescent="0.25">
      <c r="A2006" t="str">
        <f>'Kickstarter Table'!F2006</f>
        <v>successful</v>
      </c>
      <c r="B2006" s="11">
        <f>'Kickstarter Table'!D2006</f>
        <v>50000</v>
      </c>
      <c r="C2006" s="11"/>
    </row>
    <row r="2007" spans="1:3" x14ac:dyDescent="0.25">
      <c r="A2007" t="str">
        <f>'Kickstarter Table'!F2007</f>
        <v>successful</v>
      </c>
      <c r="B2007" s="11">
        <f>'Kickstarter Table'!D2007</f>
        <v>30000</v>
      </c>
      <c r="C2007" s="11"/>
    </row>
    <row r="2008" spans="1:3" x14ac:dyDescent="0.25">
      <c r="A2008" t="str">
        <f>'Kickstarter Table'!F2008</f>
        <v>successful</v>
      </c>
      <c r="B2008" s="11">
        <f>'Kickstarter Table'!D2008</f>
        <v>50000</v>
      </c>
      <c r="C2008" s="11"/>
    </row>
    <row r="2009" spans="1:3" x14ac:dyDescent="0.25">
      <c r="A2009" t="str">
        <f>'Kickstarter Table'!F2009</f>
        <v>successful</v>
      </c>
      <c r="B2009" s="11">
        <f>'Kickstarter Table'!D2009</f>
        <v>10000</v>
      </c>
      <c r="C2009" s="11"/>
    </row>
    <row r="2010" spans="1:3" x14ac:dyDescent="0.25">
      <c r="A2010" t="str">
        <f>'Kickstarter Table'!F2010</f>
        <v>successful</v>
      </c>
      <c r="B2010" s="11">
        <f>'Kickstarter Table'!D2010</f>
        <v>1570.79</v>
      </c>
      <c r="C2010" s="11"/>
    </row>
    <row r="2011" spans="1:3" x14ac:dyDescent="0.25">
      <c r="A2011" t="str">
        <f>'Kickstarter Table'!F2011</f>
        <v>successful</v>
      </c>
      <c r="B2011" s="11">
        <f>'Kickstarter Table'!D2011</f>
        <v>50000</v>
      </c>
      <c r="C2011" s="11"/>
    </row>
    <row r="2012" spans="1:3" x14ac:dyDescent="0.25">
      <c r="A2012" t="str">
        <f>'Kickstarter Table'!F2012</f>
        <v>successful</v>
      </c>
      <c r="B2012" s="11">
        <f>'Kickstarter Table'!D2012</f>
        <v>30000</v>
      </c>
      <c r="C2012" s="11"/>
    </row>
    <row r="2013" spans="1:3" x14ac:dyDescent="0.25">
      <c r="A2013" t="str">
        <f>'Kickstarter Table'!F2013</f>
        <v>successful</v>
      </c>
      <c r="B2013" s="11">
        <f>'Kickstarter Table'!D2013</f>
        <v>50000</v>
      </c>
      <c r="C2013" s="11"/>
    </row>
    <row r="2014" spans="1:3" x14ac:dyDescent="0.25">
      <c r="A2014" t="str">
        <f>'Kickstarter Table'!F2014</f>
        <v>successful</v>
      </c>
      <c r="B2014" s="11">
        <f>'Kickstarter Table'!D2014</f>
        <v>5000</v>
      </c>
      <c r="C2014" s="11"/>
    </row>
    <row r="2015" spans="1:3" x14ac:dyDescent="0.25">
      <c r="A2015" t="str">
        <f>'Kickstarter Table'!F2015</f>
        <v>successful</v>
      </c>
      <c r="B2015" s="11">
        <f>'Kickstarter Table'!D2015</f>
        <v>160000</v>
      </c>
      <c r="C2015" s="11"/>
    </row>
    <row r="2016" spans="1:3" x14ac:dyDescent="0.25">
      <c r="A2016" t="str">
        <f>'Kickstarter Table'!F2016</f>
        <v>successful</v>
      </c>
      <c r="B2016" s="11">
        <f>'Kickstarter Table'!D2016</f>
        <v>30000</v>
      </c>
      <c r="C2016" s="11"/>
    </row>
    <row r="2017" spans="1:3" x14ac:dyDescent="0.25">
      <c r="A2017" t="str">
        <f>'Kickstarter Table'!F2017</f>
        <v>successful</v>
      </c>
      <c r="B2017" s="11">
        <f>'Kickstarter Table'!D2017</f>
        <v>7200</v>
      </c>
      <c r="C2017" s="11"/>
    </row>
    <row r="2018" spans="1:3" x14ac:dyDescent="0.25">
      <c r="A2018" t="str">
        <f>'Kickstarter Table'!F2018</f>
        <v>successful</v>
      </c>
      <c r="B2018" s="11">
        <f>'Kickstarter Table'!D2018</f>
        <v>10000</v>
      </c>
      <c r="C2018" s="11"/>
    </row>
    <row r="2019" spans="1:3" x14ac:dyDescent="0.25">
      <c r="A2019" t="str">
        <f>'Kickstarter Table'!F2019</f>
        <v>successful</v>
      </c>
      <c r="B2019" s="11">
        <f>'Kickstarter Table'!D2019</f>
        <v>25000</v>
      </c>
      <c r="C2019" s="11"/>
    </row>
    <row r="2020" spans="1:3" x14ac:dyDescent="0.25">
      <c r="A2020" t="str">
        <f>'Kickstarter Table'!F2020</f>
        <v>successful</v>
      </c>
      <c r="B2020" s="11">
        <f>'Kickstarter Table'!D2020</f>
        <v>65000</v>
      </c>
      <c r="C2020" s="11"/>
    </row>
    <row r="2021" spans="1:3" x14ac:dyDescent="0.25">
      <c r="A2021" t="str">
        <f>'Kickstarter Table'!F2021</f>
        <v>successful</v>
      </c>
      <c r="B2021" s="11">
        <f>'Kickstarter Table'!D2021</f>
        <v>40000</v>
      </c>
      <c r="C2021" s="11"/>
    </row>
    <row r="2022" spans="1:3" x14ac:dyDescent="0.25">
      <c r="A2022" t="str">
        <f>'Kickstarter Table'!F2022</f>
        <v>successful</v>
      </c>
      <c r="B2022" s="11">
        <f>'Kickstarter Table'!D2022</f>
        <v>1500</v>
      </c>
      <c r="C2022" s="11"/>
    </row>
    <row r="2023" spans="1:3" x14ac:dyDescent="0.25">
      <c r="A2023" t="str">
        <f>'Kickstarter Table'!F2023</f>
        <v>successful</v>
      </c>
      <c r="B2023" s="11">
        <f>'Kickstarter Table'!D2023</f>
        <v>5000</v>
      </c>
      <c r="C2023" s="11"/>
    </row>
    <row r="2024" spans="1:3" x14ac:dyDescent="0.25">
      <c r="A2024" t="str">
        <f>'Kickstarter Table'!F2024</f>
        <v>successful</v>
      </c>
      <c r="B2024" s="11">
        <f>'Kickstarter Table'!D2024</f>
        <v>100000</v>
      </c>
      <c r="C2024" s="11"/>
    </row>
    <row r="2025" spans="1:3" x14ac:dyDescent="0.25">
      <c r="A2025" t="str">
        <f>'Kickstarter Table'!F2025</f>
        <v>successful</v>
      </c>
      <c r="B2025" s="11">
        <f>'Kickstarter Table'!D2025</f>
        <v>100000</v>
      </c>
      <c r="C2025" s="11"/>
    </row>
    <row r="2026" spans="1:3" x14ac:dyDescent="0.25">
      <c r="A2026" t="str">
        <f>'Kickstarter Table'!F2026</f>
        <v>successful</v>
      </c>
      <c r="B2026" s="11">
        <f>'Kickstarter Table'!D2026</f>
        <v>4000</v>
      </c>
      <c r="C2026" s="11"/>
    </row>
    <row r="2027" spans="1:3" x14ac:dyDescent="0.25">
      <c r="A2027" t="str">
        <f>'Kickstarter Table'!F2027</f>
        <v>successful</v>
      </c>
      <c r="B2027" s="11">
        <f>'Kickstarter Table'!D2027</f>
        <v>80000</v>
      </c>
      <c r="C2027" s="11"/>
    </row>
    <row r="2028" spans="1:3" x14ac:dyDescent="0.25">
      <c r="A2028" t="str">
        <f>'Kickstarter Table'!F2028</f>
        <v>successful</v>
      </c>
      <c r="B2028" s="11">
        <f>'Kickstarter Table'!D2028</f>
        <v>25000</v>
      </c>
      <c r="C2028" s="11"/>
    </row>
    <row r="2029" spans="1:3" x14ac:dyDescent="0.25">
      <c r="A2029" t="str">
        <f>'Kickstarter Table'!F2029</f>
        <v>successful</v>
      </c>
      <c r="B2029" s="11">
        <f>'Kickstarter Table'!D2029</f>
        <v>100000</v>
      </c>
      <c r="C2029" s="11"/>
    </row>
    <row r="2030" spans="1:3" x14ac:dyDescent="0.25">
      <c r="A2030" t="str">
        <f>'Kickstarter Table'!F2030</f>
        <v>successful</v>
      </c>
      <c r="B2030" s="11">
        <f>'Kickstarter Table'!D2030</f>
        <v>3000</v>
      </c>
      <c r="C2030" s="11"/>
    </row>
    <row r="2031" spans="1:3" x14ac:dyDescent="0.25">
      <c r="A2031" t="str">
        <f>'Kickstarter Table'!F2031</f>
        <v>successful</v>
      </c>
      <c r="B2031" s="11">
        <f>'Kickstarter Table'!D2031</f>
        <v>2500</v>
      </c>
      <c r="C2031" s="11"/>
    </row>
    <row r="2032" spans="1:3" x14ac:dyDescent="0.25">
      <c r="A2032" t="str">
        <f>'Kickstarter Table'!F2032</f>
        <v>successful</v>
      </c>
      <c r="B2032" s="11">
        <f>'Kickstarter Table'!D2032</f>
        <v>32768</v>
      </c>
      <c r="C2032" s="11"/>
    </row>
    <row r="2033" spans="1:3" x14ac:dyDescent="0.25">
      <c r="A2033" t="str">
        <f>'Kickstarter Table'!F2033</f>
        <v>successful</v>
      </c>
      <c r="B2033" s="11">
        <f>'Kickstarter Table'!D2033</f>
        <v>50000</v>
      </c>
      <c r="C2033" s="11"/>
    </row>
    <row r="2034" spans="1:3" x14ac:dyDescent="0.25">
      <c r="A2034" t="str">
        <f>'Kickstarter Table'!F2034</f>
        <v>successful</v>
      </c>
      <c r="B2034" s="11">
        <f>'Kickstarter Table'!D2034</f>
        <v>25000</v>
      </c>
      <c r="C2034" s="11"/>
    </row>
    <row r="2035" spans="1:3" x14ac:dyDescent="0.25">
      <c r="A2035" t="str">
        <f>'Kickstarter Table'!F2035</f>
        <v>successful</v>
      </c>
      <c r="B2035" s="11">
        <f>'Kickstarter Table'!D2035</f>
        <v>25000</v>
      </c>
      <c r="C2035" s="11"/>
    </row>
    <row r="2036" spans="1:3" x14ac:dyDescent="0.25">
      <c r="A2036" t="str">
        <f>'Kickstarter Table'!F2036</f>
        <v>successful</v>
      </c>
      <c r="B2036" s="11">
        <f>'Kickstarter Table'!D2036</f>
        <v>78000</v>
      </c>
      <c r="C2036" s="11"/>
    </row>
    <row r="2037" spans="1:3" x14ac:dyDescent="0.25">
      <c r="A2037" t="str">
        <f>'Kickstarter Table'!F2037</f>
        <v>successful</v>
      </c>
      <c r="B2037" s="11">
        <f>'Kickstarter Table'!D2037</f>
        <v>80000</v>
      </c>
      <c r="C2037" s="11"/>
    </row>
    <row r="2038" spans="1:3" x14ac:dyDescent="0.25">
      <c r="A2038" t="str">
        <f>'Kickstarter Table'!F2038</f>
        <v>successful</v>
      </c>
      <c r="B2038" s="11">
        <f>'Kickstarter Table'!D2038</f>
        <v>30000</v>
      </c>
      <c r="C2038" s="11"/>
    </row>
    <row r="2039" spans="1:3" x14ac:dyDescent="0.25">
      <c r="A2039" t="str">
        <f>'Kickstarter Table'!F2039</f>
        <v>successful</v>
      </c>
      <c r="B2039" s="11">
        <f>'Kickstarter Table'!D2039</f>
        <v>10000</v>
      </c>
      <c r="C2039" s="11"/>
    </row>
    <row r="2040" spans="1:3" x14ac:dyDescent="0.25">
      <c r="A2040" t="str">
        <f>'Kickstarter Table'!F2040</f>
        <v>successful</v>
      </c>
      <c r="B2040" s="11">
        <f>'Kickstarter Table'!D2040</f>
        <v>8000</v>
      </c>
      <c r="C2040" s="11"/>
    </row>
    <row r="2041" spans="1:3" x14ac:dyDescent="0.25">
      <c r="A2041" t="str">
        <f>'Kickstarter Table'!F2041</f>
        <v>successful</v>
      </c>
      <c r="B2041" s="11">
        <f>'Kickstarter Table'!D2041</f>
        <v>125000</v>
      </c>
      <c r="C2041" s="11"/>
    </row>
    <row r="2042" spans="1:3" x14ac:dyDescent="0.25">
      <c r="A2042" t="str">
        <f>'Kickstarter Table'!F2042</f>
        <v>successful</v>
      </c>
      <c r="B2042" s="11">
        <f>'Kickstarter Table'!D2042</f>
        <v>3000</v>
      </c>
      <c r="C2042" s="11"/>
    </row>
    <row r="2043" spans="1:3" x14ac:dyDescent="0.25">
      <c r="A2043" t="str">
        <f>'Kickstarter Table'!F2043</f>
        <v>successful</v>
      </c>
      <c r="B2043" s="11">
        <f>'Kickstarter Table'!D2043</f>
        <v>9500</v>
      </c>
      <c r="C2043" s="11"/>
    </row>
    <row r="2044" spans="1:3" x14ac:dyDescent="0.25">
      <c r="A2044" t="str">
        <f>'Kickstarter Table'!F2044</f>
        <v>successful</v>
      </c>
      <c r="B2044" s="11">
        <f>'Kickstarter Table'!D2044</f>
        <v>10000</v>
      </c>
      <c r="C2044" s="11"/>
    </row>
    <row r="2045" spans="1:3" x14ac:dyDescent="0.25">
      <c r="A2045" t="str">
        <f>'Kickstarter Table'!F2045</f>
        <v>successful</v>
      </c>
      <c r="B2045" s="11">
        <f>'Kickstarter Table'!D2045</f>
        <v>1385</v>
      </c>
      <c r="C2045" s="11"/>
    </row>
    <row r="2046" spans="1:3" x14ac:dyDescent="0.25">
      <c r="A2046" t="str">
        <f>'Kickstarter Table'!F2046</f>
        <v>successful</v>
      </c>
      <c r="B2046" s="11">
        <f>'Kickstarter Table'!D2046</f>
        <v>15000</v>
      </c>
      <c r="C2046" s="11"/>
    </row>
    <row r="2047" spans="1:3" x14ac:dyDescent="0.25">
      <c r="A2047" t="str">
        <f>'Kickstarter Table'!F2047</f>
        <v>successful</v>
      </c>
      <c r="B2047" s="11">
        <f>'Kickstarter Table'!D2047</f>
        <v>4900</v>
      </c>
      <c r="C2047" s="11"/>
    </row>
    <row r="2048" spans="1:3" x14ac:dyDescent="0.25">
      <c r="A2048" t="str">
        <f>'Kickstarter Table'!F2048</f>
        <v>successful</v>
      </c>
      <c r="B2048" s="11">
        <f>'Kickstarter Table'!D2048</f>
        <v>10000</v>
      </c>
      <c r="C2048" s="11"/>
    </row>
    <row r="2049" spans="1:3" x14ac:dyDescent="0.25">
      <c r="A2049" t="str">
        <f>'Kickstarter Table'!F2049</f>
        <v>successful</v>
      </c>
      <c r="B2049" s="11">
        <f>'Kickstarter Table'!D2049</f>
        <v>98000</v>
      </c>
      <c r="C2049" s="11"/>
    </row>
    <row r="2050" spans="1:3" x14ac:dyDescent="0.25">
      <c r="A2050" t="str">
        <f>'Kickstarter Table'!F2050</f>
        <v>successful</v>
      </c>
      <c r="B2050" s="11">
        <f>'Kickstarter Table'!D2050</f>
        <v>85000</v>
      </c>
      <c r="C2050" s="11"/>
    </row>
    <row r="2051" spans="1:3" x14ac:dyDescent="0.25">
      <c r="A2051" t="str">
        <f>'Kickstarter Table'!F2051</f>
        <v>successful</v>
      </c>
      <c r="B2051" s="11">
        <f>'Kickstarter Table'!D2051</f>
        <v>50000</v>
      </c>
      <c r="C2051" s="11"/>
    </row>
    <row r="2052" spans="1:3" x14ac:dyDescent="0.25">
      <c r="A2052" t="str">
        <f>'Kickstarter Table'!F2052</f>
        <v>successful</v>
      </c>
      <c r="B2052" s="11">
        <f>'Kickstarter Table'!D2052</f>
        <v>10000</v>
      </c>
      <c r="C2052" s="11"/>
    </row>
    <row r="2053" spans="1:3" x14ac:dyDescent="0.25">
      <c r="A2053" t="str">
        <f>'Kickstarter Table'!F2053</f>
        <v>successful</v>
      </c>
      <c r="B2053" s="11">
        <f>'Kickstarter Table'!D2053</f>
        <v>8000</v>
      </c>
      <c r="C2053" s="11"/>
    </row>
    <row r="2054" spans="1:3" x14ac:dyDescent="0.25">
      <c r="A2054" t="str">
        <f>'Kickstarter Table'!F2054</f>
        <v>successful</v>
      </c>
      <c r="B2054" s="11">
        <f>'Kickstarter Table'!D2054</f>
        <v>50000</v>
      </c>
      <c r="C2054" s="11"/>
    </row>
    <row r="2055" spans="1:3" x14ac:dyDescent="0.25">
      <c r="A2055" t="str">
        <f>'Kickstarter Table'!F2055</f>
        <v>successful</v>
      </c>
      <c r="B2055" s="11">
        <f>'Kickstarter Table'!D2055</f>
        <v>5000</v>
      </c>
      <c r="C2055" s="11"/>
    </row>
    <row r="2056" spans="1:3" x14ac:dyDescent="0.25">
      <c r="A2056" t="str">
        <f>'Kickstarter Table'!F2056</f>
        <v>successful</v>
      </c>
      <c r="B2056" s="11">
        <f>'Kickstarter Table'!D2056</f>
        <v>35000</v>
      </c>
      <c r="C2056" s="11"/>
    </row>
    <row r="2057" spans="1:3" x14ac:dyDescent="0.25">
      <c r="A2057" t="str">
        <f>'Kickstarter Table'!F2057</f>
        <v>successful</v>
      </c>
      <c r="B2057" s="11">
        <f>'Kickstarter Table'!D2057</f>
        <v>6000</v>
      </c>
      <c r="C2057" s="11"/>
    </row>
    <row r="2058" spans="1:3" x14ac:dyDescent="0.25">
      <c r="A2058" t="str">
        <f>'Kickstarter Table'!F2058</f>
        <v>successful</v>
      </c>
      <c r="B2058" s="11">
        <f>'Kickstarter Table'!D2058</f>
        <v>50000</v>
      </c>
      <c r="C2058" s="11"/>
    </row>
    <row r="2059" spans="1:3" x14ac:dyDescent="0.25">
      <c r="A2059" t="str">
        <f>'Kickstarter Table'!F2059</f>
        <v>successful</v>
      </c>
      <c r="B2059" s="11">
        <f>'Kickstarter Table'!D2059</f>
        <v>15000</v>
      </c>
      <c r="C2059" s="11"/>
    </row>
    <row r="2060" spans="1:3" x14ac:dyDescent="0.25">
      <c r="A2060" t="str">
        <f>'Kickstarter Table'!F2060</f>
        <v>successful</v>
      </c>
      <c r="B2060" s="11">
        <f>'Kickstarter Table'!D2060</f>
        <v>2560</v>
      </c>
      <c r="C2060" s="11"/>
    </row>
    <row r="2061" spans="1:3" x14ac:dyDescent="0.25">
      <c r="A2061" t="str">
        <f>'Kickstarter Table'!F2061</f>
        <v>successful</v>
      </c>
      <c r="B2061" s="11">
        <f>'Kickstarter Table'!D2061</f>
        <v>30000</v>
      </c>
      <c r="C2061" s="11"/>
    </row>
    <row r="2062" spans="1:3" x14ac:dyDescent="0.25">
      <c r="A2062" t="str">
        <f>'Kickstarter Table'!F2062</f>
        <v>successful</v>
      </c>
      <c r="B2062" s="11">
        <f>'Kickstarter Table'!D2062</f>
        <v>25000</v>
      </c>
      <c r="C2062" s="11"/>
    </row>
    <row r="2063" spans="1:3" x14ac:dyDescent="0.25">
      <c r="A2063" t="str">
        <f>'Kickstarter Table'!F2063</f>
        <v>successful</v>
      </c>
      <c r="B2063" s="11">
        <f>'Kickstarter Table'!D2063</f>
        <v>5000</v>
      </c>
      <c r="C2063" s="11"/>
    </row>
    <row r="2064" spans="1:3" x14ac:dyDescent="0.25">
      <c r="A2064" t="str">
        <f>'Kickstarter Table'!F2064</f>
        <v>successful</v>
      </c>
      <c r="B2064" s="11">
        <f>'Kickstarter Table'!D2064</f>
        <v>100000</v>
      </c>
      <c r="C2064" s="11"/>
    </row>
    <row r="2065" spans="1:3" x14ac:dyDescent="0.25">
      <c r="A2065" t="str">
        <f>'Kickstarter Table'!F2065</f>
        <v>successful</v>
      </c>
      <c r="B2065" s="11">
        <f>'Kickstarter Table'!D2065</f>
        <v>4000</v>
      </c>
      <c r="C2065" s="11"/>
    </row>
    <row r="2066" spans="1:3" x14ac:dyDescent="0.25">
      <c r="A2066" t="str">
        <f>'Kickstarter Table'!F2066</f>
        <v>successful</v>
      </c>
      <c r="B2066" s="11">
        <f>'Kickstarter Table'!D2066</f>
        <v>261962</v>
      </c>
      <c r="C2066" s="11"/>
    </row>
    <row r="2067" spans="1:3" x14ac:dyDescent="0.25">
      <c r="A2067" t="str">
        <f>'Kickstarter Table'!F2067</f>
        <v>successful</v>
      </c>
      <c r="B2067" s="11">
        <f>'Kickstarter Table'!D2067</f>
        <v>40000</v>
      </c>
      <c r="C2067" s="11"/>
    </row>
    <row r="2068" spans="1:3" x14ac:dyDescent="0.25">
      <c r="A2068" t="str">
        <f>'Kickstarter Table'!F2068</f>
        <v>successful</v>
      </c>
      <c r="B2068" s="11">
        <f>'Kickstarter Table'!D2068</f>
        <v>2000</v>
      </c>
      <c r="C2068" s="11"/>
    </row>
    <row r="2069" spans="1:3" x14ac:dyDescent="0.25">
      <c r="A2069" t="str">
        <f>'Kickstarter Table'!F2069</f>
        <v>successful</v>
      </c>
      <c r="B2069" s="11">
        <f>'Kickstarter Table'!D2069</f>
        <v>495</v>
      </c>
      <c r="C2069" s="11"/>
    </row>
    <row r="2070" spans="1:3" x14ac:dyDescent="0.25">
      <c r="A2070" t="str">
        <f>'Kickstarter Table'!F2070</f>
        <v>successful</v>
      </c>
      <c r="B2070" s="11">
        <f>'Kickstarter Table'!D2070</f>
        <v>25000</v>
      </c>
      <c r="C2070" s="11"/>
    </row>
    <row r="2071" spans="1:3" x14ac:dyDescent="0.25">
      <c r="A2071" t="str">
        <f>'Kickstarter Table'!F2071</f>
        <v>successful</v>
      </c>
      <c r="B2071" s="11">
        <f>'Kickstarter Table'!D2071</f>
        <v>50000</v>
      </c>
      <c r="C2071" s="11"/>
    </row>
    <row r="2072" spans="1:3" x14ac:dyDescent="0.25">
      <c r="A2072" t="str">
        <f>'Kickstarter Table'!F2072</f>
        <v>successful</v>
      </c>
      <c r="B2072" s="11">
        <f>'Kickstarter Table'!D2072</f>
        <v>125000</v>
      </c>
      <c r="C2072" s="11"/>
    </row>
    <row r="2073" spans="1:3" x14ac:dyDescent="0.25">
      <c r="A2073" t="str">
        <f>'Kickstarter Table'!F2073</f>
        <v>successful</v>
      </c>
      <c r="B2073" s="11">
        <f>'Kickstarter Table'!D2073</f>
        <v>20000</v>
      </c>
      <c r="C2073" s="11"/>
    </row>
    <row r="2074" spans="1:3" x14ac:dyDescent="0.25">
      <c r="A2074" t="str">
        <f>'Kickstarter Table'!F2074</f>
        <v>successful</v>
      </c>
      <c r="B2074" s="11">
        <f>'Kickstarter Table'!D2074</f>
        <v>71500</v>
      </c>
      <c r="C2074" s="11"/>
    </row>
    <row r="2075" spans="1:3" x14ac:dyDescent="0.25">
      <c r="A2075" t="str">
        <f>'Kickstarter Table'!F2075</f>
        <v>successful</v>
      </c>
      <c r="B2075" s="11">
        <f>'Kickstarter Table'!D2075</f>
        <v>100000</v>
      </c>
      <c r="C2075" s="11"/>
    </row>
    <row r="2076" spans="1:3" x14ac:dyDescent="0.25">
      <c r="A2076" t="str">
        <f>'Kickstarter Table'!F2076</f>
        <v>successful</v>
      </c>
      <c r="B2076" s="11">
        <f>'Kickstarter Table'!D2076</f>
        <v>600</v>
      </c>
      <c r="C2076" s="11"/>
    </row>
    <row r="2077" spans="1:3" x14ac:dyDescent="0.25">
      <c r="A2077" t="str">
        <f>'Kickstarter Table'!F2077</f>
        <v>successful</v>
      </c>
      <c r="B2077" s="11">
        <f>'Kickstarter Table'!D2077</f>
        <v>9999</v>
      </c>
      <c r="C2077" s="11"/>
    </row>
    <row r="2078" spans="1:3" x14ac:dyDescent="0.25">
      <c r="A2078" t="str">
        <f>'Kickstarter Table'!F2078</f>
        <v>successful</v>
      </c>
      <c r="B2078" s="11">
        <f>'Kickstarter Table'!D2078</f>
        <v>179000</v>
      </c>
      <c r="C2078" s="11"/>
    </row>
    <row r="2079" spans="1:3" x14ac:dyDescent="0.25">
      <c r="A2079" t="str">
        <f>'Kickstarter Table'!F2079</f>
        <v>successful</v>
      </c>
      <c r="B2079" s="11">
        <f>'Kickstarter Table'!D2079</f>
        <v>50000</v>
      </c>
      <c r="C2079" s="11"/>
    </row>
    <row r="2080" spans="1:3" x14ac:dyDescent="0.25">
      <c r="A2080" t="str">
        <f>'Kickstarter Table'!F2080</f>
        <v>successful</v>
      </c>
      <c r="B2080" s="11">
        <f>'Kickstarter Table'!D2080</f>
        <v>20000</v>
      </c>
      <c r="C2080" s="11"/>
    </row>
    <row r="2081" spans="1:3" x14ac:dyDescent="0.25">
      <c r="A2081" t="str">
        <f>'Kickstarter Table'!F2081</f>
        <v>successful</v>
      </c>
      <c r="B2081" s="11">
        <f>'Kickstarter Table'!D2081</f>
        <v>10000</v>
      </c>
      <c r="C2081" s="11"/>
    </row>
    <row r="2082" spans="1:3" x14ac:dyDescent="0.25">
      <c r="A2082" t="str">
        <f>'Kickstarter Table'!F2082</f>
        <v>successful</v>
      </c>
      <c r="B2082" s="11">
        <f>'Kickstarter Table'!D2082</f>
        <v>1000</v>
      </c>
      <c r="C2082" s="11"/>
    </row>
    <row r="2083" spans="1:3" x14ac:dyDescent="0.25">
      <c r="A2083" t="str">
        <f>'Kickstarter Table'!F2083</f>
        <v>successful</v>
      </c>
      <c r="B2083" s="11">
        <f>'Kickstarter Table'!D2083</f>
        <v>3500</v>
      </c>
      <c r="C2083" s="11"/>
    </row>
    <row r="2084" spans="1:3" x14ac:dyDescent="0.25">
      <c r="A2084" t="str">
        <f>'Kickstarter Table'!F2084</f>
        <v>successful</v>
      </c>
      <c r="B2084" s="11">
        <f>'Kickstarter Table'!D2084</f>
        <v>1500</v>
      </c>
      <c r="C2084" s="11"/>
    </row>
    <row r="2085" spans="1:3" x14ac:dyDescent="0.25">
      <c r="A2085" t="str">
        <f>'Kickstarter Table'!F2085</f>
        <v>successful</v>
      </c>
      <c r="B2085" s="11">
        <f>'Kickstarter Table'!D2085</f>
        <v>750</v>
      </c>
      <c r="C2085" s="11"/>
    </row>
    <row r="2086" spans="1:3" x14ac:dyDescent="0.25">
      <c r="A2086" t="str">
        <f>'Kickstarter Table'!F2086</f>
        <v>successful</v>
      </c>
      <c r="B2086" s="11">
        <f>'Kickstarter Table'!D2086</f>
        <v>3000</v>
      </c>
      <c r="C2086" s="11"/>
    </row>
    <row r="2087" spans="1:3" x14ac:dyDescent="0.25">
      <c r="A2087" t="str">
        <f>'Kickstarter Table'!F2087</f>
        <v>successful</v>
      </c>
      <c r="B2087" s="11">
        <f>'Kickstarter Table'!D2087</f>
        <v>6000</v>
      </c>
      <c r="C2087" s="11"/>
    </row>
    <row r="2088" spans="1:3" x14ac:dyDescent="0.25">
      <c r="A2088" t="str">
        <f>'Kickstarter Table'!F2088</f>
        <v>successful</v>
      </c>
      <c r="B2088" s="11">
        <f>'Kickstarter Table'!D2088</f>
        <v>4000</v>
      </c>
      <c r="C2088" s="11"/>
    </row>
    <row r="2089" spans="1:3" x14ac:dyDescent="0.25">
      <c r="A2089" t="str">
        <f>'Kickstarter Table'!F2089</f>
        <v>successful</v>
      </c>
      <c r="B2089" s="11">
        <f>'Kickstarter Table'!D2089</f>
        <v>1500</v>
      </c>
      <c r="C2089" s="11"/>
    </row>
    <row r="2090" spans="1:3" x14ac:dyDescent="0.25">
      <c r="A2090" t="str">
        <f>'Kickstarter Table'!F2090</f>
        <v>successful</v>
      </c>
      <c r="B2090" s="11">
        <f>'Kickstarter Table'!D2090</f>
        <v>3000</v>
      </c>
      <c r="C2090" s="11"/>
    </row>
    <row r="2091" spans="1:3" x14ac:dyDescent="0.25">
      <c r="A2091" t="str">
        <f>'Kickstarter Table'!F2091</f>
        <v>successful</v>
      </c>
      <c r="B2091" s="11">
        <f>'Kickstarter Table'!D2091</f>
        <v>2500</v>
      </c>
      <c r="C2091" s="11"/>
    </row>
    <row r="2092" spans="1:3" x14ac:dyDescent="0.25">
      <c r="A2092" t="str">
        <f>'Kickstarter Table'!F2092</f>
        <v>successful</v>
      </c>
      <c r="B2092" s="11">
        <f>'Kickstarter Table'!D2092</f>
        <v>8000</v>
      </c>
      <c r="C2092" s="11"/>
    </row>
    <row r="2093" spans="1:3" x14ac:dyDescent="0.25">
      <c r="A2093" t="str">
        <f>'Kickstarter Table'!F2093</f>
        <v>successful</v>
      </c>
      <c r="B2093" s="11">
        <f>'Kickstarter Table'!D2093</f>
        <v>18000</v>
      </c>
      <c r="C2093" s="11"/>
    </row>
    <row r="2094" spans="1:3" x14ac:dyDescent="0.25">
      <c r="A2094" t="str">
        <f>'Kickstarter Table'!F2094</f>
        <v>successful</v>
      </c>
      <c r="B2094" s="11">
        <f>'Kickstarter Table'!D2094</f>
        <v>6000</v>
      </c>
      <c r="C2094" s="11"/>
    </row>
    <row r="2095" spans="1:3" x14ac:dyDescent="0.25">
      <c r="A2095" t="str">
        <f>'Kickstarter Table'!F2095</f>
        <v>successful</v>
      </c>
      <c r="B2095" s="11">
        <f>'Kickstarter Table'!D2095</f>
        <v>1500</v>
      </c>
      <c r="C2095" s="11"/>
    </row>
    <row r="2096" spans="1:3" x14ac:dyDescent="0.25">
      <c r="A2096" t="str">
        <f>'Kickstarter Table'!F2096</f>
        <v>successful</v>
      </c>
      <c r="B2096" s="11">
        <f>'Kickstarter Table'!D2096</f>
        <v>3500</v>
      </c>
      <c r="C2096" s="11"/>
    </row>
    <row r="2097" spans="1:3" x14ac:dyDescent="0.25">
      <c r="A2097" t="str">
        <f>'Kickstarter Table'!F2097</f>
        <v>successful</v>
      </c>
      <c r="B2097" s="11">
        <f>'Kickstarter Table'!D2097</f>
        <v>2500</v>
      </c>
      <c r="C2097" s="11"/>
    </row>
    <row r="2098" spans="1:3" x14ac:dyDescent="0.25">
      <c r="A2098" t="str">
        <f>'Kickstarter Table'!F2098</f>
        <v>successful</v>
      </c>
      <c r="B2098" s="11">
        <f>'Kickstarter Table'!D2098</f>
        <v>600</v>
      </c>
      <c r="C2098" s="11"/>
    </row>
    <row r="2099" spans="1:3" x14ac:dyDescent="0.25">
      <c r="A2099" t="str">
        <f>'Kickstarter Table'!F2099</f>
        <v>successful</v>
      </c>
      <c r="B2099" s="11">
        <f>'Kickstarter Table'!D2099</f>
        <v>3000</v>
      </c>
      <c r="C2099" s="11"/>
    </row>
    <row r="2100" spans="1:3" x14ac:dyDescent="0.25">
      <c r="A2100" t="str">
        <f>'Kickstarter Table'!F2100</f>
        <v>successful</v>
      </c>
      <c r="B2100" s="11">
        <f>'Kickstarter Table'!D2100</f>
        <v>6000</v>
      </c>
      <c r="C2100" s="11"/>
    </row>
    <row r="2101" spans="1:3" x14ac:dyDescent="0.25">
      <c r="A2101" t="str">
        <f>'Kickstarter Table'!F2101</f>
        <v>successful</v>
      </c>
      <c r="B2101" s="11">
        <f>'Kickstarter Table'!D2101</f>
        <v>3000</v>
      </c>
      <c r="C2101" s="11"/>
    </row>
    <row r="2102" spans="1:3" x14ac:dyDescent="0.25">
      <c r="A2102" t="str">
        <f>'Kickstarter Table'!F2102</f>
        <v>successful</v>
      </c>
      <c r="B2102" s="11">
        <f>'Kickstarter Table'!D2102</f>
        <v>600</v>
      </c>
      <c r="C2102" s="11"/>
    </row>
    <row r="2103" spans="1:3" x14ac:dyDescent="0.25">
      <c r="A2103" t="str">
        <f>'Kickstarter Table'!F2103</f>
        <v>successful</v>
      </c>
      <c r="B2103" s="11">
        <f>'Kickstarter Table'!D2103</f>
        <v>2000</v>
      </c>
      <c r="C2103" s="11"/>
    </row>
    <row r="2104" spans="1:3" x14ac:dyDescent="0.25">
      <c r="A2104" t="str">
        <f>'Kickstarter Table'!F2104</f>
        <v>successful</v>
      </c>
      <c r="B2104" s="11">
        <f>'Kickstarter Table'!D2104</f>
        <v>1000</v>
      </c>
      <c r="C2104" s="11"/>
    </row>
    <row r="2105" spans="1:3" x14ac:dyDescent="0.25">
      <c r="A2105" t="str">
        <f>'Kickstarter Table'!F2105</f>
        <v>successful</v>
      </c>
      <c r="B2105" s="11">
        <f>'Kickstarter Table'!D2105</f>
        <v>7777</v>
      </c>
      <c r="C2105" s="11"/>
    </row>
    <row r="2106" spans="1:3" x14ac:dyDescent="0.25">
      <c r="A2106" t="str">
        <f>'Kickstarter Table'!F2106</f>
        <v>successful</v>
      </c>
      <c r="B2106" s="11">
        <f>'Kickstarter Table'!D2106</f>
        <v>800</v>
      </c>
      <c r="C2106" s="11"/>
    </row>
    <row r="2107" spans="1:3" x14ac:dyDescent="0.25">
      <c r="A2107" t="str">
        <f>'Kickstarter Table'!F2107</f>
        <v>successful</v>
      </c>
      <c r="B2107" s="11">
        <f>'Kickstarter Table'!D2107</f>
        <v>2000</v>
      </c>
      <c r="C2107" s="11"/>
    </row>
    <row r="2108" spans="1:3" x14ac:dyDescent="0.25">
      <c r="A2108" t="str">
        <f>'Kickstarter Table'!F2108</f>
        <v>successful</v>
      </c>
      <c r="B2108" s="11">
        <f>'Kickstarter Table'!D2108</f>
        <v>2200</v>
      </c>
      <c r="C2108" s="11"/>
    </row>
    <row r="2109" spans="1:3" x14ac:dyDescent="0.25">
      <c r="A2109" t="str">
        <f>'Kickstarter Table'!F2109</f>
        <v>successful</v>
      </c>
      <c r="B2109" s="11">
        <f>'Kickstarter Table'!D2109</f>
        <v>2000</v>
      </c>
      <c r="C2109" s="11"/>
    </row>
    <row r="2110" spans="1:3" x14ac:dyDescent="0.25">
      <c r="A2110" t="str">
        <f>'Kickstarter Table'!F2110</f>
        <v>successful</v>
      </c>
      <c r="B2110" s="11">
        <f>'Kickstarter Table'!D2110</f>
        <v>16000</v>
      </c>
      <c r="C2110" s="11"/>
    </row>
    <row r="2111" spans="1:3" x14ac:dyDescent="0.25">
      <c r="A2111" t="str">
        <f>'Kickstarter Table'!F2111</f>
        <v>successful</v>
      </c>
      <c r="B2111" s="11">
        <f>'Kickstarter Table'!D2111</f>
        <v>4000</v>
      </c>
      <c r="C2111" s="11"/>
    </row>
    <row r="2112" spans="1:3" x14ac:dyDescent="0.25">
      <c r="A2112" t="str">
        <f>'Kickstarter Table'!F2112</f>
        <v>successful</v>
      </c>
      <c r="B2112" s="11">
        <f>'Kickstarter Table'!D2112</f>
        <v>2000</v>
      </c>
      <c r="C2112" s="11"/>
    </row>
    <row r="2113" spans="1:3" x14ac:dyDescent="0.25">
      <c r="A2113" t="str">
        <f>'Kickstarter Table'!F2113</f>
        <v>successful</v>
      </c>
      <c r="B2113" s="11">
        <f>'Kickstarter Table'!D2113</f>
        <v>2000</v>
      </c>
      <c r="C2113" s="11"/>
    </row>
    <row r="2114" spans="1:3" x14ac:dyDescent="0.25">
      <c r="A2114" t="str">
        <f>'Kickstarter Table'!F2114</f>
        <v>successful</v>
      </c>
      <c r="B2114" s="11">
        <f>'Kickstarter Table'!D2114</f>
        <v>300</v>
      </c>
      <c r="C2114" s="11"/>
    </row>
    <row r="2115" spans="1:3" x14ac:dyDescent="0.25">
      <c r="A2115" t="str">
        <f>'Kickstarter Table'!F2115</f>
        <v>successful</v>
      </c>
      <c r="B2115" s="11">
        <f>'Kickstarter Table'!D2115</f>
        <v>7000</v>
      </c>
      <c r="C2115" s="11"/>
    </row>
    <row r="2116" spans="1:3" x14ac:dyDescent="0.25">
      <c r="A2116" t="str">
        <f>'Kickstarter Table'!F2116</f>
        <v>successful</v>
      </c>
      <c r="B2116" s="11">
        <f>'Kickstarter Table'!D2116</f>
        <v>5000</v>
      </c>
      <c r="C2116" s="11"/>
    </row>
    <row r="2117" spans="1:3" x14ac:dyDescent="0.25">
      <c r="A2117" t="str">
        <f>'Kickstarter Table'!F2117</f>
        <v>successful</v>
      </c>
      <c r="B2117" s="11">
        <f>'Kickstarter Table'!D2117</f>
        <v>1500</v>
      </c>
      <c r="C2117" s="11"/>
    </row>
    <row r="2118" spans="1:3" x14ac:dyDescent="0.25">
      <c r="A2118" t="str">
        <f>'Kickstarter Table'!F2118</f>
        <v>successful</v>
      </c>
      <c r="B2118" s="11">
        <f>'Kickstarter Table'!D2118</f>
        <v>48000</v>
      </c>
      <c r="C2118" s="11"/>
    </row>
    <row r="2119" spans="1:3" x14ac:dyDescent="0.25">
      <c r="A2119" t="str">
        <f>'Kickstarter Table'!F2119</f>
        <v>successful</v>
      </c>
      <c r="B2119" s="11">
        <f>'Kickstarter Table'!D2119</f>
        <v>1200</v>
      </c>
      <c r="C2119" s="11"/>
    </row>
    <row r="2120" spans="1:3" x14ac:dyDescent="0.25">
      <c r="A2120" t="str">
        <f>'Kickstarter Table'!F2120</f>
        <v>successful</v>
      </c>
      <c r="B2120" s="11">
        <f>'Kickstarter Table'!D2120</f>
        <v>1000</v>
      </c>
      <c r="C2120" s="11"/>
    </row>
    <row r="2121" spans="1:3" x14ac:dyDescent="0.25">
      <c r="A2121" t="str">
        <f>'Kickstarter Table'!F2121</f>
        <v>successful</v>
      </c>
      <c r="B2121" s="11">
        <f>'Kickstarter Table'!D2121</f>
        <v>2000</v>
      </c>
      <c r="C2121" s="11"/>
    </row>
    <row r="2122" spans="1:3" x14ac:dyDescent="0.25">
      <c r="A2122" t="str">
        <f>'Kickstarter Table'!F2122</f>
        <v>successful</v>
      </c>
      <c r="B2122" s="11">
        <f>'Kickstarter Table'!D2122</f>
        <v>8000</v>
      </c>
      <c r="C2122" s="11"/>
    </row>
    <row r="2123" spans="1:3" x14ac:dyDescent="0.25">
      <c r="A2123" t="str">
        <f>'Kickstarter Table'!F2123</f>
        <v>failed</v>
      </c>
      <c r="B2123" s="11">
        <f>'Kickstarter Table'!D2123</f>
        <v>50000</v>
      </c>
      <c r="C2123" s="11"/>
    </row>
    <row r="2124" spans="1:3" x14ac:dyDescent="0.25">
      <c r="A2124" t="str">
        <f>'Kickstarter Table'!F2124</f>
        <v>failed</v>
      </c>
      <c r="B2124" s="11">
        <f>'Kickstarter Table'!D2124</f>
        <v>80000</v>
      </c>
      <c r="C2124" s="11"/>
    </row>
    <row r="2125" spans="1:3" x14ac:dyDescent="0.25">
      <c r="A2125" t="str">
        <f>'Kickstarter Table'!F2125</f>
        <v>failed</v>
      </c>
      <c r="B2125" s="11">
        <f>'Kickstarter Table'!D2125</f>
        <v>500</v>
      </c>
      <c r="C2125" s="11"/>
    </row>
    <row r="2126" spans="1:3" x14ac:dyDescent="0.25">
      <c r="A2126" t="str">
        <f>'Kickstarter Table'!F2126</f>
        <v>failed</v>
      </c>
      <c r="B2126" s="11">
        <f>'Kickstarter Table'!D2126</f>
        <v>1100</v>
      </c>
      <c r="C2126" s="11"/>
    </row>
    <row r="2127" spans="1:3" x14ac:dyDescent="0.25">
      <c r="A2127" t="str">
        <f>'Kickstarter Table'!F2127</f>
        <v>failed</v>
      </c>
      <c r="B2127" s="11">
        <f>'Kickstarter Table'!D2127</f>
        <v>60000</v>
      </c>
      <c r="C2127" s="11"/>
    </row>
    <row r="2128" spans="1:3" x14ac:dyDescent="0.25">
      <c r="A2128" t="str">
        <f>'Kickstarter Table'!F2128</f>
        <v>failed</v>
      </c>
      <c r="B2128" s="11">
        <f>'Kickstarter Table'!D2128</f>
        <v>20000</v>
      </c>
      <c r="C2128" s="11"/>
    </row>
    <row r="2129" spans="1:3" x14ac:dyDescent="0.25">
      <c r="A2129" t="str">
        <f>'Kickstarter Table'!F2129</f>
        <v>failed</v>
      </c>
      <c r="B2129" s="11">
        <f>'Kickstarter Table'!D2129</f>
        <v>28000</v>
      </c>
      <c r="C2129" s="11"/>
    </row>
    <row r="2130" spans="1:3" x14ac:dyDescent="0.25">
      <c r="A2130" t="str">
        <f>'Kickstarter Table'!F2130</f>
        <v>failed</v>
      </c>
      <c r="B2130" s="11">
        <f>'Kickstarter Table'!D2130</f>
        <v>15000</v>
      </c>
      <c r="C2130" s="11"/>
    </row>
    <row r="2131" spans="1:3" x14ac:dyDescent="0.25">
      <c r="A2131" t="str">
        <f>'Kickstarter Table'!F2131</f>
        <v>failed</v>
      </c>
      <c r="B2131" s="11">
        <f>'Kickstarter Table'!D2131</f>
        <v>2000</v>
      </c>
      <c r="C2131" s="11"/>
    </row>
    <row r="2132" spans="1:3" x14ac:dyDescent="0.25">
      <c r="A2132" t="str">
        <f>'Kickstarter Table'!F2132</f>
        <v>failed</v>
      </c>
      <c r="B2132" s="11">
        <f>'Kickstarter Table'!D2132</f>
        <v>42000</v>
      </c>
      <c r="C2132" s="11"/>
    </row>
    <row r="2133" spans="1:3" x14ac:dyDescent="0.25">
      <c r="A2133" t="str">
        <f>'Kickstarter Table'!F2133</f>
        <v>failed</v>
      </c>
      <c r="B2133" s="11">
        <f>'Kickstarter Table'!D2133</f>
        <v>500</v>
      </c>
      <c r="C2133" s="11"/>
    </row>
    <row r="2134" spans="1:3" x14ac:dyDescent="0.25">
      <c r="A2134" t="str">
        <f>'Kickstarter Table'!F2134</f>
        <v>failed</v>
      </c>
      <c r="B2134" s="11">
        <f>'Kickstarter Table'!D2134</f>
        <v>100000</v>
      </c>
      <c r="C2134" s="11"/>
    </row>
    <row r="2135" spans="1:3" x14ac:dyDescent="0.25">
      <c r="A2135" t="str">
        <f>'Kickstarter Table'!F2135</f>
        <v>failed</v>
      </c>
      <c r="B2135" s="11">
        <f>'Kickstarter Table'!D2135</f>
        <v>1000</v>
      </c>
      <c r="C2135" s="11"/>
    </row>
    <row r="2136" spans="1:3" x14ac:dyDescent="0.25">
      <c r="A2136" t="str">
        <f>'Kickstarter Table'!F2136</f>
        <v>failed</v>
      </c>
      <c r="B2136" s="11">
        <f>'Kickstarter Table'!D2136</f>
        <v>6000</v>
      </c>
      <c r="C2136" s="11"/>
    </row>
    <row r="2137" spans="1:3" x14ac:dyDescent="0.25">
      <c r="A2137" t="str">
        <f>'Kickstarter Table'!F2137</f>
        <v>failed</v>
      </c>
      <c r="B2137" s="11">
        <f>'Kickstarter Table'!D2137</f>
        <v>5000</v>
      </c>
      <c r="C2137" s="11"/>
    </row>
    <row r="2138" spans="1:3" x14ac:dyDescent="0.25">
      <c r="A2138" t="str">
        <f>'Kickstarter Table'!F2138</f>
        <v>failed</v>
      </c>
      <c r="B2138" s="11">
        <f>'Kickstarter Table'!D2138</f>
        <v>80000</v>
      </c>
      <c r="C2138" s="11"/>
    </row>
    <row r="2139" spans="1:3" x14ac:dyDescent="0.25">
      <c r="A2139" t="str">
        <f>'Kickstarter Table'!F2139</f>
        <v>failed</v>
      </c>
      <c r="B2139" s="11">
        <f>'Kickstarter Table'!D2139</f>
        <v>50000</v>
      </c>
      <c r="C2139" s="11"/>
    </row>
    <row r="2140" spans="1:3" x14ac:dyDescent="0.25">
      <c r="A2140" t="str">
        <f>'Kickstarter Table'!F2140</f>
        <v>failed</v>
      </c>
      <c r="B2140" s="11">
        <f>'Kickstarter Table'!D2140</f>
        <v>1000</v>
      </c>
      <c r="C2140" s="11"/>
    </row>
    <row r="2141" spans="1:3" x14ac:dyDescent="0.25">
      <c r="A2141" t="str">
        <f>'Kickstarter Table'!F2141</f>
        <v>failed</v>
      </c>
      <c r="B2141" s="11">
        <f>'Kickstarter Table'!D2141</f>
        <v>30000</v>
      </c>
      <c r="C2141" s="11"/>
    </row>
    <row r="2142" spans="1:3" x14ac:dyDescent="0.25">
      <c r="A2142" t="str">
        <f>'Kickstarter Table'!F2142</f>
        <v>failed</v>
      </c>
      <c r="B2142" s="11">
        <f>'Kickstarter Table'!D2142</f>
        <v>500000</v>
      </c>
      <c r="C2142" s="11"/>
    </row>
    <row r="2143" spans="1:3" x14ac:dyDescent="0.25">
      <c r="A2143" t="str">
        <f>'Kickstarter Table'!F2143</f>
        <v>failed</v>
      </c>
      <c r="B2143" s="11">
        <f>'Kickstarter Table'!D2143</f>
        <v>15000</v>
      </c>
      <c r="C2143" s="11"/>
    </row>
    <row r="2144" spans="1:3" x14ac:dyDescent="0.25">
      <c r="A2144" t="str">
        <f>'Kickstarter Table'!F2144</f>
        <v>failed</v>
      </c>
      <c r="B2144" s="11">
        <f>'Kickstarter Table'!D2144</f>
        <v>10500</v>
      </c>
      <c r="C2144" s="11"/>
    </row>
    <row r="2145" spans="1:3" x14ac:dyDescent="0.25">
      <c r="A2145" t="str">
        <f>'Kickstarter Table'!F2145</f>
        <v>failed</v>
      </c>
      <c r="B2145" s="11">
        <f>'Kickstarter Table'!D2145</f>
        <v>2000</v>
      </c>
      <c r="C2145" s="11"/>
    </row>
    <row r="2146" spans="1:3" x14ac:dyDescent="0.25">
      <c r="A2146" t="str">
        <f>'Kickstarter Table'!F2146</f>
        <v>failed</v>
      </c>
      <c r="B2146" s="11">
        <f>'Kickstarter Table'!D2146</f>
        <v>35500</v>
      </c>
      <c r="C2146" s="11"/>
    </row>
    <row r="2147" spans="1:3" x14ac:dyDescent="0.25">
      <c r="A2147" t="str">
        <f>'Kickstarter Table'!F2147</f>
        <v>failed</v>
      </c>
      <c r="B2147" s="11">
        <f>'Kickstarter Table'!D2147</f>
        <v>15000</v>
      </c>
      <c r="C2147" s="11"/>
    </row>
    <row r="2148" spans="1:3" x14ac:dyDescent="0.25">
      <c r="A2148" t="str">
        <f>'Kickstarter Table'!F2148</f>
        <v>failed</v>
      </c>
      <c r="B2148" s="11">
        <f>'Kickstarter Table'!D2148</f>
        <v>5000</v>
      </c>
      <c r="C2148" s="11"/>
    </row>
    <row r="2149" spans="1:3" x14ac:dyDescent="0.25">
      <c r="A2149" t="str">
        <f>'Kickstarter Table'!F2149</f>
        <v>failed</v>
      </c>
      <c r="B2149" s="11">
        <f>'Kickstarter Table'!D2149</f>
        <v>390000</v>
      </c>
      <c r="C2149" s="11"/>
    </row>
    <row r="2150" spans="1:3" x14ac:dyDescent="0.25">
      <c r="A2150" t="str">
        <f>'Kickstarter Table'!F2150</f>
        <v>failed</v>
      </c>
      <c r="B2150" s="11">
        <f>'Kickstarter Table'!D2150</f>
        <v>100</v>
      </c>
      <c r="C2150" s="11"/>
    </row>
    <row r="2151" spans="1:3" x14ac:dyDescent="0.25">
      <c r="A2151" t="str">
        <f>'Kickstarter Table'!F2151</f>
        <v>failed</v>
      </c>
      <c r="B2151" s="11">
        <f>'Kickstarter Table'!D2151</f>
        <v>2000</v>
      </c>
      <c r="C2151" s="11"/>
    </row>
    <row r="2152" spans="1:3" x14ac:dyDescent="0.25">
      <c r="A2152" t="str">
        <f>'Kickstarter Table'!F2152</f>
        <v>failed</v>
      </c>
      <c r="B2152" s="11">
        <f>'Kickstarter Table'!D2152</f>
        <v>50000</v>
      </c>
      <c r="C2152" s="11"/>
    </row>
    <row r="2153" spans="1:3" x14ac:dyDescent="0.25">
      <c r="A2153" t="str">
        <f>'Kickstarter Table'!F2153</f>
        <v>failed</v>
      </c>
      <c r="B2153" s="11">
        <f>'Kickstarter Table'!D2153</f>
        <v>45000</v>
      </c>
      <c r="C2153" s="11"/>
    </row>
    <row r="2154" spans="1:3" x14ac:dyDescent="0.25">
      <c r="A2154" t="str">
        <f>'Kickstarter Table'!F2154</f>
        <v>failed</v>
      </c>
      <c r="B2154" s="11">
        <f>'Kickstarter Table'!D2154</f>
        <v>30000</v>
      </c>
      <c r="C2154" s="11"/>
    </row>
    <row r="2155" spans="1:3" x14ac:dyDescent="0.25">
      <c r="A2155" t="str">
        <f>'Kickstarter Table'!F2155</f>
        <v>failed</v>
      </c>
      <c r="B2155" s="11">
        <f>'Kickstarter Table'!D2155</f>
        <v>372625</v>
      </c>
      <c r="C2155" s="11"/>
    </row>
    <row r="2156" spans="1:3" x14ac:dyDescent="0.25">
      <c r="A2156" t="str">
        <f>'Kickstarter Table'!F2156</f>
        <v>failed</v>
      </c>
      <c r="B2156" s="11">
        <f>'Kickstarter Table'!D2156</f>
        <v>250</v>
      </c>
      <c r="C2156" s="11"/>
    </row>
    <row r="2157" spans="1:3" x14ac:dyDescent="0.25">
      <c r="A2157" t="str">
        <f>'Kickstarter Table'!F2157</f>
        <v>failed</v>
      </c>
      <c r="B2157" s="11">
        <f>'Kickstarter Table'!D2157</f>
        <v>5000</v>
      </c>
      <c r="C2157" s="11"/>
    </row>
    <row r="2158" spans="1:3" x14ac:dyDescent="0.25">
      <c r="A2158" t="str">
        <f>'Kickstarter Table'!F2158</f>
        <v>failed</v>
      </c>
      <c r="B2158" s="11">
        <f>'Kickstarter Table'!D2158</f>
        <v>56000</v>
      </c>
      <c r="C2158" s="11"/>
    </row>
    <row r="2159" spans="1:3" x14ac:dyDescent="0.25">
      <c r="A2159" t="str">
        <f>'Kickstarter Table'!F2159</f>
        <v>failed</v>
      </c>
      <c r="B2159" s="11">
        <f>'Kickstarter Table'!D2159</f>
        <v>75000</v>
      </c>
      <c r="C2159" s="11"/>
    </row>
    <row r="2160" spans="1:3" x14ac:dyDescent="0.25">
      <c r="A2160" t="str">
        <f>'Kickstarter Table'!F2160</f>
        <v>failed</v>
      </c>
      <c r="B2160" s="11">
        <f>'Kickstarter Table'!D2160</f>
        <v>300000</v>
      </c>
      <c r="C2160" s="11"/>
    </row>
    <row r="2161" spans="1:3" x14ac:dyDescent="0.25">
      <c r="A2161" t="str">
        <f>'Kickstarter Table'!F2161</f>
        <v>failed</v>
      </c>
      <c r="B2161" s="11">
        <f>'Kickstarter Table'!D2161</f>
        <v>3600</v>
      </c>
      <c r="C2161" s="11"/>
    </row>
    <row r="2162" spans="1:3" x14ac:dyDescent="0.25">
      <c r="A2162" t="str">
        <f>'Kickstarter Table'!F2162</f>
        <v>failed</v>
      </c>
      <c r="B2162" s="11">
        <f>'Kickstarter Table'!D2162</f>
        <v>10000</v>
      </c>
      <c r="C2162" s="11"/>
    </row>
    <row r="2163" spans="1:3" x14ac:dyDescent="0.25">
      <c r="A2163" t="str">
        <f>'Kickstarter Table'!F2163</f>
        <v>successful</v>
      </c>
      <c r="B2163" s="11">
        <f>'Kickstarter Table'!D2163</f>
        <v>400</v>
      </c>
      <c r="C2163" s="11"/>
    </row>
    <row r="2164" spans="1:3" x14ac:dyDescent="0.25">
      <c r="A2164" t="str">
        <f>'Kickstarter Table'!F2164</f>
        <v>successful</v>
      </c>
      <c r="B2164" s="11">
        <f>'Kickstarter Table'!D2164</f>
        <v>4500</v>
      </c>
      <c r="C2164" s="11"/>
    </row>
    <row r="2165" spans="1:3" x14ac:dyDescent="0.25">
      <c r="A2165" t="str">
        <f>'Kickstarter Table'!F2165</f>
        <v>successful</v>
      </c>
      <c r="B2165" s="11">
        <f>'Kickstarter Table'!D2165</f>
        <v>2500</v>
      </c>
      <c r="C2165" s="11"/>
    </row>
    <row r="2166" spans="1:3" x14ac:dyDescent="0.25">
      <c r="A2166" t="str">
        <f>'Kickstarter Table'!F2166</f>
        <v>successful</v>
      </c>
      <c r="B2166" s="11">
        <f>'Kickstarter Table'!D2166</f>
        <v>5500</v>
      </c>
      <c r="C2166" s="11"/>
    </row>
    <row r="2167" spans="1:3" x14ac:dyDescent="0.25">
      <c r="A2167" t="str">
        <f>'Kickstarter Table'!F2167</f>
        <v>successful</v>
      </c>
      <c r="B2167" s="11">
        <f>'Kickstarter Table'!D2167</f>
        <v>2500</v>
      </c>
      <c r="C2167" s="11"/>
    </row>
    <row r="2168" spans="1:3" x14ac:dyDescent="0.25">
      <c r="A2168" t="str">
        <f>'Kickstarter Table'!F2168</f>
        <v>successful</v>
      </c>
      <c r="B2168" s="11">
        <f>'Kickstarter Table'!D2168</f>
        <v>2000</v>
      </c>
      <c r="C2168" s="11"/>
    </row>
    <row r="2169" spans="1:3" x14ac:dyDescent="0.25">
      <c r="A2169" t="str">
        <f>'Kickstarter Table'!F2169</f>
        <v>successful</v>
      </c>
      <c r="B2169" s="11">
        <f>'Kickstarter Table'!D2169</f>
        <v>150</v>
      </c>
      <c r="C2169" s="11"/>
    </row>
    <row r="2170" spans="1:3" x14ac:dyDescent="0.25">
      <c r="A2170" t="str">
        <f>'Kickstarter Table'!F2170</f>
        <v>successful</v>
      </c>
      <c r="B2170" s="11">
        <f>'Kickstarter Table'!D2170</f>
        <v>18000</v>
      </c>
      <c r="C2170" s="11"/>
    </row>
    <row r="2171" spans="1:3" x14ac:dyDescent="0.25">
      <c r="A2171" t="str">
        <f>'Kickstarter Table'!F2171</f>
        <v>successful</v>
      </c>
      <c r="B2171" s="11">
        <f>'Kickstarter Table'!D2171</f>
        <v>153</v>
      </c>
      <c r="C2171" s="11"/>
    </row>
    <row r="2172" spans="1:3" x14ac:dyDescent="0.25">
      <c r="A2172" t="str">
        <f>'Kickstarter Table'!F2172</f>
        <v>successful</v>
      </c>
      <c r="B2172" s="11">
        <f>'Kickstarter Table'!D2172</f>
        <v>350</v>
      </c>
      <c r="C2172" s="11"/>
    </row>
    <row r="2173" spans="1:3" x14ac:dyDescent="0.25">
      <c r="A2173" t="str">
        <f>'Kickstarter Table'!F2173</f>
        <v>successful</v>
      </c>
      <c r="B2173" s="11">
        <f>'Kickstarter Table'!D2173</f>
        <v>4000</v>
      </c>
      <c r="C2173" s="11"/>
    </row>
    <row r="2174" spans="1:3" x14ac:dyDescent="0.25">
      <c r="A2174" t="str">
        <f>'Kickstarter Table'!F2174</f>
        <v>successful</v>
      </c>
      <c r="B2174" s="11">
        <f>'Kickstarter Table'!D2174</f>
        <v>1000</v>
      </c>
      <c r="C2174" s="11"/>
    </row>
    <row r="2175" spans="1:3" x14ac:dyDescent="0.25">
      <c r="A2175" t="str">
        <f>'Kickstarter Table'!F2175</f>
        <v>successful</v>
      </c>
      <c r="B2175" s="11">
        <f>'Kickstarter Table'!D2175</f>
        <v>4200</v>
      </c>
      <c r="C2175" s="11"/>
    </row>
    <row r="2176" spans="1:3" x14ac:dyDescent="0.25">
      <c r="A2176" t="str">
        <f>'Kickstarter Table'!F2176</f>
        <v>successful</v>
      </c>
      <c r="B2176" s="11">
        <f>'Kickstarter Table'!D2176</f>
        <v>4000</v>
      </c>
      <c r="C2176" s="11"/>
    </row>
    <row r="2177" spans="1:3" x14ac:dyDescent="0.25">
      <c r="A2177" t="str">
        <f>'Kickstarter Table'!F2177</f>
        <v>successful</v>
      </c>
      <c r="B2177" s="11">
        <f>'Kickstarter Table'!D2177</f>
        <v>700</v>
      </c>
      <c r="C2177" s="11"/>
    </row>
    <row r="2178" spans="1:3" x14ac:dyDescent="0.25">
      <c r="A2178" t="str">
        <f>'Kickstarter Table'!F2178</f>
        <v>successful</v>
      </c>
      <c r="B2178" s="11">
        <f>'Kickstarter Table'!D2178</f>
        <v>5000</v>
      </c>
      <c r="C2178" s="11"/>
    </row>
    <row r="2179" spans="1:3" x14ac:dyDescent="0.25">
      <c r="A2179" t="str">
        <f>'Kickstarter Table'!F2179</f>
        <v>successful</v>
      </c>
      <c r="B2179" s="11">
        <f>'Kickstarter Table'!D2179</f>
        <v>2500</v>
      </c>
      <c r="C2179" s="11"/>
    </row>
    <row r="2180" spans="1:3" x14ac:dyDescent="0.25">
      <c r="A2180" t="str">
        <f>'Kickstarter Table'!F2180</f>
        <v>successful</v>
      </c>
      <c r="B2180" s="11">
        <f>'Kickstarter Table'!D2180</f>
        <v>25000</v>
      </c>
      <c r="C2180" s="11"/>
    </row>
    <row r="2181" spans="1:3" x14ac:dyDescent="0.25">
      <c r="A2181" t="str">
        <f>'Kickstarter Table'!F2181</f>
        <v>successful</v>
      </c>
      <c r="B2181" s="11">
        <f>'Kickstarter Table'!D2181</f>
        <v>1000</v>
      </c>
      <c r="C2181" s="11"/>
    </row>
    <row r="2182" spans="1:3" x14ac:dyDescent="0.25">
      <c r="A2182" t="str">
        <f>'Kickstarter Table'!F2182</f>
        <v>successful</v>
      </c>
      <c r="B2182" s="11">
        <f>'Kickstarter Table'!D2182</f>
        <v>5000</v>
      </c>
      <c r="C2182" s="11"/>
    </row>
    <row r="2183" spans="1:3" x14ac:dyDescent="0.25">
      <c r="A2183" t="str">
        <f>'Kickstarter Table'!F2183</f>
        <v>successful</v>
      </c>
      <c r="B2183" s="11">
        <f>'Kickstarter Table'!D2183</f>
        <v>2000</v>
      </c>
      <c r="C2183" s="11"/>
    </row>
    <row r="2184" spans="1:3" x14ac:dyDescent="0.25">
      <c r="A2184" t="str">
        <f>'Kickstarter Table'!F2184</f>
        <v>successful</v>
      </c>
      <c r="B2184" s="11">
        <f>'Kickstarter Table'!D2184</f>
        <v>3000</v>
      </c>
      <c r="C2184" s="11"/>
    </row>
    <row r="2185" spans="1:3" x14ac:dyDescent="0.25">
      <c r="A2185" t="str">
        <f>'Kickstarter Table'!F2185</f>
        <v>successful</v>
      </c>
      <c r="B2185" s="11">
        <f>'Kickstarter Table'!D2185</f>
        <v>1800</v>
      </c>
      <c r="C2185" s="11"/>
    </row>
    <row r="2186" spans="1:3" x14ac:dyDescent="0.25">
      <c r="A2186" t="str">
        <f>'Kickstarter Table'!F2186</f>
        <v>successful</v>
      </c>
      <c r="B2186" s="11">
        <f>'Kickstarter Table'!D2186</f>
        <v>10000</v>
      </c>
      <c r="C2186" s="11"/>
    </row>
    <row r="2187" spans="1:3" x14ac:dyDescent="0.25">
      <c r="A2187" t="str">
        <f>'Kickstarter Table'!F2187</f>
        <v>successful</v>
      </c>
      <c r="B2187" s="11">
        <f>'Kickstarter Table'!D2187</f>
        <v>5000</v>
      </c>
      <c r="C2187" s="11"/>
    </row>
    <row r="2188" spans="1:3" x14ac:dyDescent="0.25">
      <c r="A2188" t="str">
        <f>'Kickstarter Table'!F2188</f>
        <v>successful</v>
      </c>
      <c r="B2188" s="11">
        <f>'Kickstarter Table'!D2188</f>
        <v>20000</v>
      </c>
      <c r="C2188" s="11"/>
    </row>
    <row r="2189" spans="1:3" x14ac:dyDescent="0.25">
      <c r="A2189" t="str">
        <f>'Kickstarter Table'!F2189</f>
        <v>successful</v>
      </c>
      <c r="B2189" s="11">
        <f>'Kickstarter Table'!D2189</f>
        <v>20000</v>
      </c>
      <c r="C2189" s="11"/>
    </row>
    <row r="2190" spans="1:3" x14ac:dyDescent="0.25">
      <c r="A2190" t="str">
        <f>'Kickstarter Table'!F2190</f>
        <v>successful</v>
      </c>
      <c r="B2190" s="11">
        <f>'Kickstarter Table'!D2190</f>
        <v>5494</v>
      </c>
      <c r="C2190" s="11"/>
    </row>
    <row r="2191" spans="1:3" x14ac:dyDescent="0.25">
      <c r="A2191" t="str">
        <f>'Kickstarter Table'!F2191</f>
        <v>successful</v>
      </c>
      <c r="B2191" s="11">
        <f>'Kickstarter Table'!D2191</f>
        <v>1200</v>
      </c>
      <c r="C2191" s="11"/>
    </row>
    <row r="2192" spans="1:3" x14ac:dyDescent="0.25">
      <c r="A2192" t="str">
        <f>'Kickstarter Table'!F2192</f>
        <v>successful</v>
      </c>
      <c r="B2192" s="11">
        <f>'Kickstarter Table'!D2192</f>
        <v>19000</v>
      </c>
      <c r="C2192" s="11"/>
    </row>
    <row r="2193" spans="1:3" x14ac:dyDescent="0.25">
      <c r="A2193" t="str">
        <f>'Kickstarter Table'!F2193</f>
        <v>successful</v>
      </c>
      <c r="B2193" s="11">
        <f>'Kickstarter Table'!D2193</f>
        <v>750</v>
      </c>
      <c r="C2193" s="11"/>
    </row>
    <row r="2194" spans="1:3" x14ac:dyDescent="0.25">
      <c r="A2194" t="str">
        <f>'Kickstarter Table'!F2194</f>
        <v>successful</v>
      </c>
      <c r="B2194" s="11">
        <f>'Kickstarter Table'!D2194</f>
        <v>12000</v>
      </c>
      <c r="C2194" s="11"/>
    </row>
    <row r="2195" spans="1:3" x14ac:dyDescent="0.25">
      <c r="A2195" t="str">
        <f>'Kickstarter Table'!F2195</f>
        <v>successful</v>
      </c>
      <c r="B2195" s="11">
        <f>'Kickstarter Table'!D2195</f>
        <v>15000</v>
      </c>
      <c r="C2195" s="11"/>
    </row>
    <row r="2196" spans="1:3" x14ac:dyDescent="0.25">
      <c r="A2196" t="str">
        <f>'Kickstarter Table'!F2196</f>
        <v>successful</v>
      </c>
      <c r="B2196" s="11">
        <f>'Kickstarter Table'!D2196</f>
        <v>10000</v>
      </c>
      <c r="C2196" s="11"/>
    </row>
    <row r="2197" spans="1:3" x14ac:dyDescent="0.25">
      <c r="A2197" t="str">
        <f>'Kickstarter Table'!F2197</f>
        <v>successful</v>
      </c>
      <c r="B2197" s="11">
        <f>'Kickstarter Table'!D2197</f>
        <v>4600</v>
      </c>
      <c r="C2197" s="11"/>
    </row>
    <row r="2198" spans="1:3" x14ac:dyDescent="0.25">
      <c r="A2198" t="str">
        <f>'Kickstarter Table'!F2198</f>
        <v>successful</v>
      </c>
      <c r="B2198" s="11">
        <f>'Kickstarter Table'!D2198</f>
        <v>14000</v>
      </c>
      <c r="C2198" s="11"/>
    </row>
    <row r="2199" spans="1:3" x14ac:dyDescent="0.25">
      <c r="A2199" t="str">
        <f>'Kickstarter Table'!F2199</f>
        <v>successful</v>
      </c>
      <c r="B2199" s="11">
        <f>'Kickstarter Table'!D2199</f>
        <v>30000</v>
      </c>
      <c r="C2199" s="11"/>
    </row>
    <row r="2200" spans="1:3" x14ac:dyDescent="0.25">
      <c r="A2200" t="str">
        <f>'Kickstarter Table'!F2200</f>
        <v>successful</v>
      </c>
      <c r="B2200" s="11">
        <f>'Kickstarter Table'!D2200</f>
        <v>40000</v>
      </c>
      <c r="C2200" s="11"/>
    </row>
    <row r="2201" spans="1:3" x14ac:dyDescent="0.25">
      <c r="A2201" t="str">
        <f>'Kickstarter Table'!F2201</f>
        <v>successful</v>
      </c>
      <c r="B2201" s="11">
        <f>'Kickstarter Table'!D2201</f>
        <v>9000</v>
      </c>
      <c r="C2201" s="11"/>
    </row>
    <row r="2202" spans="1:3" x14ac:dyDescent="0.25">
      <c r="A2202" t="str">
        <f>'Kickstarter Table'!F2202</f>
        <v>successful</v>
      </c>
      <c r="B2202" s="11">
        <f>'Kickstarter Table'!D2202</f>
        <v>2000</v>
      </c>
      <c r="C2202" s="11"/>
    </row>
    <row r="2203" spans="1:3" x14ac:dyDescent="0.25">
      <c r="A2203" t="str">
        <f>'Kickstarter Table'!F2203</f>
        <v>successful</v>
      </c>
      <c r="B2203" s="11">
        <f>'Kickstarter Table'!D2203</f>
        <v>110</v>
      </c>
      <c r="C2203" s="11"/>
    </row>
    <row r="2204" spans="1:3" x14ac:dyDescent="0.25">
      <c r="A2204" t="str">
        <f>'Kickstarter Table'!F2204</f>
        <v>successful</v>
      </c>
      <c r="B2204" s="11">
        <f>'Kickstarter Table'!D2204</f>
        <v>4000</v>
      </c>
      <c r="C2204" s="11"/>
    </row>
    <row r="2205" spans="1:3" x14ac:dyDescent="0.25">
      <c r="A2205" t="str">
        <f>'Kickstarter Table'!F2205</f>
        <v>successful</v>
      </c>
      <c r="B2205" s="11">
        <f>'Kickstarter Table'!D2205</f>
        <v>2000</v>
      </c>
      <c r="C2205" s="11"/>
    </row>
    <row r="2206" spans="1:3" x14ac:dyDescent="0.25">
      <c r="A2206" t="str">
        <f>'Kickstarter Table'!F2206</f>
        <v>successful</v>
      </c>
      <c r="B2206" s="11">
        <f>'Kickstarter Table'!D2206</f>
        <v>1500</v>
      </c>
      <c r="C2206" s="11"/>
    </row>
    <row r="2207" spans="1:3" x14ac:dyDescent="0.25">
      <c r="A2207" t="str">
        <f>'Kickstarter Table'!F2207</f>
        <v>successful</v>
      </c>
      <c r="B2207" s="11">
        <f>'Kickstarter Table'!D2207</f>
        <v>750</v>
      </c>
      <c r="C2207" s="11"/>
    </row>
    <row r="2208" spans="1:3" x14ac:dyDescent="0.25">
      <c r="A2208" t="str">
        <f>'Kickstarter Table'!F2208</f>
        <v>successful</v>
      </c>
      <c r="B2208" s="11">
        <f>'Kickstarter Table'!D2208</f>
        <v>1100</v>
      </c>
      <c r="C2208" s="11"/>
    </row>
    <row r="2209" spans="1:3" x14ac:dyDescent="0.25">
      <c r="A2209" t="str">
        <f>'Kickstarter Table'!F2209</f>
        <v>successful</v>
      </c>
      <c r="B2209" s="11">
        <f>'Kickstarter Table'!D2209</f>
        <v>2000</v>
      </c>
      <c r="C2209" s="11"/>
    </row>
    <row r="2210" spans="1:3" x14ac:dyDescent="0.25">
      <c r="A2210" t="str">
        <f>'Kickstarter Table'!F2210</f>
        <v>successful</v>
      </c>
      <c r="B2210" s="11">
        <f>'Kickstarter Table'!D2210</f>
        <v>1000</v>
      </c>
      <c r="C2210" s="11"/>
    </row>
    <row r="2211" spans="1:3" x14ac:dyDescent="0.25">
      <c r="A2211" t="str">
        <f>'Kickstarter Table'!F2211</f>
        <v>successful</v>
      </c>
      <c r="B2211" s="11">
        <f>'Kickstarter Table'!D2211</f>
        <v>500</v>
      </c>
      <c r="C2211" s="11"/>
    </row>
    <row r="2212" spans="1:3" x14ac:dyDescent="0.25">
      <c r="A2212" t="str">
        <f>'Kickstarter Table'!F2212</f>
        <v>successful</v>
      </c>
      <c r="B2212" s="11">
        <f>'Kickstarter Table'!D2212</f>
        <v>4000</v>
      </c>
      <c r="C2212" s="11"/>
    </row>
    <row r="2213" spans="1:3" x14ac:dyDescent="0.25">
      <c r="A2213" t="str">
        <f>'Kickstarter Table'!F2213</f>
        <v>successful</v>
      </c>
      <c r="B2213" s="11">
        <f>'Kickstarter Table'!D2213</f>
        <v>2500</v>
      </c>
      <c r="C2213" s="11"/>
    </row>
    <row r="2214" spans="1:3" x14ac:dyDescent="0.25">
      <c r="A2214" t="str">
        <f>'Kickstarter Table'!F2214</f>
        <v>successful</v>
      </c>
      <c r="B2214" s="11">
        <f>'Kickstarter Table'!D2214</f>
        <v>6000</v>
      </c>
      <c r="C2214" s="11"/>
    </row>
    <row r="2215" spans="1:3" x14ac:dyDescent="0.25">
      <c r="A2215" t="str">
        <f>'Kickstarter Table'!F2215</f>
        <v>successful</v>
      </c>
      <c r="B2215" s="11">
        <f>'Kickstarter Table'!D2215</f>
        <v>5</v>
      </c>
      <c r="C2215" s="11"/>
    </row>
    <row r="2216" spans="1:3" x14ac:dyDescent="0.25">
      <c r="A2216" t="str">
        <f>'Kickstarter Table'!F2216</f>
        <v>successful</v>
      </c>
      <c r="B2216" s="11">
        <f>'Kickstarter Table'!D2216</f>
        <v>600</v>
      </c>
      <c r="C2216" s="11"/>
    </row>
    <row r="2217" spans="1:3" x14ac:dyDescent="0.25">
      <c r="A2217" t="str">
        <f>'Kickstarter Table'!F2217</f>
        <v>successful</v>
      </c>
      <c r="B2217" s="11">
        <f>'Kickstarter Table'!D2217</f>
        <v>550</v>
      </c>
      <c r="C2217" s="11"/>
    </row>
    <row r="2218" spans="1:3" x14ac:dyDescent="0.25">
      <c r="A2218" t="str">
        <f>'Kickstarter Table'!F2218</f>
        <v>successful</v>
      </c>
      <c r="B2218" s="11">
        <f>'Kickstarter Table'!D2218</f>
        <v>300</v>
      </c>
      <c r="C2218" s="11"/>
    </row>
    <row r="2219" spans="1:3" x14ac:dyDescent="0.25">
      <c r="A2219" t="str">
        <f>'Kickstarter Table'!F2219</f>
        <v>successful</v>
      </c>
      <c r="B2219" s="11">
        <f>'Kickstarter Table'!D2219</f>
        <v>420</v>
      </c>
      <c r="C2219" s="11"/>
    </row>
    <row r="2220" spans="1:3" x14ac:dyDescent="0.25">
      <c r="A2220" t="str">
        <f>'Kickstarter Table'!F2220</f>
        <v>successful</v>
      </c>
      <c r="B2220" s="11">
        <f>'Kickstarter Table'!D2220</f>
        <v>2000</v>
      </c>
      <c r="C2220" s="11"/>
    </row>
    <row r="2221" spans="1:3" x14ac:dyDescent="0.25">
      <c r="A2221" t="str">
        <f>'Kickstarter Table'!F2221</f>
        <v>successful</v>
      </c>
      <c r="B2221" s="11">
        <f>'Kickstarter Table'!D2221</f>
        <v>1000</v>
      </c>
      <c r="C2221" s="11"/>
    </row>
    <row r="2222" spans="1:3" x14ac:dyDescent="0.25">
      <c r="A2222" t="str">
        <f>'Kickstarter Table'!F2222</f>
        <v>successful</v>
      </c>
      <c r="B2222" s="11">
        <f>'Kickstarter Table'!D2222</f>
        <v>3500</v>
      </c>
      <c r="C2222" s="11"/>
    </row>
    <row r="2223" spans="1:3" x14ac:dyDescent="0.25">
      <c r="A2223" t="str">
        <f>'Kickstarter Table'!F2223</f>
        <v>successful</v>
      </c>
      <c r="B2223" s="11">
        <f>'Kickstarter Table'!D2223</f>
        <v>7500</v>
      </c>
      <c r="C2223" s="11"/>
    </row>
    <row r="2224" spans="1:3" x14ac:dyDescent="0.25">
      <c r="A2224" t="str">
        <f>'Kickstarter Table'!F2224</f>
        <v>successful</v>
      </c>
      <c r="B2224" s="11">
        <f>'Kickstarter Table'!D2224</f>
        <v>500</v>
      </c>
      <c r="C2224" s="11"/>
    </row>
    <row r="2225" spans="1:3" x14ac:dyDescent="0.25">
      <c r="A2225" t="str">
        <f>'Kickstarter Table'!F2225</f>
        <v>successful</v>
      </c>
      <c r="B2225" s="11">
        <f>'Kickstarter Table'!D2225</f>
        <v>19500</v>
      </c>
      <c r="C2225" s="11"/>
    </row>
    <row r="2226" spans="1:3" x14ac:dyDescent="0.25">
      <c r="A2226" t="str">
        <f>'Kickstarter Table'!F2226</f>
        <v>successful</v>
      </c>
      <c r="B2226" s="11">
        <f>'Kickstarter Table'!D2226</f>
        <v>10000</v>
      </c>
      <c r="C2226" s="11"/>
    </row>
    <row r="2227" spans="1:3" x14ac:dyDescent="0.25">
      <c r="A2227" t="str">
        <f>'Kickstarter Table'!F2227</f>
        <v>successful</v>
      </c>
      <c r="B2227" s="11">
        <f>'Kickstarter Table'!D2227</f>
        <v>21000</v>
      </c>
      <c r="C2227" s="11"/>
    </row>
    <row r="2228" spans="1:3" x14ac:dyDescent="0.25">
      <c r="A2228" t="str">
        <f>'Kickstarter Table'!F2228</f>
        <v>successful</v>
      </c>
      <c r="B2228" s="11">
        <f>'Kickstarter Table'!D2228</f>
        <v>18000</v>
      </c>
      <c r="C2228" s="11"/>
    </row>
    <row r="2229" spans="1:3" x14ac:dyDescent="0.25">
      <c r="A2229" t="str">
        <f>'Kickstarter Table'!F2229</f>
        <v>successful</v>
      </c>
      <c r="B2229" s="11">
        <f>'Kickstarter Table'!D2229</f>
        <v>13000</v>
      </c>
      <c r="C2229" s="11"/>
    </row>
    <row r="2230" spans="1:3" x14ac:dyDescent="0.25">
      <c r="A2230" t="str">
        <f>'Kickstarter Table'!F2230</f>
        <v>successful</v>
      </c>
      <c r="B2230" s="11">
        <f>'Kickstarter Table'!D2230</f>
        <v>1000</v>
      </c>
      <c r="C2230" s="11"/>
    </row>
    <row r="2231" spans="1:3" x14ac:dyDescent="0.25">
      <c r="A2231" t="str">
        <f>'Kickstarter Table'!F2231</f>
        <v>successful</v>
      </c>
      <c r="B2231" s="11">
        <f>'Kickstarter Table'!D2231</f>
        <v>8012</v>
      </c>
      <c r="C2231" s="11"/>
    </row>
    <row r="2232" spans="1:3" x14ac:dyDescent="0.25">
      <c r="A2232" t="str">
        <f>'Kickstarter Table'!F2232</f>
        <v>successful</v>
      </c>
      <c r="B2232" s="11">
        <f>'Kickstarter Table'!D2232</f>
        <v>8500</v>
      </c>
      <c r="C2232" s="11"/>
    </row>
    <row r="2233" spans="1:3" x14ac:dyDescent="0.25">
      <c r="A2233" t="str">
        <f>'Kickstarter Table'!F2233</f>
        <v>successful</v>
      </c>
      <c r="B2233" s="11">
        <f>'Kickstarter Table'!D2233</f>
        <v>2500</v>
      </c>
      <c r="C2233" s="11"/>
    </row>
    <row r="2234" spans="1:3" x14ac:dyDescent="0.25">
      <c r="A2234" t="str">
        <f>'Kickstarter Table'!F2234</f>
        <v>successful</v>
      </c>
      <c r="B2234" s="11">
        <f>'Kickstarter Table'!D2234</f>
        <v>5000</v>
      </c>
      <c r="C2234" s="11"/>
    </row>
    <row r="2235" spans="1:3" x14ac:dyDescent="0.25">
      <c r="A2235" t="str">
        <f>'Kickstarter Table'!F2235</f>
        <v>successful</v>
      </c>
      <c r="B2235" s="11">
        <f>'Kickstarter Table'!D2235</f>
        <v>2500</v>
      </c>
      <c r="C2235" s="11"/>
    </row>
    <row r="2236" spans="1:3" x14ac:dyDescent="0.25">
      <c r="A2236" t="str">
        <f>'Kickstarter Table'!F2236</f>
        <v>successful</v>
      </c>
      <c r="B2236" s="11">
        <f>'Kickstarter Table'!D2236</f>
        <v>100</v>
      </c>
      <c r="C2236" s="11"/>
    </row>
    <row r="2237" spans="1:3" x14ac:dyDescent="0.25">
      <c r="A2237" t="str">
        <f>'Kickstarter Table'!F2237</f>
        <v>successful</v>
      </c>
      <c r="B2237" s="11">
        <f>'Kickstarter Table'!D2237</f>
        <v>13000</v>
      </c>
      <c r="C2237" s="11"/>
    </row>
    <row r="2238" spans="1:3" x14ac:dyDescent="0.25">
      <c r="A2238" t="str">
        <f>'Kickstarter Table'!F2238</f>
        <v>successful</v>
      </c>
      <c r="B2238" s="11">
        <f>'Kickstarter Table'!D2238</f>
        <v>2800</v>
      </c>
      <c r="C2238" s="11"/>
    </row>
    <row r="2239" spans="1:3" x14ac:dyDescent="0.25">
      <c r="A2239" t="str">
        <f>'Kickstarter Table'!F2239</f>
        <v>successful</v>
      </c>
      <c r="B2239" s="11">
        <f>'Kickstarter Table'!D2239</f>
        <v>18000</v>
      </c>
      <c r="C2239" s="11"/>
    </row>
    <row r="2240" spans="1:3" x14ac:dyDescent="0.25">
      <c r="A2240" t="str">
        <f>'Kickstarter Table'!F2240</f>
        <v>successful</v>
      </c>
      <c r="B2240" s="11">
        <f>'Kickstarter Table'!D2240</f>
        <v>4000</v>
      </c>
      <c r="C2240" s="11"/>
    </row>
    <row r="2241" spans="1:3" x14ac:dyDescent="0.25">
      <c r="A2241" t="str">
        <f>'Kickstarter Table'!F2241</f>
        <v>successful</v>
      </c>
      <c r="B2241" s="11">
        <f>'Kickstarter Table'!D2241</f>
        <v>25000</v>
      </c>
      <c r="C2241" s="11"/>
    </row>
    <row r="2242" spans="1:3" x14ac:dyDescent="0.25">
      <c r="A2242" t="str">
        <f>'Kickstarter Table'!F2242</f>
        <v>successful</v>
      </c>
      <c r="B2242" s="11">
        <f>'Kickstarter Table'!D2242</f>
        <v>5000</v>
      </c>
      <c r="C2242" s="11"/>
    </row>
    <row r="2243" spans="1:3" x14ac:dyDescent="0.25">
      <c r="A2243" t="str">
        <f>'Kickstarter Table'!F2243</f>
        <v>successful</v>
      </c>
      <c r="B2243" s="11">
        <f>'Kickstarter Table'!D2243</f>
        <v>1000</v>
      </c>
      <c r="C2243" s="11"/>
    </row>
    <row r="2244" spans="1:3" x14ac:dyDescent="0.25">
      <c r="A2244" t="str">
        <f>'Kickstarter Table'!F2244</f>
        <v>successful</v>
      </c>
      <c r="B2244" s="11">
        <f>'Kickstarter Table'!D2244</f>
        <v>10000</v>
      </c>
      <c r="C2244" s="11"/>
    </row>
    <row r="2245" spans="1:3" x14ac:dyDescent="0.25">
      <c r="A2245" t="str">
        <f>'Kickstarter Table'!F2245</f>
        <v>successful</v>
      </c>
      <c r="B2245" s="11">
        <f>'Kickstarter Table'!D2245</f>
        <v>1</v>
      </c>
      <c r="C2245" s="11"/>
    </row>
    <row r="2246" spans="1:3" x14ac:dyDescent="0.25">
      <c r="A2246" t="str">
        <f>'Kickstarter Table'!F2246</f>
        <v>successful</v>
      </c>
      <c r="B2246" s="11">
        <f>'Kickstarter Table'!D2246</f>
        <v>5000</v>
      </c>
      <c r="C2246" s="11"/>
    </row>
    <row r="2247" spans="1:3" x14ac:dyDescent="0.25">
      <c r="A2247" t="str">
        <f>'Kickstarter Table'!F2247</f>
        <v>successful</v>
      </c>
      <c r="B2247" s="11">
        <f>'Kickstarter Table'!D2247</f>
        <v>4000</v>
      </c>
      <c r="C2247" s="11"/>
    </row>
    <row r="2248" spans="1:3" x14ac:dyDescent="0.25">
      <c r="A2248" t="str">
        <f>'Kickstarter Table'!F2248</f>
        <v>successful</v>
      </c>
      <c r="B2248" s="11">
        <f>'Kickstarter Table'!D2248</f>
        <v>2500</v>
      </c>
      <c r="C2248" s="11"/>
    </row>
    <row r="2249" spans="1:3" x14ac:dyDescent="0.25">
      <c r="A2249" t="str">
        <f>'Kickstarter Table'!F2249</f>
        <v>successful</v>
      </c>
      <c r="B2249" s="11">
        <f>'Kickstarter Table'!D2249</f>
        <v>18500</v>
      </c>
      <c r="C2249" s="11"/>
    </row>
    <row r="2250" spans="1:3" x14ac:dyDescent="0.25">
      <c r="A2250" t="str">
        <f>'Kickstarter Table'!F2250</f>
        <v>successful</v>
      </c>
      <c r="B2250" s="11">
        <f>'Kickstarter Table'!D2250</f>
        <v>7000</v>
      </c>
      <c r="C2250" s="11"/>
    </row>
    <row r="2251" spans="1:3" x14ac:dyDescent="0.25">
      <c r="A2251" t="str">
        <f>'Kickstarter Table'!F2251</f>
        <v>successful</v>
      </c>
      <c r="B2251" s="11">
        <f>'Kickstarter Table'!D2251</f>
        <v>3500</v>
      </c>
      <c r="C2251" s="11"/>
    </row>
    <row r="2252" spans="1:3" x14ac:dyDescent="0.25">
      <c r="A2252" t="str">
        <f>'Kickstarter Table'!F2252</f>
        <v>successful</v>
      </c>
      <c r="B2252" s="11">
        <f>'Kickstarter Table'!D2252</f>
        <v>25000</v>
      </c>
      <c r="C2252" s="11"/>
    </row>
    <row r="2253" spans="1:3" x14ac:dyDescent="0.25">
      <c r="A2253" t="str">
        <f>'Kickstarter Table'!F2253</f>
        <v>successful</v>
      </c>
      <c r="B2253" s="11">
        <f>'Kickstarter Table'!D2253</f>
        <v>8500</v>
      </c>
      <c r="C2253" s="11"/>
    </row>
    <row r="2254" spans="1:3" x14ac:dyDescent="0.25">
      <c r="A2254" t="str">
        <f>'Kickstarter Table'!F2254</f>
        <v>successful</v>
      </c>
      <c r="B2254" s="11">
        <f>'Kickstarter Table'!D2254</f>
        <v>9000</v>
      </c>
      <c r="C2254" s="11"/>
    </row>
    <row r="2255" spans="1:3" x14ac:dyDescent="0.25">
      <c r="A2255" t="str">
        <f>'Kickstarter Table'!F2255</f>
        <v>successful</v>
      </c>
      <c r="B2255" s="11">
        <f>'Kickstarter Table'!D2255</f>
        <v>8000</v>
      </c>
      <c r="C2255" s="11"/>
    </row>
    <row r="2256" spans="1:3" x14ac:dyDescent="0.25">
      <c r="A2256" t="str">
        <f>'Kickstarter Table'!F2256</f>
        <v>successful</v>
      </c>
      <c r="B2256" s="11">
        <f>'Kickstarter Table'!D2256</f>
        <v>500</v>
      </c>
      <c r="C2256" s="11"/>
    </row>
    <row r="2257" spans="1:3" x14ac:dyDescent="0.25">
      <c r="A2257" t="str">
        <f>'Kickstarter Table'!F2257</f>
        <v>successful</v>
      </c>
      <c r="B2257" s="11">
        <f>'Kickstarter Table'!D2257</f>
        <v>3950</v>
      </c>
      <c r="C2257" s="11"/>
    </row>
    <row r="2258" spans="1:3" x14ac:dyDescent="0.25">
      <c r="A2258" t="str">
        <f>'Kickstarter Table'!F2258</f>
        <v>successful</v>
      </c>
      <c r="B2258" s="11">
        <f>'Kickstarter Table'!D2258</f>
        <v>480</v>
      </c>
      <c r="C2258" s="11"/>
    </row>
    <row r="2259" spans="1:3" x14ac:dyDescent="0.25">
      <c r="A2259" t="str">
        <f>'Kickstarter Table'!F2259</f>
        <v>successful</v>
      </c>
      <c r="B2259" s="11">
        <f>'Kickstarter Table'!D2259</f>
        <v>2500</v>
      </c>
      <c r="C2259" s="11"/>
    </row>
    <row r="2260" spans="1:3" x14ac:dyDescent="0.25">
      <c r="A2260" t="str">
        <f>'Kickstarter Table'!F2260</f>
        <v>successful</v>
      </c>
      <c r="B2260" s="11">
        <f>'Kickstarter Table'!D2260</f>
        <v>2200</v>
      </c>
      <c r="C2260" s="11"/>
    </row>
    <row r="2261" spans="1:3" x14ac:dyDescent="0.25">
      <c r="A2261" t="str">
        <f>'Kickstarter Table'!F2261</f>
        <v>successful</v>
      </c>
      <c r="B2261" s="11">
        <f>'Kickstarter Table'!D2261</f>
        <v>1000</v>
      </c>
      <c r="C2261" s="11"/>
    </row>
    <row r="2262" spans="1:3" x14ac:dyDescent="0.25">
      <c r="A2262" t="str">
        <f>'Kickstarter Table'!F2262</f>
        <v>successful</v>
      </c>
      <c r="B2262" s="11">
        <f>'Kickstarter Table'!D2262</f>
        <v>2500</v>
      </c>
      <c r="C2262" s="11"/>
    </row>
    <row r="2263" spans="1:3" x14ac:dyDescent="0.25">
      <c r="A2263" t="str">
        <f>'Kickstarter Table'!F2263</f>
        <v>successful</v>
      </c>
      <c r="B2263" s="11">
        <f>'Kickstarter Table'!D2263</f>
        <v>1000</v>
      </c>
      <c r="C2263" s="11"/>
    </row>
    <row r="2264" spans="1:3" x14ac:dyDescent="0.25">
      <c r="A2264" t="str">
        <f>'Kickstarter Table'!F2264</f>
        <v>successful</v>
      </c>
      <c r="B2264" s="11">
        <f>'Kickstarter Table'!D2264</f>
        <v>3300</v>
      </c>
      <c r="C2264" s="11"/>
    </row>
    <row r="2265" spans="1:3" x14ac:dyDescent="0.25">
      <c r="A2265" t="str">
        <f>'Kickstarter Table'!F2265</f>
        <v>successful</v>
      </c>
      <c r="B2265" s="11">
        <f>'Kickstarter Table'!D2265</f>
        <v>7500</v>
      </c>
      <c r="C2265" s="11"/>
    </row>
    <row r="2266" spans="1:3" x14ac:dyDescent="0.25">
      <c r="A2266" t="str">
        <f>'Kickstarter Table'!F2266</f>
        <v>successful</v>
      </c>
      <c r="B2266" s="11">
        <f>'Kickstarter Table'!D2266</f>
        <v>6000</v>
      </c>
      <c r="C2266" s="11"/>
    </row>
    <row r="2267" spans="1:3" x14ac:dyDescent="0.25">
      <c r="A2267" t="str">
        <f>'Kickstarter Table'!F2267</f>
        <v>successful</v>
      </c>
      <c r="B2267" s="11">
        <f>'Kickstarter Table'!D2267</f>
        <v>200</v>
      </c>
      <c r="C2267" s="11"/>
    </row>
    <row r="2268" spans="1:3" x14ac:dyDescent="0.25">
      <c r="A2268" t="str">
        <f>'Kickstarter Table'!F2268</f>
        <v>successful</v>
      </c>
      <c r="B2268" s="11">
        <f>'Kickstarter Table'!D2268</f>
        <v>1500</v>
      </c>
      <c r="C2268" s="11"/>
    </row>
    <row r="2269" spans="1:3" x14ac:dyDescent="0.25">
      <c r="A2269" t="str">
        <f>'Kickstarter Table'!F2269</f>
        <v>successful</v>
      </c>
      <c r="B2269" s="11">
        <f>'Kickstarter Table'!D2269</f>
        <v>20000</v>
      </c>
      <c r="C2269" s="11"/>
    </row>
    <row r="2270" spans="1:3" x14ac:dyDescent="0.25">
      <c r="A2270" t="str">
        <f>'Kickstarter Table'!F2270</f>
        <v>successful</v>
      </c>
      <c r="B2270" s="11">
        <f>'Kickstarter Table'!D2270</f>
        <v>28000</v>
      </c>
      <c r="C2270" s="11"/>
    </row>
    <row r="2271" spans="1:3" x14ac:dyDescent="0.25">
      <c r="A2271" t="str">
        <f>'Kickstarter Table'!F2271</f>
        <v>successful</v>
      </c>
      <c r="B2271" s="11">
        <f>'Kickstarter Table'!D2271</f>
        <v>2500</v>
      </c>
      <c r="C2271" s="11"/>
    </row>
    <row r="2272" spans="1:3" x14ac:dyDescent="0.25">
      <c r="A2272" t="str">
        <f>'Kickstarter Table'!F2272</f>
        <v>successful</v>
      </c>
      <c r="B2272" s="11">
        <f>'Kickstarter Table'!D2272</f>
        <v>25000</v>
      </c>
      <c r="C2272" s="11"/>
    </row>
    <row r="2273" spans="1:3" x14ac:dyDescent="0.25">
      <c r="A2273" t="str">
        <f>'Kickstarter Table'!F2273</f>
        <v>successful</v>
      </c>
      <c r="B2273" s="11">
        <f>'Kickstarter Table'!D2273</f>
        <v>20000</v>
      </c>
      <c r="C2273" s="11"/>
    </row>
    <row r="2274" spans="1:3" x14ac:dyDescent="0.25">
      <c r="A2274" t="str">
        <f>'Kickstarter Table'!F2274</f>
        <v>successful</v>
      </c>
      <c r="B2274" s="11">
        <f>'Kickstarter Table'!D2274</f>
        <v>1000</v>
      </c>
      <c r="C2274" s="11"/>
    </row>
    <row r="2275" spans="1:3" x14ac:dyDescent="0.25">
      <c r="A2275" t="str">
        <f>'Kickstarter Table'!F2275</f>
        <v>successful</v>
      </c>
      <c r="B2275" s="11">
        <f>'Kickstarter Table'!D2275</f>
        <v>2500</v>
      </c>
      <c r="C2275" s="11"/>
    </row>
    <row r="2276" spans="1:3" x14ac:dyDescent="0.25">
      <c r="A2276" t="str">
        <f>'Kickstarter Table'!F2276</f>
        <v>successful</v>
      </c>
      <c r="B2276" s="11">
        <f>'Kickstarter Table'!D2276</f>
        <v>2500</v>
      </c>
      <c r="C2276" s="11"/>
    </row>
    <row r="2277" spans="1:3" x14ac:dyDescent="0.25">
      <c r="A2277" t="str">
        <f>'Kickstarter Table'!F2277</f>
        <v>successful</v>
      </c>
      <c r="B2277" s="11">
        <f>'Kickstarter Table'!D2277</f>
        <v>650</v>
      </c>
      <c r="C2277" s="11"/>
    </row>
    <row r="2278" spans="1:3" x14ac:dyDescent="0.25">
      <c r="A2278" t="str">
        <f>'Kickstarter Table'!F2278</f>
        <v>successful</v>
      </c>
      <c r="B2278" s="11">
        <f>'Kickstarter Table'!D2278</f>
        <v>4589</v>
      </c>
      <c r="C2278" s="11"/>
    </row>
    <row r="2279" spans="1:3" x14ac:dyDescent="0.25">
      <c r="A2279" t="str">
        <f>'Kickstarter Table'!F2279</f>
        <v>successful</v>
      </c>
      <c r="B2279" s="11">
        <f>'Kickstarter Table'!D2279</f>
        <v>8500</v>
      </c>
      <c r="C2279" s="11"/>
    </row>
    <row r="2280" spans="1:3" x14ac:dyDescent="0.25">
      <c r="A2280" t="str">
        <f>'Kickstarter Table'!F2280</f>
        <v>successful</v>
      </c>
      <c r="B2280" s="11">
        <f>'Kickstarter Table'!D2280</f>
        <v>2000</v>
      </c>
      <c r="C2280" s="11"/>
    </row>
    <row r="2281" spans="1:3" x14ac:dyDescent="0.25">
      <c r="A2281" t="str">
        <f>'Kickstarter Table'!F2281</f>
        <v>successful</v>
      </c>
      <c r="B2281" s="11">
        <f>'Kickstarter Table'!D2281</f>
        <v>1000</v>
      </c>
      <c r="C2281" s="11"/>
    </row>
    <row r="2282" spans="1:3" x14ac:dyDescent="0.25">
      <c r="A2282" t="str">
        <f>'Kickstarter Table'!F2282</f>
        <v>successful</v>
      </c>
      <c r="B2282" s="11">
        <f>'Kickstarter Table'!D2282</f>
        <v>9800</v>
      </c>
      <c r="C2282" s="11"/>
    </row>
    <row r="2283" spans="1:3" x14ac:dyDescent="0.25">
      <c r="A2283" t="str">
        <f>'Kickstarter Table'!F2283</f>
        <v>successful</v>
      </c>
      <c r="B2283" s="11">
        <f>'Kickstarter Table'!D2283</f>
        <v>300</v>
      </c>
      <c r="C2283" s="11"/>
    </row>
    <row r="2284" spans="1:3" x14ac:dyDescent="0.25">
      <c r="A2284" t="str">
        <f>'Kickstarter Table'!F2284</f>
        <v>successful</v>
      </c>
      <c r="B2284" s="11">
        <f>'Kickstarter Table'!D2284</f>
        <v>750</v>
      </c>
      <c r="C2284" s="11"/>
    </row>
    <row r="2285" spans="1:3" x14ac:dyDescent="0.25">
      <c r="A2285" t="str">
        <f>'Kickstarter Table'!F2285</f>
        <v>successful</v>
      </c>
      <c r="B2285" s="11">
        <f>'Kickstarter Table'!D2285</f>
        <v>3000</v>
      </c>
      <c r="C2285" s="11"/>
    </row>
    <row r="2286" spans="1:3" x14ac:dyDescent="0.25">
      <c r="A2286" t="str">
        <f>'Kickstarter Table'!F2286</f>
        <v>successful</v>
      </c>
      <c r="B2286" s="11">
        <f>'Kickstarter Table'!D2286</f>
        <v>6000</v>
      </c>
      <c r="C2286" s="11"/>
    </row>
    <row r="2287" spans="1:3" x14ac:dyDescent="0.25">
      <c r="A2287" t="str">
        <f>'Kickstarter Table'!F2287</f>
        <v>successful</v>
      </c>
      <c r="B2287" s="11">
        <f>'Kickstarter Table'!D2287</f>
        <v>3000</v>
      </c>
      <c r="C2287" s="11"/>
    </row>
    <row r="2288" spans="1:3" x14ac:dyDescent="0.25">
      <c r="A2288" t="str">
        <f>'Kickstarter Table'!F2288</f>
        <v>successful</v>
      </c>
      <c r="B2288" s="11">
        <f>'Kickstarter Table'!D2288</f>
        <v>1500</v>
      </c>
      <c r="C2288" s="11"/>
    </row>
    <row r="2289" spans="1:3" x14ac:dyDescent="0.25">
      <c r="A2289" t="str">
        <f>'Kickstarter Table'!F2289</f>
        <v>successful</v>
      </c>
      <c r="B2289" s="11">
        <f>'Kickstarter Table'!D2289</f>
        <v>4500</v>
      </c>
      <c r="C2289" s="11"/>
    </row>
    <row r="2290" spans="1:3" x14ac:dyDescent="0.25">
      <c r="A2290" t="str">
        <f>'Kickstarter Table'!F2290</f>
        <v>successful</v>
      </c>
      <c r="B2290" s="11">
        <f>'Kickstarter Table'!D2290</f>
        <v>1000</v>
      </c>
      <c r="C2290" s="11"/>
    </row>
    <row r="2291" spans="1:3" x14ac:dyDescent="0.25">
      <c r="A2291" t="str">
        <f>'Kickstarter Table'!F2291</f>
        <v>successful</v>
      </c>
      <c r="B2291" s="11">
        <f>'Kickstarter Table'!D2291</f>
        <v>1500</v>
      </c>
      <c r="C2291" s="11"/>
    </row>
    <row r="2292" spans="1:3" x14ac:dyDescent="0.25">
      <c r="A2292" t="str">
        <f>'Kickstarter Table'!F2292</f>
        <v>successful</v>
      </c>
      <c r="B2292" s="11">
        <f>'Kickstarter Table'!D2292</f>
        <v>1500</v>
      </c>
      <c r="C2292" s="11"/>
    </row>
    <row r="2293" spans="1:3" x14ac:dyDescent="0.25">
      <c r="A2293" t="str">
        <f>'Kickstarter Table'!F2293</f>
        <v>successful</v>
      </c>
      <c r="B2293" s="11">
        <f>'Kickstarter Table'!D2293</f>
        <v>2500</v>
      </c>
      <c r="C2293" s="11"/>
    </row>
    <row r="2294" spans="1:3" x14ac:dyDescent="0.25">
      <c r="A2294" t="str">
        <f>'Kickstarter Table'!F2294</f>
        <v>successful</v>
      </c>
      <c r="B2294" s="11">
        <f>'Kickstarter Table'!D2294</f>
        <v>2000</v>
      </c>
      <c r="C2294" s="11"/>
    </row>
    <row r="2295" spans="1:3" x14ac:dyDescent="0.25">
      <c r="A2295" t="str">
        <f>'Kickstarter Table'!F2295</f>
        <v>successful</v>
      </c>
      <c r="B2295" s="11">
        <f>'Kickstarter Table'!D2295</f>
        <v>850</v>
      </c>
      <c r="C2295" s="11"/>
    </row>
    <row r="2296" spans="1:3" x14ac:dyDescent="0.25">
      <c r="A2296" t="str">
        <f>'Kickstarter Table'!F2296</f>
        <v>successful</v>
      </c>
      <c r="B2296" s="11">
        <f>'Kickstarter Table'!D2296</f>
        <v>5000</v>
      </c>
      <c r="C2296" s="11"/>
    </row>
    <row r="2297" spans="1:3" x14ac:dyDescent="0.25">
      <c r="A2297" t="str">
        <f>'Kickstarter Table'!F2297</f>
        <v>successful</v>
      </c>
      <c r="B2297" s="11">
        <f>'Kickstarter Table'!D2297</f>
        <v>1200</v>
      </c>
      <c r="C2297" s="11"/>
    </row>
    <row r="2298" spans="1:3" x14ac:dyDescent="0.25">
      <c r="A2298" t="str">
        <f>'Kickstarter Table'!F2298</f>
        <v>successful</v>
      </c>
      <c r="B2298" s="11">
        <f>'Kickstarter Table'!D2298</f>
        <v>7000</v>
      </c>
      <c r="C2298" s="11"/>
    </row>
    <row r="2299" spans="1:3" x14ac:dyDescent="0.25">
      <c r="A2299" t="str">
        <f>'Kickstarter Table'!F2299</f>
        <v>successful</v>
      </c>
      <c r="B2299" s="11">
        <f>'Kickstarter Table'!D2299</f>
        <v>1000</v>
      </c>
      <c r="C2299" s="11"/>
    </row>
    <row r="2300" spans="1:3" x14ac:dyDescent="0.25">
      <c r="A2300" t="str">
        <f>'Kickstarter Table'!F2300</f>
        <v>successful</v>
      </c>
      <c r="B2300" s="11">
        <f>'Kickstarter Table'!D2300</f>
        <v>30000</v>
      </c>
      <c r="C2300" s="11"/>
    </row>
    <row r="2301" spans="1:3" x14ac:dyDescent="0.25">
      <c r="A2301" t="str">
        <f>'Kickstarter Table'!F2301</f>
        <v>successful</v>
      </c>
      <c r="B2301" s="11">
        <f>'Kickstarter Table'!D2301</f>
        <v>300</v>
      </c>
      <c r="C2301" s="11"/>
    </row>
    <row r="2302" spans="1:3" x14ac:dyDescent="0.25">
      <c r="A2302" t="str">
        <f>'Kickstarter Table'!F2302</f>
        <v>successful</v>
      </c>
      <c r="B2302" s="11">
        <f>'Kickstarter Table'!D2302</f>
        <v>800</v>
      </c>
      <c r="C2302" s="11"/>
    </row>
    <row r="2303" spans="1:3" x14ac:dyDescent="0.25">
      <c r="A2303" t="str">
        <f>'Kickstarter Table'!F2303</f>
        <v>successful</v>
      </c>
      <c r="B2303" s="11">
        <f>'Kickstarter Table'!D2303</f>
        <v>5000</v>
      </c>
      <c r="C2303" s="11"/>
    </row>
    <row r="2304" spans="1:3" x14ac:dyDescent="0.25">
      <c r="A2304" t="str">
        <f>'Kickstarter Table'!F2304</f>
        <v>successful</v>
      </c>
      <c r="B2304" s="11">
        <f>'Kickstarter Table'!D2304</f>
        <v>2300</v>
      </c>
      <c r="C2304" s="11"/>
    </row>
    <row r="2305" spans="1:3" x14ac:dyDescent="0.25">
      <c r="A2305" t="str">
        <f>'Kickstarter Table'!F2305</f>
        <v>successful</v>
      </c>
      <c r="B2305" s="11">
        <f>'Kickstarter Table'!D2305</f>
        <v>6450</v>
      </c>
      <c r="C2305" s="11"/>
    </row>
    <row r="2306" spans="1:3" x14ac:dyDescent="0.25">
      <c r="A2306" t="str">
        <f>'Kickstarter Table'!F2306</f>
        <v>successful</v>
      </c>
      <c r="B2306" s="11">
        <f>'Kickstarter Table'!D2306</f>
        <v>6000</v>
      </c>
      <c r="C2306" s="11"/>
    </row>
    <row r="2307" spans="1:3" x14ac:dyDescent="0.25">
      <c r="A2307" t="str">
        <f>'Kickstarter Table'!F2307</f>
        <v>successful</v>
      </c>
      <c r="B2307" s="11">
        <f>'Kickstarter Table'!D2307</f>
        <v>18000</v>
      </c>
      <c r="C2307" s="11"/>
    </row>
    <row r="2308" spans="1:3" x14ac:dyDescent="0.25">
      <c r="A2308" t="str">
        <f>'Kickstarter Table'!F2308</f>
        <v>successful</v>
      </c>
      <c r="B2308" s="11">
        <f>'Kickstarter Table'!D2308</f>
        <v>3500</v>
      </c>
      <c r="C2308" s="11"/>
    </row>
    <row r="2309" spans="1:3" x14ac:dyDescent="0.25">
      <c r="A2309" t="str">
        <f>'Kickstarter Table'!F2309</f>
        <v>successful</v>
      </c>
      <c r="B2309" s="11">
        <f>'Kickstarter Table'!D2309</f>
        <v>1964.47</v>
      </c>
      <c r="C2309" s="11"/>
    </row>
    <row r="2310" spans="1:3" x14ac:dyDescent="0.25">
      <c r="A2310" t="str">
        <f>'Kickstarter Table'!F2310</f>
        <v>successful</v>
      </c>
      <c r="B2310" s="11">
        <f>'Kickstarter Table'!D2310</f>
        <v>50000</v>
      </c>
      <c r="C2310" s="11"/>
    </row>
    <row r="2311" spans="1:3" x14ac:dyDescent="0.25">
      <c r="A2311" t="str">
        <f>'Kickstarter Table'!F2311</f>
        <v>successful</v>
      </c>
      <c r="B2311" s="11">
        <f>'Kickstarter Table'!D2311</f>
        <v>6000</v>
      </c>
      <c r="C2311" s="11"/>
    </row>
    <row r="2312" spans="1:3" x14ac:dyDescent="0.25">
      <c r="A2312" t="str">
        <f>'Kickstarter Table'!F2312</f>
        <v>successful</v>
      </c>
      <c r="B2312" s="11">
        <f>'Kickstarter Table'!D2312</f>
        <v>18500</v>
      </c>
      <c r="C2312" s="11"/>
    </row>
    <row r="2313" spans="1:3" x14ac:dyDescent="0.25">
      <c r="A2313" t="str">
        <f>'Kickstarter Table'!F2313</f>
        <v>successful</v>
      </c>
      <c r="B2313" s="11">
        <f>'Kickstarter Table'!D2313</f>
        <v>9000</v>
      </c>
      <c r="C2313" s="11"/>
    </row>
    <row r="2314" spans="1:3" x14ac:dyDescent="0.25">
      <c r="A2314" t="str">
        <f>'Kickstarter Table'!F2314</f>
        <v>successful</v>
      </c>
      <c r="B2314" s="11">
        <f>'Kickstarter Table'!D2314</f>
        <v>3000</v>
      </c>
      <c r="C2314" s="11"/>
    </row>
    <row r="2315" spans="1:3" x14ac:dyDescent="0.25">
      <c r="A2315" t="str">
        <f>'Kickstarter Table'!F2315</f>
        <v>successful</v>
      </c>
      <c r="B2315" s="11">
        <f>'Kickstarter Table'!D2315</f>
        <v>5000</v>
      </c>
      <c r="C2315" s="11"/>
    </row>
    <row r="2316" spans="1:3" x14ac:dyDescent="0.25">
      <c r="A2316" t="str">
        <f>'Kickstarter Table'!F2316</f>
        <v>successful</v>
      </c>
      <c r="B2316" s="11">
        <f>'Kickstarter Table'!D2316</f>
        <v>1200</v>
      </c>
      <c r="C2316" s="11"/>
    </row>
    <row r="2317" spans="1:3" x14ac:dyDescent="0.25">
      <c r="A2317" t="str">
        <f>'Kickstarter Table'!F2317</f>
        <v>successful</v>
      </c>
      <c r="B2317" s="11">
        <f>'Kickstarter Table'!D2317</f>
        <v>2500</v>
      </c>
      <c r="C2317" s="11"/>
    </row>
    <row r="2318" spans="1:3" x14ac:dyDescent="0.25">
      <c r="A2318" t="str">
        <f>'Kickstarter Table'!F2318</f>
        <v>successful</v>
      </c>
      <c r="B2318" s="11">
        <f>'Kickstarter Table'!D2318</f>
        <v>15000</v>
      </c>
      <c r="C2318" s="11"/>
    </row>
    <row r="2319" spans="1:3" x14ac:dyDescent="0.25">
      <c r="A2319" t="str">
        <f>'Kickstarter Table'!F2319</f>
        <v>successful</v>
      </c>
      <c r="B2319" s="11">
        <f>'Kickstarter Table'!D2319</f>
        <v>400</v>
      </c>
      <c r="C2319" s="11"/>
    </row>
    <row r="2320" spans="1:3" x14ac:dyDescent="0.25">
      <c r="A2320" t="str">
        <f>'Kickstarter Table'!F2320</f>
        <v>successful</v>
      </c>
      <c r="B2320" s="11">
        <f>'Kickstarter Table'!D2320</f>
        <v>5000</v>
      </c>
      <c r="C2320" s="11"/>
    </row>
    <row r="2321" spans="1:3" x14ac:dyDescent="0.25">
      <c r="A2321" t="str">
        <f>'Kickstarter Table'!F2321</f>
        <v>successful</v>
      </c>
      <c r="B2321" s="11">
        <f>'Kickstarter Table'!D2321</f>
        <v>3000</v>
      </c>
      <c r="C2321" s="11"/>
    </row>
    <row r="2322" spans="1:3" x14ac:dyDescent="0.25">
      <c r="A2322" t="str">
        <f>'Kickstarter Table'!F2322</f>
        <v>successful</v>
      </c>
      <c r="B2322" s="11">
        <f>'Kickstarter Table'!D2322</f>
        <v>5000</v>
      </c>
      <c r="C2322" s="11"/>
    </row>
    <row r="2323" spans="1:3" x14ac:dyDescent="0.25">
      <c r="A2323" t="str">
        <f>'Kickstarter Table'!F2323</f>
        <v>live</v>
      </c>
      <c r="B2323" s="11">
        <f>'Kickstarter Table'!D2323</f>
        <v>10557</v>
      </c>
      <c r="C2323" s="11"/>
    </row>
    <row r="2324" spans="1:3" x14ac:dyDescent="0.25">
      <c r="A2324" t="str">
        <f>'Kickstarter Table'!F2324</f>
        <v>live</v>
      </c>
      <c r="B2324" s="11">
        <f>'Kickstarter Table'!D2324</f>
        <v>2700</v>
      </c>
      <c r="C2324" s="11"/>
    </row>
    <row r="2325" spans="1:3" x14ac:dyDescent="0.25">
      <c r="A2325" t="str">
        <f>'Kickstarter Table'!F2325</f>
        <v>live</v>
      </c>
      <c r="B2325" s="11">
        <f>'Kickstarter Table'!D2325</f>
        <v>250</v>
      </c>
      <c r="C2325" s="11"/>
    </row>
    <row r="2326" spans="1:3" x14ac:dyDescent="0.25">
      <c r="A2326" t="str">
        <f>'Kickstarter Table'!F2326</f>
        <v>live</v>
      </c>
      <c r="B2326" s="11">
        <f>'Kickstarter Table'!D2326</f>
        <v>7500</v>
      </c>
      <c r="C2326" s="11"/>
    </row>
    <row r="2327" spans="1:3" x14ac:dyDescent="0.25">
      <c r="A2327" t="str">
        <f>'Kickstarter Table'!F2327</f>
        <v>live</v>
      </c>
      <c r="B2327" s="11">
        <f>'Kickstarter Table'!D2327</f>
        <v>1000</v>
      </c>
      <c r="C2327" s="11"/>
    </row>
    <row r="2328" spans="1:3" x14ac:dyDescent="0.25">
      <c r="A2328" t="str">
        <f>'Kickstarter Table'!F2328</f>
        <v>live</v>
      </c>
      <c r="B2328" s="11">
        <f>'Kickstarter Table'!D2328</f>
        <v>15000</v>
      </c>
      <c r="C2328" s="11"/>
    </row>
    <row r="2329" spans="1:3" x14ac:dyDescent="0.25">
      <c r="A2329" t="str">
        <f>'Kickstarter Table'!F2329</f>
        <v>successful</v>
      </c>
      <c r="B2329" s="11">
        <f>'Kickstarter Table'!D2329</f>
        <v>35000</v>
      </c>
      <c r="C2329" s="11"/>
    </row>
    <row r="2330" spans="1:3" x14ac:dyDescent="0.25">
      <c r="A2330" t="str">
        <f>'Kickstarter Table'!F2330</f>
        <v>successful</v>
      </c>
      <c r="B2330" s="11">
        <f>'Kickstarter Table'!D2330</f>
        <v>10000</v>
      </c>
      <c r="C2330" s="11"/>
    </row>
    <row r="2331" spans="1:3" x14ac:dyDescent="0.25">
      <c r="A2331" t="str">
        <f>'Kickstarter Table'!F2331</f>
        <v>successful</v>
      </c>
      <c r="B2331" s="11">
        <f>'Kickstarter Table'!D2331</f>
        <v>25000</v>
      </c>
      <c r="C2331" s="11"/>
    </row>
    <row r="2332" spans="1:3" x14ac:dyDescent="0.25">
      <c r="A2332" t="str">
        <f>'Kickstarter Table'!F2332</f>
        <v>successful</v>
      </c>
      <c r="B2332" s="11">
        <f>'Kickstarter Table'!D2332</f>
        <v>35000</v>
      </c>
      <c r="C2332" s="11"/>
    </row>
    <row r="2333" spans="1:3" x14ac:dyDescent="0.25">
      <c r="A2333" t="str">
        <f>'Kickstarter Table'!F2333</f>
        <v>successful</v>
      </c>
      <c r="B2333" s="11">
        <f>'Kickstarter Table'!D2333</f>
        <v>8000</v>
      </c>
      <c r="C2333" s="11"/>
    </row>
    <row r="2334" spans="1:3" x14ac:dyDescent="0.25">
      <c r="A2334" t="str">
        <f>'Kickstarter Table'!F2334</f>
        <v>successful</v>
      </c>
      <c r="B2334" s="11">
        <f>'Kickstarter Table'!D2334</f>
        <v>25000</v>
      </c>
      <c r="C2334" s="11"/>
    </row>
    <row r="2335" spans="1:3" x14ac:dyDescent="0.25">
      <c r="A2335" t="str">
        <f>'Kickstarter Table'!F2335</f>
        <v>successful</v>
      </c>
      <c r="B2335" s="11">
        <f>'Kickstarter Table'!D2335</f>
        <v>600</v>
      </c>
      <c r="C2335" s="11"/>
    </row>
    <row r="2336" spans="1:3" x14ac:dyDescent="0.25">
      <c r="A2336" t="str">
        <f>'Kickstarter Table'!F2336</f>
        <v>successful</v>
      </c>
      <c r="B2336" s="11">
        <f>'Kickstarter Table'!D2336</f>
        <v>4000</v>
      </c>
      <c r="C2336" s="11"/>
    </row>
    <row r="2337" spans="1:3" x14ac:dyDescent="0.25">
      <c r="A2337" t="str">
        <f>'Kickstarter Table'!F2337</f>
        <v>successful</v>
      </c>
      <c r="B2337" s="11">
        <f>'Kickstarter Table'!D2337</f>
        <v>25000</v>
      </c>
      <c r="C2337" s="11"/>
    </row>
    <row r="2338" spans="1:3" x14ac:dyDescent="0.25">
      <c r="A2338" t="str">
        <f>'Kickstarter Table'!F2338</f>
        <v>successful</v>
      </c>
      <c r="B2338" s="11">
        <f>'Kickstarter Table'!D2338</f>
        <v>20000</v>
      </c>
      <c r="C2338" s="11"/>
    </row>
    <row r="2339" spans="1:3" x14ac:dyDescent="0.25">
      <c r="A2339" t="str">
        <f>'Kickstarter Table'!F2339</f>
        <v>successful</v>
      </c>
      <c r="B2339" s="11">
        <f>'Kickstarter Table'!D2339</f>
        <v>12000</v>
      </c>
      <c r="C2339" s="11"/>
    </row>
    <row r="2340" spans="1:3" x14ac:dyDescent="0.25">
      <c r="A2340" t="str">
        <f>'Kickstarter Table'!F2340</f>
        <v>successful</v>
      </c>
      <c r="B2340" s="11">
        <f>'Kickstarter Table'!D2340</f>
        <v>15000</v>
      </c>
      <c r="C2340" s="11"/>
    </row>
    <row r="2341" spans="1:3" x14ac:dyDescent="0.25">
      <c r="A2341" t="str">
        <f>'Kickstarter Table'!F2341</f>
        <v>successful</v>
      </c>
      <c r="B2341" s="11">
        <f>'Kickstarter Table'!D2341</f>
        <v>25000</v>
      </c>
      <c r="C2341" s="11"/>
    </row>
    <row r="2342" spans="1:3" x14ac:dyDescent="0.25">
      <c r="A2342" t="str">
        <f>'Kickstarter Table'!F2342</f>
        <v>successful</v>
      </c>
      <c r="B2342" s="11">
        <f>'Kickstarter Table'!D2342</f>
        <v>40000</v>
      </c>
      <c r="C2342" s="11"/>
    </row>
    <row r="2343" spans="1:3" x14ac:dyDescent="0.25">
      <c r="A2343" t="str">
        <f>'Kickstarter Table'!F2343</f>
        <v>canceled</v>
      </c>
      <c r="B2343" s="11">
        <f>'Kickstarter Table'!D2343</f>
        <v>5000</v>
      </c>
      <c r="C2343" s="11"/>
    </row>
    <row r="2344" spans="1:3" x14ac:dyDescent="0.25">
      <c r="A2344" t="str">
        <f>'Kickstarter Table'!F2344</f>
        <v>canceled</v>
      </c>
      <c r="B2344" s="11">
        <f>'Kickstarter Table'!D2344</f>
        <v>5500</v>
      </c>
      <c r="C2344" s="11"/>
    </row>
    <row r="2345" spans="1:3" x14ac:dyDescent="0.25">
      <c r="A2345" t="str">
        <f>'Kickstarter Table'!F2345</f>
        <v>canceled</v>
      </c>
      <c r="B2345" s="11">
        <f>'Kickstarter Table'!D2345</f>
        <v>10000</v>
      </c>
      <c r="C2345" s="11"/>
    </row>
    <row r="2346" spans="1:3" x14ac:dyDescent="0.25">
      <c r="A2346" t="str">
        <f>'Kickstarter Table'!F2346</f>
        <v>canceled</v>
      </c>
      <c r="B2346" s="11">
        <f>'Kickstarter Table'!D2346</f>
        <v>1000</v>
      </c>
      <c r="C2346" s="11"/>
    </row>
    <row r="2347" spans="1:3" x14ac:dyDescent="0.25">
      <c r="A2347" t="str">
        <f>'Kickstarter Table'!F2347</f>
        <v>canceled</v>
      </c>
      <c r="B2347" s="11">
        <f>'Kickstarter Table'!D2347</f>
        <v>3000</v>
      </c>
      <c r="C2347" s="11"/>
    </row>
    <row r="2348" spans="1:3" x14ac:dyDescent="0.25">
      <c r="A2348" t="str">
        <f>'Kickstarter Table'!F2348</f>
        <v>canceled</v>
      </c>
      <c r="B2348" s="11">
        <f>'Kickstarter Table'!D2348</f>
        <v>60000</v>
      </c>
      <c r="C2348" s="11"/>
    </row>
    <row r="2349" spans="1:3" x14ac:dyDescent="0.25">
      <c r="A2349" t="str">
        <f>'Kickstarter Table'!F2349</f>
        <v>canceled</v>
      </c>
      <c r="B2349" s="11">
        <f>'Kickstarter Table'!D2349</f>
        <v>1000</v>
      </c>
      <c r="C2349" s="11"/>
    </row>
    <row r="2350" spans="1:3" x14ac:dyDescent="0.25">
      <c r="A2350" t="str">
        <f>'Kickstarter Table'!F2350</f>
        <v>canceled</v>
      </c>
      <c r="B2350" s="11">
        <f>'Kickstarter Table'!D2350</f>
        <v>70000</v>
      </c>
      <c r="C2350" s="11"/>
    </row>
    <row r="2351" spans="1:3" x14ac:dyDescent="0.25">
      <c r="A2351" t="str">
        <f>'Kickstarter Table'!F2351</f>
        <v>canceled</v>
      </c>
      <c r="B2351" s="11">
        <f>'Kickstarter Table'!D2351</f>
        <v>474900</v>
      </c>
      <c r="C2351" s="11"/>
    </row>
    <row r="2352" spans="1:3" x14ac:dyDescent="0.25">
      <c r="A2352" t="str">
        <f>'Kickstarter Table'!F2352</f>
        <v>canceled</v>
      </c>
      <c r="B2352" s="11">
        <f>'Kickstarter Table'!D2352</f>
        <v>50000</v>
      </c>
      <c r="C2352" s="11"/>
    </row>
    <row r="2353" spans="1:3" x14ac:dyDescent="0.25">
      <c r="A2353" t="str">
        <f>'Kickstarter Table'!F2353</f>
        <v>canceled</v>
      </c>
      <c r="B2353" s="11">
        <f>'Kickstarter Table'!D2353</f>
        <v>18900</v>
      </c>
      <c r="C2353" s="11"/>
    </row>
    <row r="2354" spans="1:3" x14ac:dyDescent="0.25">
      <c r="A2354" t="str">
        <f>'Kickstarter Table'!F2354</f>
        <v>canceled</v>
      </c>
      <c r="B2354" s="11">
        <f>'Kickstarter Table'!D2354</f>
        <v>2000</v>
      </c>
      <c r="C2354" s="11"/>
    </row>
    <row r="2355" spans="1:3" x14ac:dyDescent="0.25">
      <c r="A2355" t="str">
        <f>'Kickstarter Table'!F2355</f>
        <v>canceled</v>
      </c>
      <c r="B2355" s="11">
        <f>'Kickstarter Table'!D2355</f>
        <v>1000</v>
      </c>
      <c r="C2355" s="11"/>
    </row>
    <row r="2356" spans="1:3" x14ac:dyDescent="0.25">
      <c r="A2356" t="str">
        <f>'Kickstarter Table'!F2356</f>
        <v>canceled</v>
      </c>
      <c r="B2356" s="11">
        <f>'Kickstarter Table'!D2356</f>
        <v>35000</v>
      </c>
      <c r="C2356" s="11"/>
    </row>
    <row r="2357" spans="1:3" x14ac:dyDescent="0.25">
      <c r="A2357" t="str">
        <f>'Kickstarter Table'!F2357</f>
        <v>canceled</v>
      </c>
      <c r="B2357" s="11">
        <f>'Kickstarter Table'!D2357</f>
        <v>8000</v>
      </c>
      <c r="C2357" s="11"/>
    </row>
    <row r="2358" spans="1:3" x14ac:dyDescent="0.25">
      <c r="A2358" t="str">
        <f>'Kickstarter Table'!F2358</f>
        <v>canceled</v>
      </c>
      <c r="B2358" s="11">
        <f>'Kickstarter Table'!D2358</f>
        <v>10000</v>
      </c>
      <c r="C2358" s="11"/>
    </row>
    <row r="2359" spans="1:3" x14ac:dyDescent="0.25">
      <c r="A2359" t="str">
        <f>'Kickstarter Table'!F2359</f>
        <v>canceled</v>
      </c>
      <c r="B2359" s="11">
        <f>'Kickstarter Table'!D2359</f>
        <v>27000</v>
      </c>
      <c r="C2359" s="11"/>
    </row>
    <row r="2360" spans="1:3" x14ac:dyDescent="0.25">
      <c r="A2360" t="str">
        <f>'Kickstarter Table'!F2360</f>
        <v>canceled</v>
      </c>
      <c r="B2360" s="11">
        <f>'Kickstarter Table'!D2360</f>
        <v>1500</v>
      </c>
      <c r="C2360" s="11"/>
    </row>
    <row r="2361" spans="1:3" x14ac:dyDescent="0.25">
      <c r="A2361" t="str">
        <f>'Kickstarter Table'!F2361</f>
        <v>canceled</v>
      </c>
      <c r="B2361" s="11">
        <f>'Kickstarter Table'!D2361</f>
        <v>7500</v>
      </c>
      <c r="C2361" s="11"/>
    </row>
    <row r="2362" spans="1:3" x14ac:dyDescent="0.25">
      <c r="A2362" t="str">
        <f>'Kickstarter Table'!F2362</f>
        <v>canceled</v>
      </c>
      <c r="B2362" s="11">
        <f>'Kickstarter Table'!D2362</f>
        <v>5000</v>
      </c>
      <c r="C2362" s="11"/>
    </row>
    <row r="2363" spans="1:3" x14ac:dyDescent="0.25">
      <c r="A2363" t="str">
        <f>'Kickstarter Table'!F2363</f>
        <v>canceled</v>
      </c>
      <c r="B2363" s="11">
        <f>'Kickstarter Table'!D2363</f>
        <v>200</v>
      </c>
      <c r="C2363" s="11"/>
    </row>
    <row r="2364" spans="1:3" x14ac:dyDescent="0.25">
      <c r="A2364" t="str">
        <f>'Kickstarter Table'!F2364</f>
        <v>canceled</v>
      </c>
      <c r="B2364" s="11">
        <f>'Kickstarter Table'!D2364</f>
        <v>420</v>
      </c>
      <c r="C2364" s="11"/>
    </row>
    <row r="2365" spans="1:3" x14ac:dyDescent="0.25">
      <c r="A2365" t="str">
        <f>'Kickstarter Table'!F2365</f>
        <v>canceled</v>
      </c>
      <c r="B2365" s="11">
        <f>'Kickstarter Table'!D2365</f>
        <v>175000</v>
      </c>
      <c r="C2365" s="11"/>
    </row>
    <row r="2366" spans="1:3" x14ac:dyDescent="0.25">
      <c r="A2366" t="str">
        <f>'Kickstarter Table'!F2366</f>
        <v>canceled</v>
      </c>
      <c r="B2366" s="11">
        <f>'Kickstarter Table'!D2366</f>
        <v>128</v>
      </c>
      <c r="C2366" s="11"/>
    </row>
    <row r="2367" spans="1:3" x14ac:dyDescent="0.25">
      <c r="A2367" t="str">
        <f>'Kickstarter Table'!F2367</f>
        <v>canceled</v>
      </c>
      <c r="B2367" s="11">
        <f>'Kickstarter Table'!D2367</f>
        <v>1000</v>
      </c>
      <c r="C2367" s="11"/>
    </row>
    <row r="2368" spans="1:3" x14ac:dyDescent="0.25">
      <c r="A2368" t="str">
        <f>'Kickstarter Table'!F2368</f>
        <v>canceled</v>
      </c>
      <c r="B2368" s="11">
        <f>'Kickstarter Table'!D2368</f>
        <v>25000</v>
      </c>
      <c r="C2368" s="11"/>
    </row>
    <row r="2369" spans="1:3" x14ac:dyDescent="0.25">
      <c r="A2369" t="str">
        <f>'Kickstarter Table'!F2369</f>
        <v>canceled</v>
      </c>
      <c r="B2369" s="11">
        <f>'Kickstarter Table'!D2369</f>
        <v>50000</v>
      </c>
      <c r="C2369" s="11"/>
    </row>
    <row r="2370" spans="1:3" x14ac:dyDescent="0.25">
      <c r="A2370" t="str">
        <f>'Kickstarter Table'!F2370</f>
        <v>canceled</v>
      </c>
      <c r="B2370" s="11">
        <f>'Kickstarter Table'!D2370</f>
        <v>40000</v>
      </c>
      <c r="C2370" s="11"/>
    </row>
    <row r="2371" spans="1:3" x14ac:dyDescent="0.25">
      <c r="A2371" t="str">
        <f>'Kickstarter Table'!F2371</f>
        <v>canceled</v>
      </c>
      <c r="B2371" s="11">
        <f>'Kickstarter Table'!D2371</f>
        <v>25000</v>
      </c>
      <c r="C2371" s="11"/>
    </row>
    <row r="2372" spans="1:3" x14ac:dyDescent="0.25">
      <c r="A2372" t="str">
        <f>'Kickstarter Table'!F2372</f>
        <v>canceled</v>
      </c>
      <c r="B2372" s="11">
        <f>'Kickstarter Table'!D2372</f>
        <v>25000</v>
      </c>
      <c r="C2372" s="11"/>
    </row>
    <row r="2373" spans="1:3" x14ac:dyDescent="0.25">
      <c r="A2373" t="str">
        <f>'Kickstarter Table'!F2373</f>
        <v>canceled</v>
      </c>
      <c r="B2373" s="11">
        <f>'Kickstarter Table'!D2373</f>
        <v>2000</v>
      </c>
      <c r="C2373" s="11"/>
    </row>
    <row r="2374" spans="1:3" x14ac:dyDescent="0.25">
      <c r="A2374" t="str">
        <f>'Kickstarter Table'!F2374</f>
        <v>canceled</v>
      </c>
      <c r="B2374" s="11">
        <f>'Kickstarter Table'!D2374</f>
        <v>5500</v>
      </c>
      <c r="C2374" s="11"/>
    </row>
    <row r="2375" spans="1:3" x14ac:dyDescent="0.25">
      <c r="A2375" t="str">
        <f>'Kickstarter Table'!F2375</f>
        <v>canceled</v>
      </c>
      <c r="B2375" s="11">
        <f>'Kickstarter Table'!D2375</f>
        <v>850000</v>
      </c>
      <c r="C2375" s="11"/>
    </row>
    <row r="2376" spans="1:3" x14ac:dyDescent="0.25">
      <c r="A2376" t="str">
        <f>'Kickstarter Table'!F2376</f>
        <v>canceled</v>
      </c>
      <c r="B2376" s="11">
        <f>'Kickstarter Table'!D2376</f>
        <v>22000</v>
      </c>
      <c r="C2376" s="11"/>
    </row>
    <row r="2377" spans="1:3" x14ac:dyDescent="0.25">
      <c r="A2377" t="str">
        <f>'Kickstarter Table'!F2377</f>
        <v>canceled</v>
      </c>
      <c r="B2377" s="11">
        <f>'Kickstarter Table'!D2377</f>
        <v>10000</v>
      </c>
      <c r="C2377" s="11"/>
    </row>
    <row r="2378" spans="1:3" x14ac:dyDescent="0.25">
      <c r="A2378" t="str">
        <f>'Kickstarter Table'!F2378</f>
        <v>canceled</v>
      </c>
      <c r="B2378" s="11">
        <f>'Kickstarter Table'!D2378</f>
        <v>3000</v>
      </c>
      <c r="C2378" s="11"/>
    </row>
    <row r="2379" spans="1:3" x14ac:dyDescent="0.25">
      <c r="A2379" t="str">
        <f>'Kickstarter Table'!F2379</f>
        <v>canceled</v>
      </c>
      <c r="B2379" s="11">
        <f>'Kickstarter Table'!D2379</f>
        <v>2500</v>
      </c>
      <c r="C2379" s="11"/>
    </row>
    <row r="2380" spans="1:3" x14ac:dyDescent="0.25">
      <c r="A2380" t="str">
        <f>'Kickstarter Table'!F2380</f>
        <v>canceled</v>
      </c>
      <c r="B2380" s="11">
        <f>'Kickstarter Table'!D2380</f>
        <v>110000</v>
      </c>
      <c r="C2380" s="11"/>
    </row>
    <row r="2381" spans="1:3" x14ac:dyDescent="0.25">
      <c r="A2381" t="str">
        <f>'Kickstarter Table'!F2381</f>
        <v>canceled</v>
      </c>
      <c r="B2381" s="11">
        <f>'Kickstarter Table'!D2381</f>
        <v>30000</v>
      </c>
      <c r="C2381" s="11"/>
    </row>
    <row r="2382" spans="1:3" x14ac:dyDescent="0.25">
      <c r="A2382" t="str">
        <f>'Kickstarter Table'!F2382</f>
        <v>canceled</v>
      </c>
      <c r="B2382" s="11">
        <f>'Kickstarter Table'!D2382</f>
        <v>15000</v>
      </c>
      <c r="C2382" s="11"/>
    </row>
    <row r="2383" spans="1:3" x14ac:dyDescent="0.25">
      <c r="A2383" t="str">
        <f>'Kickstarter Table'!F2383</f>
        <v>canceled</v>
      </c>
      <c r="B2383" s="11">
        <f>'Kickstarter Table'!D2383</f>
        <v>86350</v>
      </c>
      <c r="C2383" s="11"/>
    </row>
    <row r="2384" spans="1:3" x14ac:dyDescent="0.25">
      <c r="A2384" t="str">
        <f>'Kickstarter Table'!F2384</f>
        <v>canceled</v>
      </c>
      <c r="B2384" s="11">
        <f>'Kickstarter Table'!D2384</f>
        <v>3000</v>
      </c>
      <c r="C2384" s="11"/>
    </row>
    <row r="2385" spans="1:3" x14ac:dyDescent="0.25">
      <c r="A2385" t="str">
        <f>'Kickstarter Table'!F2385</f>
        <v>canceled</v>
      </c>
      <c r="B2385" s="11">
        <f>'Kickstarter Table'!D2385</f>
        <v>10000</v>
      </c>
      <c r="C2385" s="11"/>
    </row>
    <row r="2386" spans="1:3" x14ac:dyDescent="0.25">
      <c r="A2386" t="str">
        <f>'Kickstarter Table'!F2386</f>
        <v>canceled</v>
      </c>
      <c r="B2386" s="11">
        <f>'Kickstarter Table'!D2386</f>
        <v>1000</v>
      </c>
      <c r="C2386" s="11"/>
    </row>
    <row r="2387" spans="1:3" x14ac:dyDescent="0.25">
      <c r="A2387" t="str">
        <f>'Kickstarter Table'!F2387</f>
        <v>canceled</v>
      </c>
      <c r="B2387" s="11">
        <f>'Kickstarter Table'!D2387</f>
        <v>65000</v>
      </c>
      <c r="C2387" s="11"/>
    </row>
    <row r="2388" spans="1:3" x14ac:dyDescent="0.25">
      <c r="A2388" t="str">
        <f>'Kickstarter Table'!F2388</f>
        <v>canceled</v>
      </c>
      <c r="B2388" s="11">
        <f>'Kickstarter Table'!D2388</f>
        <v>30000</v>
      </c>
      <c r="C2388" s="11"/>
    </row>
    <row r="2389" spans="1:3" x14ac:dyDescent="0.25">
      <c r="A2389" t="str">
        <f>'Kickstarter Table'!F2389</f>
        <v>canceled</v>
      </c>
      <c r="B2389" s="11">
        <f>'Kickstarter Table'!D2389</f>
        <v>150000</v>
      </c>
      <c r="C2389" s="11"/>
    </row>
    <row r="2390" spans="1:3" x14ac:dyDescent="0.25">
      <c r="A2390" t="str">
        <f>'Kickstarter Table'!F2390</f>
        <v>canceled</v>
      </c>
      <c r="B2390" s="11">
        <f>'Kickstarter Table'!D2390</f>
        <v>37000</v>
      </c>
      <c r="C2390" s="11"/>
    </row>
    <row r="2391" spans="1:3" x14ac:dyDescent="0.25">
      <c r="A2391" t="str">
        <f>'Kickstarter Table'!F2391</f>
        <v>canceled</v>
      </c>
      <c r="B2391" s="11">
        <f>'Kickstarter Table'!D2391</f>
        <v>16000</v>
      </c>
      <c r="C2391" s="11"/>
    </row>
    <row r="2392" spans="1:3" x14ac:dyDescent="0.25">
      <c r="A2392" t="str">
        <f>'Kickstarter Table'!F2392</f>
        <v>canceled</v>
      </c>
      <c r="B2392" s="11">
        <f>'Kickstarter Table'!D2392</f>
        <v>510000</v>
      </c>
      <c r="C2392" s="11"/>
    </row>
    <row r="2393" spans="1:3" x14ac:dyDescent="0.25">
      <c r="A2393" t="str">
        <f>'Kickstarter Table'!F2393</f>
        <v>canceled</v>
      </c>
      <c r="B2393" s="11">
        <f>'Kickstarter Table'!D2393</f>
        <v>20000</v>
      </c>
      <c r="C2393" s="11"/>
    </row>
    <row r="2394" spans="1:3" x14ac:dyDescent="0.25">
      <c r="A2394" t="str">
        <f>'Kickstarter Table'!F2394</f>
        <v>canceled</v>
      </c>
      <c r="B2394" s="11">
        <f>'Kickstarter Table'!D2394</f>
        <v>4200</v>
      </c>
      <c r="C2394" s="11"/>
    </row>
    <row r="2395" spans="1:3" x14ac:dyDescent="0.25">
      <c r="A2395" t="str">
        <f>'Kickstarter Table'!F2395</f>
        <v>canceled</v>
      </c>
      <c r="B2395" s="11">
        <f>'Kickstarter Table'!D2395</f>
        <v>100000</v>
      </c>
      <c r="C2395" s="11"/>
    </row>
    <row r="2396" spans="1:3" x14ac:dyDescent="0.25">
      <c r="A2396" t="str">
        <f>'Kickstarter Table'!F2396</f>
        <v>canceled</v>
      </c>
      <c r="B2396" s="11">
        <f>'Kickstarter Table'!D2396</f>
        <v>5000</v>
      </c>
      <c r="C2396" s="11"/>
    </row>
    <row r="2397" spans="1:3" x14ac:dyDescent="0.25">
      <c r="A2397" t="str">
        <f>'Kickstarter Table'!F2397</f>
        <v>canceled</v>
      </c>
      <c r="B2397" s="11">
        <f>'Kickstarter Table'!D2397</f>
        <v>33000</v>
      </c>
      <c r="C2397" s="11"/>
    </row>
    <row r="2398" spans="1:3" x14ac:dyDescent="0.25">
      <c r="A2398" t="str">
        <f>'Kickstarter Table'!F2398</f>
        <v>canceled</v>
      </c>
      <c r="B2398" s="11">
        <f>'Kickstarter Table'!D2398</f>
        <v>5000</v>
      </c>
      <c r="C2398" s="11"/>
    </row>
    <row r="2399" spans="1:3" x14ac:dyDescent="0.25">
      <c r="A2399" t="str">
        <f>'Kickstarter Table'!F2399</f>
        <v>canceled</v>
      </c>
      <c r="B2399" s="11">
        <f>'Kickstarter Table'!D2399</f>
        <v>124000</v>
      </c>
      <c r="C2399" s="11"/>
    </row>
    <row r="2400" spans="1:3" x14ac:dyDescent="0.25">
      <c r="A2400" t="str">
        <f>'Kickstarter Table'!F2400</f>
        <v>canceled</v>
      </c>
      <c r="B2400" s="11">
        <f>'Kickstarter Table'!D2400</f>
        <v>4000</v>
      </c>
      <c r="C2400" s="11"/>
    </row>
    <row r="2401" spans="1:3" x14ac:dyDescent="0.25">
      <c r="A2401" t="str">
        <f>'Kickstarter Table'!F2401</f>
        <v>canceled</v>
      </c>
      <c r="B2401" s="11">
        <f>'Kickstarter Table'!D2401</f>
        <v>13000</v>
      </c>
      <c r="C2401" s="11"/>
    </row>
    <row r="2402" spans="1:3" x14ac:dyDescent="0.25">
      <c r="A2402" t="str">
        <f>'Kickstarter Table'!F2402</f>
        <v>canceled</v>
      </c>
      <c r="B2402" s="11">
        <f>'Kickstarter Table'!D2402</f>
        <v>50000</v>
      </c>
      <c r="C2402" s="11"/>
    </row>
    <row r="2403" spans="1:3" x14ac:dyDescent="0.25">
      <c r="A2403" t="str">
        <f>'Kickstarter Table'!F2403</f>
        <v>failed</v>
      </c>
      <c r="B2403" s="11">
        <f>'Kickstarter Table'!D2403</f>
        <v>28000</v>
      </c>
      <c r="C2403" s="11"/>
    </row>
    <row r="2404" spans="1:3" x14ac:dyDescent="0.25">
      <c r="A2404" t="str">
        <f>'Kickstarter Table'!F2404</f>
        <v>failed</v>
      </c>
      <c r="B2404" s="11">
        <f>'Kickstarter Table'!D2404</f>
        <v>12000</v>
      </c>
      <c r="C2404" s="11"/>
    </row>
    <row r="2405" spans="1:3" x14ac:dyDescent="0.25">
      <c r="A2405" t="str">
        <f>'Kickstarter Table'!F2405</f>
        <v>failed</v>
      </c>
      <c r="B2405" s="11">
        <f>'Kickstarter Table'!D2405</f>
        <v>1200</v>
      </c>
      <c r="C2405" s="11"/>
    </row>
    <row r="2406" spans="1:3" x14ac:dyDescent="0.25">
      <c r="A2406" t="str">
        <f>'Kickstarter Table'!F2406</f>
        <v>failed</v>
      </c>
      <c r="B2406" s="11">
        <f>'Kickstarter Table'!D2406</f>
        <v>15000</v>
      </c>
      <c r="C2406" s="11"/>
    </row>
    <row r="2407" spans="1:3" x14ac:dyDescent="0.25">
      <c r="A2407" t="str">
        <f>'Kickstarter Table'!F2407</f>
        <v>failed</v>
      </c>
      <c r="B2407" s="11">
        <f>'Kickstarter Table'!D2407</f>
        <v>5000</v>
      </c>
      <c r="C2407" s="11"/>
    </row>
    <row r="2408" spans="1:3" x14ac:dyDescent="0.25">
      <c r="A2408" t="str">
        <f>'Kickstarter Table'!F2408</f>
        <v>failed</v>
      </c>
      <c r="B2408" s="11">
        <f>'Kickstarter Table'!D2408</f>
        <v>3250</v>
      </c>
      <c r="C2408" s="11"/>
    </row>
    <row r="2409" spans="1:3" x14ac:dyDescent="0.25">
      <c r="A2409" t="str">
        <f>'Kickstarter Table'!F2409</f>
        <v>failed</v>
      </c>
      <c r="B2409" s="11">
        <f>'Kickstarter Table'!D2409</f>
        <v>22000</v>
      </c>
      <c r="C2409" s="11"/>
    </row>
    <row r="2410" spans="1:3" x14ac:dyDescent="0.25">
      <c r="A2410" t="str">
        <f>'Kickstarter Table'!F2410</f>
        <v>failed</v>
      </c>
      <c r="B2410" s="11">
        <f>'Kickstarter Table'!D2410</f>
        <v>15000</v>
      </c>
      <c r="C2410" s="11"/>
    </row>
    <row r="2411" spans="1:3" x14ac:dyDescent="0.25">
      <c r="A2411" t="str">
        <f>'Kickstarter Table'!F2411</f>
        <v>failed</v>
      </c>
      <c r="B2411" s="11">
        <f>'Kickstarter Table'!D2411</f>
        <v>25000</v>
      </c>
      <c r="C2411" s="11"/>
    </row>
    <row r="2412" spans="1:3" x14ac:dyDescent="0.25">
      <c r="A2412" t="str">
        <f>'Kickstarter Table'!F2412</f>
        <v>failed</v>
      </c>
      <c r="B2412" s="11">
        <f>'Kickstarter Table'!D2412</f>
        <v>15000</v>
      </c>
      <c r="C2412" s="11"/>
    </row>
    <row r="2413" spans="1:3" x14ac:dyDescent="0.25">
      <c r="A2413" t="str">
        <f>'Kickstarter Table'!F2413</f>
        <v>failed</v>
      </c>
      <c r="B2413" s="11">
        <f>'Kickstarter Table'!D2413</f>
        <v>25000</v>
      </c>
      <c r="C2413" s="11"/>
    </row>
    <row r="2414" spans="1:3" x14ac:dyDescent="0.25">
      <c r="A2414" t="str">
        <f>'Kickstarter Table'!F2414</f>
        <v>failed</v>
      </c>
      <c r="B2414" s="11">
        <f>'Kickstarter Table'!D2414</f>
        <v>8000</v>
      </c>
      <c r="C2414" s="11"/>
    </row>
    <row r="2415" spans="1:3" x14ac:dyDescent="0.25">
      <c r="A2415" t="str">
        <f>'Kickstarter Table'!F2415</f>
        <v>failed</v>
      </c>
      <c r="B2415" s="11">
        <f>'Kickstarter Table'!D2415</f>
        <v>3000</v>
      </c>
      <c r="C2415" s="11"/>
    </row>
    <row r="2416" spans="1:3" x14ac:dyDescent="0.25">
      <c r="A2416" t="str">
        <f>'Kickstarter Table'!F2416</f>
        <v>failed</v>
      </c>
      <c r="B2416" s="11">
        <f>'Kickstarter Table'!D2416</f>
        <v>15000</v>
      </c>
      <c r="C2416" s="11"/>
    </row>
    <row r="2417" spans="1:3" x14ac:dyDescent="0.25">
      <c r="A2417" t="str">
        <f>'Kickstarter Table'!F2417</f>
        <v>failed</v>
      </c>
      <c r="B2417" s="11">
        <f>'Kickstarter Table'!D2417</f>
        <v>60000</v>
      </c>
      <c r="C2417" s="11"/>
    </row>
    <row r="2418" spans="1:3" x14ac:dyDescent="0.25">
      <c r="A2418" t="str">
        <f>'Kickstarter Table'!F2418</f>
        <v>failed</v>
      </c>
      <c r="B2418" s="11">
        <f>'Kickstarter Table'!D2418</f>
        <v>20000</v>
      </c>
      <c r="C2418" s="11"/>
    </row>
    <row r="2419" spans="1:3" x14ac:dyDescent="0.25">
      <c r="A2419" t="str">
        <f>'Kickstarter Table'!F2419</f>
        <v>failed</v>
      </c>
      <c r="B2419" s="11">
        <f>'Kickstarter Table'!D2419</f>
        <v>1000</v>
      </c>
      <c r="C2419" s="11"/>
    </row>
    <row r="2420" spans="1:3" x14ac:dyDescent="0.25">
      <c r="A2420" t="str">
        <f>'Kickstarter Table'!F2420</f>
        <v>failed</v>
      </c>
      <c r="B2420" s="11">
        <f>'Kickstarter Table'!D2420</f>
        <v>25000</v>
      </c>
      <c r="C2420" s="11"/>
    </row>
    <row r="2421" spans="1:3" x14ac:dyDescent="0.25">
      <c r="A2421" t="str">
        <f>'Kickstarter Table'!F2421</f>
        <v>failed</v>
      </c>
      <c r="B2421" s="11">
        <f>'Kickstarter Table'!D2421</f>
        <v>3000</v>
      </c>
      <c r="C2421" s="11"/>
    </row>
    <row r="2422" spans="1:3" x14ac:dyDescent="0.25">
      <c r="A2422" t="str">
        <f>'Kickstarter Table'!F2422</f>
        <v>failed</v>
      </c>
      <c r="B2422" s="11">
        <f>'Kickstarter Table'!D2422</f>
        <v>16870</v>
      </c>
      <c r="C2422" s="11"/>
    </row>
    <row r="2423" spans="1:3" x14ac:dyDescent="0.25">
      <c r="A2423" t="str">
        <f>'Kickstarter Table'!F2423</f>
        <v>failed</v>
      </c>
      <c r="B2423" s="11">
        <f>'Kickstarter Table'!D2423</f>
        <v>6000</v>
      </c>
      <c r="C2423" s="11"/>
    </row>
    <row r="2424" spans="1:3" x14ac:dyDescent="0.25">
      <c r="A2424" t="str">
        <f>'Kickstarter Table'!F2424</f>
        <v>failed</v>
      </c>
      <c r="B2424" s="11">
        <f>'Kickstarter Table'!D2424</f>
        <v>500</v>
      </c>
      <c r="C2424" s="11"/>
    </row>
    <row r="2425" spans="1:3" x14ac:dyDescent="0.25">
      <c r="A2425" t="str">
        <f>'Kickstarter Table'!F2425</f>
        <v>failed</v>
      </c>
      <c r="B2425" s="11">
        <f>'Kickstarter Table'!D2425</f>
        <v>60000</v>
      </c>
      <c r="C2425" s="11"/>
    </row>
    <row r="2426" spans="1:3" x14ac:dyDescent="0.25">
      <c r="A2426" t="str">
        <f>'Kickstarter Table'!F2426</f>
        <v>failed</v>
      </c>
      <c r="B2426" s="11">
        <f>'Kickstarter Table'!D2426</f>
        <v>25000</v>
      </c>
      <c r="C2426" s="11"/>
    </row>
    <row r="2427" spans="1:3" x14ac:dyDescent="0.25">
      <c r="A2427" t="str">
        <f>'Kickstarter Table'!F2427</f>
        <v>failed</v>
      </c>
      <c r="B2427" s="11">
        <f>'Kickstarter Table'!D2427</f>
        <v>3500</v>
      </c>
      <c r="C2427" s="11"/>
    </row>
    <row r="2428" spans="1:3" x14ac:dyDescent="0.25">
      <c r="A2428" t="str">
        <f>'Kickstarter Table'!F2428</f>
        <v>failed</v>
      </c>
      <c r="B2428" s="11">
        <f>'Kickstarter Table'!D2428</f>
        <v>20000</v>
      </c>
      <c r="C2428" s="11"/>
    </row>
    <row r="2429" spans="1:3" x14ac:dyDescent="0.25">
      <c r="A2429" t="str">
        <f>'Kickstarter Table'!F2429</f>
        <v>failed</v>
      </c>
      <c r="B2429" s="11">
        <f>'Kickstarter Table'!D2429</f>
        <v>50000</v>
      </c>
      <c r="C2429" s="11"/>
    </row>
    <row r="2430" spans="1:3" x14ac:dyDescent="0.25">
      <c r="A2430" t="str">
        <f>'Kickstarter Table'!F2430</f>
        <v>failed</v>
      </c>
      <c r="B2430" s="11">
        <f>'Kickstarter Table'!D2430</f>
        <v>35000</v>
      </c>
      <c r="C2430" s="11"/>
    </row>
    <row r="2431" spans="1:3" x14ac:dyDescent="0.25">
      <c r="A2431" t="str">
        <f>'Kickstarter Table'!F2431</f>
        <v>failed</v>
      </c>
      <c r="B2431" s="11">
        <f>'Kickstarter Table'!D2431</f>
        <v>140000</v>
      </c>
      <c r="C2431" s="11"/>
    </row>
    <row r="2432" spans="1:3" x14ac:dyDescent="0.25">
      <c r="A2432" t="str">
        <f>'Kickstarter Table'!F2432</f>
        <v>failed</v>
      </c>
      <c r="B2432" s="11">
        <f>'Kickstarter Table'!D2432</f>
        <v>3000</v>
      </c>
      <c r="C2432" s="11"/>
    </row>
    <row r="2433" spans="1:3" x14ac:dyDescent="0.25">
      <c r="A2433" t="str">
        <f>'Kickstarter Table'!F2433</f>
        <v>failed</v>
      </c>
      <c r="B2433" s="11">
        <f>'Kickstarter Table'!D2433</f>
        <v>100000</v>
      </c>
      <c r="C2433" s="11"/>
    </row>
    <row r="2434" spans="1:3" x14ac:dyDescent="0.25">
      <c r="A2434" t="str">
        <f>'Kickstarter Table'!F2434</f>
        <v>failed</v>
      </c>
      <c r="B2434" s="11">
        <f>'Kickstarter Table'!D2434</f>
        <v>14000</v>
      </c>
      <c r="C2434" s="11"/>
    </row>
    <row r="2435" spans="1:3" x14ac:dyDescent="0.25">
      <c r="A2435" t="str">
        <f>'Kickstarter Table'!F2435</f>
        <v>failed</v>
      </c>
      <c r="B2435" s="11">
        <f>'Kickstarter Table'!D2435</f>
        <v>10000</v>
      </c>
      <c r="C2435" s="11"/>
    </row>
    <row r="2436" spans="1:3" x14ac:dyDescent="0.25">
      <c r="A2436" t="str">
        <f>'Kickstarter Table'!F2436</f>
        <v>failed</v>
      </c>
      <c r="B2436" s="11">
        <f>'Kickstarter Table'!D2436</f>
        <v>20000</v>
      </c>
      <c r="C2436" s="11"/>
    </row>
    <row r="2437" spans="1:3" x14ac:dyDescent="0.25">
      <c r="A2437" t="str">
        <f>'Kickstarter Table'!F2437</f>
        <v>failed</v>
      </c>
      <c r="B2437" s="11">
        <f>'Kickstarter Table'!D2437</f>
        <v>250000</v>
      </c>
      <c r="C2437" s="11"/>
    </row>
    <row r="2438" spans="1:3" x14ac:dyDescent="0.25">
      <c r="A2438" t="str">
        <f>'Kickstarter Table'!F2438</f>
        <v>failed</v>
      </c>
      <c r="B2438" s="11">
        <f>'Kickstarter Table'!D2438</f>
        <v>117000</v>
      </c>
      <c r="C2438" s="11"/>
    </row>
    <row r="2439" spans="1:3" x14ac:dyDescent="0.25">
      <c r="A2439" t="str">
        <f>'Kickstarter Table'!F2439</f>
        <v>failed</v>
      </c>
      <c r="B2439" s="11">
        <f>'Kickstarter Table'!D2439</f>
        <v>8000</v>
      </c>
      <c r="C2439" s="11"/>
    </row>
    <row r="2440" spans="1:3" x14ac:dyDescent="0.25">
      <c r="A2440" t="str">
        <f>'Kickstarter Table'!F2440</f>
        <v>failed</v>
      </c>
      <c r="B2440" s="11">
        <f>'Kickstarter Table'!D2440</f>
        <v>15000</v>
      </c>
      <c r="C2440" s="11"/>
    </row>
    <row r="2441" spans="1:3" x14ac:dyDescent="0.25">
      <c r="A2441" t="str">
        <f>'Kickstarter Table'!F2441</f>
        <v>failed</v>
      </c>
      <c r="B2441" s="11">
        <f>'Kickstarter Table'!D2441</f>
        <v>10000</v>
      </c>
      <c r="C2441" s="11"/>
    </row>
    <row r="2442" spans="1:3" x14ac:dyDescent="0.25">
      <c r="A2442" t="str">
        <f>'Kickstarter Table'!F2442</f>
        <v>failed</v>
      </c>
      <c r="B2442" s="11">
        <f>'Kickstarter Table'!D2442</f>
        <v>5000</v>
      </c>
      <c r="C2442" s="11"/>
    </row>
    <row r="2443" spans="1:3" x14ac:dyDescent="0.25">
      <c r="A2443" t="str">
        <f>'Kickstarter Table'!F2443</f>
        <v>successful</v>
      </c>
      <c r="B2443" s="11">
        <f>'Kickstarter Table'!D2443</f>
        <v>7500</v>
      </c>
      <c r="C2443" s="11"/>
    </row>
    <row r="2444" spans="1:3" x14ac:dyDescent="0.25">
      <c r="A2444" t="str">
        <f>'Kickstarter Table'!F2444</f>
        <v>successful</v>
      </c>
      <c r="B2444" s="11">
        <f>'Kickstarter Table'!D2444</f>
        <v>24000</v>
      </c>
      <c r="C2444" s="11"/>
    </row>
    <row r="2445" spans="1:3" x14ac:dyDescent="0.25">
      <c r="A2445" t="str">
        <f>'Kickstarter Table'!F2445</f>
        <v>successful</v>
      </c>
      <c r="B2445" s="11">
        <f>'Kickstarter Table'!D2445</f>
        <v>20000</v>
      </c>
      <c r="C2445" s="11"/>
    </row>
    <row r="2446" spans="1:3" x14ac:dyDescent="0.25">
      <c r="A2446" t="str">
        <f>'Kickstarter Table'!F2446</f>
        <v>successful</v>
      </c>
      <c r="B2446" s="11">
        <f>'Kickstarter Table'!D2446</f>
        <v>3000</v>
      </c>
      <c r="C2446" s="11"/>
    </row>
    <row r="2447" spans="1:3" x14ac:dyDescent="0.25">
      <c r="A2447" t="str">
        <f>'Kickstarter Table'!F2447</f>
        <v>successful</v>
      </c>
      <c r="B2447" s="11">
        <f>'Kickstarter Table'!D2447</f>
        <v>5000</v>
      </c>
      <c r="C2447" s="11"/>
    </row>
    <row r="2448" spans="1:3" x14ac:dyDescent="0.25">
      <c r="A2448" t="str">
        <f>'Kickstarter Table'!F2448</f>
        <v>successful</v>
      </c>
      <c r="B2448" s="11">
        <f>'Kickstarter Table'!D2448</f>
        <v>5000</v>
      </c>
      <c r="C2448" s="11"/>
    </row>
    <row r="2449" spans="1:3" x14ac:dyDescent="0.25">
      <c r="A2449" t="str">
        <f>'Kickstarter Table'!F2449</f>
        <v>successful</v>
      </c>
      <c r="B2449" s="11">
        <f>'Kickstarter Table'!D2449</f>
        <v>2500</v>
      </c>
      <c r="C2449" s="11"/>
    </row>
    <row r="2450" spans="1:3" x14ac:dyDescent="0.25">
      <c r="A2450" t="str">
        <f>'Kickstarter Table'!F2450</f>
        <v>successful</v>
      </c>
      <c r="B2450" s="11">
        <f>'Kickstarter Table'!D2450</f>
        <v>400</v>
      </c>
      <c r="C2450" s="11"/>
    </row>
    <row r="2451" spans="1:3" x14ac:dyDescent="0.25">
      <c r="A2451" t="str">
        <f>'Kickstarter Table'!F2451</f>
        <v>successful</v>
      </c>
      <c r="B2451" s="11">
        <f>'Kickstarter Table'!D2451</f>
        <v>10000</v>
      </c>
      <c r="C2451" s="11"/>
    </row>
    <row r="2452" spans="1:3" x14ac:dyDescent="0.25">
      <c r="A2452" t="str">
        <f>'Kickstarter Table'!F2452</f>
        <v>successful</v>
      </c>
      <c r="B2452" s="11">
        <f>'Kickstarter Table'!D2452</f>
        <v>15000</v>
      </c>
      <c r="C2452" s="11"/>
    </row>
    <row r="2453" spans="1:3" x14ac:dyDescent="0.25">
      <c r="A2453" t="str">
        <f>'Kickstarter Table'!F2453</f>
        <v>successful</v>
      </c>
      <c r="B2453" s="11">
        <f>'Kickstarter Table'!D2453</f>
        <v>10000</v>
      </c>
      <c r="C2453" s="11"/>
    </row>
    <row r="2454" spans="1:3" x14ac:dyDescent="0.25">
      <c r="A2454" t="str">
        <f>'Kickstarter Table'!F2454</f>
        <v>successful</v>
      </c>
      <c r="B2454" s="11">
        <f>'Kickstarter Table'!D2454</f>
        <v>600</v>
      </c>
      <c r="C2454" s="11"/>
    </row>
    <row r="2455" spans="1:3" x14ac:dyDescent="0.25">
      <c r="A2455" t="str">
        <f>'Kickstarter Table'!F2455</f>
        <v>successful</v>
      </c>
      <c r="B2455" s="11">
        <f>'Kickstarter Table'!D2455</f>
        <v>3000</v>
      </c>
      <c r="C2455" s="11"/>
    </row>
    <row r="2456" spans="1:3" x14ac:dyDescent="0.25">
      <c r="A2456" t="str">
        <f>'Kickstarter Table'!F2456</f>
        <v>successful</v>
      </c>
      <c r="B2456" s="11">
        <f>'Kickstarter Table'!D2456</f>
        <v>35000</v>
      </c>
      <c r="C2456" s="11"/>
    </row>
    <row r="2457" spans="1:3" x14ac:dyDescent="0.25">
      <c r="A2457" t="str">
        <f>'Kickstarter Table'!F2457</f>
        <v>successful</v>
      </c>
      <c r="B2457" s="11">
        <f>'Kickstarter Table'!D2457</f>
        <v>300</v>
      </c>
      <c r="C2457" s="11"/>
    </row>
    <row r="2458" spans="1:3" x14ac:dyDescent="0.25">
      <c r="A2458" t="str">
        <f>'Kickstarter Table'!F2458</f>
        <v>successful</v>
      </c>
      <c r="B2458" s="11">
        <f>'Kickstarter Table'!D2458</f>
        <v>1500</v>
      </c>
      <c r="C2458" s="11"/>
    </row>
    <row r="2459" spans="1:3" x14ac:dyDescent="0.25">
      <c r="A2459" t="str">
        <f>'Kickstarter Table'!F2459</f>
        <v>successful</v>
      </c>
      <c r="B2459" s="11">
        <f>'Kickstarter Table'!D2459</f>
        <v>23000</v>
      </c>
      <c r="C2459" s="11"/>
    </row>
    <row r="2460" spans="1:3" x14ac:dyDescent="0.25">
      <c r="A2460" t="str">
        <f>'Kickstarter Table'!F2460</f>
        <v>successful</v>
      </c>
      <c r="B2460" s="11">
        <f>'Kickstarter Table'!D2460</f>
        <v>5000</v>
      </c>
      <c r="C2460" s="11"/>
    </row>
    <row r="2461" spans="1:3" x14ac:dyDescent="0.25">
      <c r="A2461" t="str">
        <f>'Kickstarter Table'!F2461</f>
        <v>successful</v>
      </c>
      <c r="B2461" s="11">
        <f>'Kickstarter Table'!D2461</f>
        <v>30000</v>
      </c>
      <c r="C2461" s="11"/>
    </row>
    <row r="2462" spans="1:3" x14ac:dyDescent="0.25">
      <c r="A2462" t="str">
        <f>'Kickstarter Table'!F2462</f>
        <v>successful</v>
      </c>
      <c r="B2462" s="11">
        <f>'Kickstarter Table'!D2462</f>
        <v>8500</v>
      </c>
      <c r="C2462" s="11"/>
    </row>
    <row r="2463" spans="1:3" x14ac:dyDescent="0.25">
      <c r="A2463" t="str">
        <f>'Kickstarter Table'!F2463</f>
        <v>successful</v>
      </c>
      <c r="B2463" s="11">
        <f>'Kickstarter Table'!D2463</f>
        <v>7500</v>
      </c>
      <c r="C2463" s="11"/>
    </row>
    <row r="2464" spans="1:3" x14ac:dyDescent="0.25">
      <c r="A2464" t="str">
        <f>'Kickstarter Table'!F2464</f>
        <v>successful</v>
      </c>
      <c r="B2464" s="11">
        <f>'Kickstarter Table'!D2464</f>
        <v>3000</v>
      </c>
      <c r="C2464" s="11"/>
    </row>
    <row r="2465" spans="1:3" x14ac:dyDescent="0.25">
      <c r="A2465" t="str">
        <f>'Kickstarter Table'!F2465</f>
        <v>successful</v>
      </c>
      <c r="B2465" s="11">
        <f>'Kickstarter Table'!D2465</f>
        <v>2000</v>
      </c>
      <c r="C2465" s="11"/>
    </row>
    <row r="2466" spans="1:3" x14ac:dyDescent="0.25">
      <c r="A2466" t="str">
        <f>'Kickstarter Table'!F2466</f>
        <v>successful</v>
      </c>
      <c r="B2466" s="11">
        <f>'Kickstarter Table'!D2466</f>
        <v>2000</v>
      </c>
      <c r="C2466" s="11"/>
    </row>
    <row r="2467" spans="1:3" x14ac:dyDescent="0.25">
      <c r="A2467" t="str">
        <f>'Kickstarter Table'!F2467</f>
        <v>successful</v>
      </c>
      <c r="B2467" s="11">
        <f>'Kickstarter Table'!D2467</f>
        <v>700</v>
      </c>
      <c r="C2467" s="11"/>
    </row>
    <row r="2468" spans="1:3" x14ac:dyDescent="0.25">
      <c r="A2468" t="str">
        <f>'Kickstarter Table'!F2468</f>
        <v>successful</v>
      </c>
      <c r="B2468" s="11">
        <f>'Kickstarter Table'!D2468</f>
        <v>2500</v>
      </c>
      <c r="C2468" s="11"/>
    </row>
    <row r="2469" spans="1:3" x14ac:dyDescent="0.25">
      <c r="A2469" t="str">
        <f>'Kickstarter Table'!F2469</f>
        <v>successful</v>
      </c>
      <c r="B2469" s="11">
        <f>'Kickstarter Table'!D2469</f>
        <v>1000</v>
      </c>
      <c r="C2469" s="11"/>
    </row>
    <row r="2470" spans="1:3" x14ac:dyDescent="0.25">
      <c r="A2470" t="str">
        <f>'Kickstarter Table'!F2470</f>
        <v>successful</v>
      </c>
      <c r="B2470" s="11">
        <f>'Kickstarter Table'!D2470</f>
        <v>2000</v>
      </c>
      <c r="C2470" s="11"/>
    </row>
    <row r="2471" spans="1:3" x14ac:dyDescent="0.25">
      <c r="A2471" t="str">
        <f>'Kickstarter Table'!F2471</f>
        <v>successful</v>
      </c>
      <c r="B2471" s="11">
        <f>'Kickstarter Table'!D2471</f>
        <v>1200</v>
      </c>
      <c r="C2471" s="11"/>
    </row>
    <row r="2472" spans="1:3" x14ac:dyDescent="0.25">
      <c r="A2472" t="str">
        <f>'Kickstarter Table'!F2472</f>
        <v>successful</v>
      </c>
      <c r="B2472" s="11">
        <f>'Kickstarter Table'!D2472</f>
        <v>1000</v>
      </c>
      <c r="C2472" s="11"/>
    </row>
    <row r="2473" spans="1:3" x14ac:dyDescent="0.25">
      <c r="A2473" t="str">
        <f>'Kickstarter Table'!F2473</f>
        <v>successful</v>
      </c>
      <c r="B2473" s="11">
        <f>'Kickstarter Table'!D2473</f>
        <v>500</v>
      </c>
      <c r="C2473" s="11"/>
    </row>
    <row r="2474" spans="1:3" x14ac:dyDescent="0.25">
      <c r="A2474" t="str">
        <f>'Kickstarter Table'!F2474</f>
        <v>successful</v>
      </c>
      <c r="B2474" s="11">
        <f>'Kickstarter Table'!D2474</f>
        <v>7500</v>
      </c>
      <c r="C2474" s="11"/>
    </row>
    <row r="2475" spans="1:3" x14ac:dyDescent="0.25">
      <c r="A2475" t="str">
        <f>'Kickstarter Table'!F2475</f>
        <v>successful</v>
      </c>
      <c r="B2475" s="11">
        <f>'Kickstarter Table'!D2475</f>
        <v>2000</v>
      </c>
      <c r="C2475" s="11"/>
    </row>
    <row r="2476" spans="1:3" x14ac:dyDescent="0.25">
      <c r="A2476" t="str">
        <f>'Kickstarter Table'!F2476</f>
        <v>successful</v>
      </c>
      <c r="B2476" s="11">
        <f>'Kickstarter Table'!D2476</f>
        <v>5000</v>
      </c>
      <c r="C2476" s="11"/>
    </row>
    <row r="2477" spans="1:3" x14ac:dyDescent="0.25">
      <c r="A2477" t="str">
        <f>'Kickstarter Table'!F2477</f>
        <v>successful</v>
      </c>
      <c r="B2477" s="11">
        <f>'Kickstarter Table'!D2477</f>
        <v>2500</v>
      </c>
      <c r="C2477" s="11"/>
    </row>
    <row r="2478" spans="1:3" x14ac:dyDescent="0.25">
      <c r="A2478" t="str">
        <f>'Kickstarter Table'!F2478</f>
        <v>successful</v>
      </c>
      <c r="B2478" s="11">
        <f>'Kickstarter Table'!D2478</f>
        <v>3200</v>
      </c>
      <c r="C2478" s="11"/>
    </row>
    <row r="2479" spans="1:3" x14ac:dyDescent="0.25">
      <c r="A2479" t="str">
        <f>'Kickstarter Table'!F2479</f>
        <v>successful</v>
      </c>
      <c r="B2479" s="11">
        <f>'Kickstarter Table'!D2479</f>
        <v>750</v>
      </c>
      <c r="C2479" s="11"/>
    </row>
    <row r="2480" spans="1:3" x14ac:dyDescent="0.25">
      <c r="A2480" t="str">
        <f>'Kickstarter Table'!F2480</f>
        <v>successful</v>
      </c>
      <c r="B2480" s="11">
        <f>'Kickstarter Table'!D2480</f>
        <v>8000</v>
      </c>
      <c r="C2480" s="11"/>
    </row>
    <row r="2481" spans="1:3" x14ac:dyDescent="0.25">
      <c r="A2481" t="str">
        <f>'Kickstarter Table'!F2481</f>
        <v>successful</v>
      </c>
      <c r="B2481" s="11">
        <f>'Kickstarter Table'!D2481</f>
        <v>300</v>
      </c>
      <c r="C2481" s="11"/>
    </row>
    <row r="2482" spans="1:3" x14ac:dyDescent="0.25">
      <c r="A2482" t="str">
        <f>'Kickstarter Table'!F2482</f>
        <v>successful</v>
      </c>
      <c r="B2482" s="11">
        <f>'Kickstarter Table'!D2482</f>
        <v>2000</v>
      </c>
      <c r="C2482" s="11"/>
    </row>
    <row r="2483" spans="1:3" x14ac:dyDescent="0.25">
      <c r="A2483" t="str">
        <f>'Kickstarter Table'!F2483</f>
        <v>successful</v>
      </c>
      <c r="B2483" s="11">
        <f>'Kickstarter Table'!D2483</f>
        <v>4000</v>
      </c>
      <c r="C2483" s="11"/>
    </row>
    <row r="2484" spans="1:3" x14ac:dyDescent="0.25">
      <c r="A2484" t="str">
        <f>'Kickstarter Table'!F2484</f>
        <v>successful</v>
      </c>
      <c r="B2484" s="11">
        <f>'Kickstarter Table'!D2484</f>
        <v>1000</v>
      </c>
      <c r="C2484" s="11"/>
    </row>
    <row r="2485" spans="1:3" x14ac:dyDescent="0.25">
      <c r="A2485" t="str">
        <f>'Kickstarter Table'!F2485</f>
        <v>successful</v>
      </c>
      <c r="B2485" s="11">
        <f>'Kickstarter Table'!D2485</f>
        <v>1100</v>
      </c>
      <c r="C2485" s="11"/>
    </row>
    <row r="2486" spans="1:3" x14ac:dyDescent="0.25">
      <c r="A2486" t="str">
        <f>'Kickstarter Table'!F2486</f>
        <v>successful</v>
      </c>
      <c r="B2486" s="11">
        <f>'Kickstarter Table'!D2486</f>
        <v>3500</v>
      </c>
      <c r="C2486" s="11"/>
    </row>
    <row r="2487" spans="1:3" x14ac:dyDescent="0.25">
      <c r="A2487" t="str">
        <f>'Kickstarter Table'!F2487</f>
        <v>successful</v>
      </c>
      <c r="B2487" s="11">
        <f>'Kickstarter Table'!D2487</f>
        <v>2000</v>
      </c>
      <c r="C2487" s="11"/>
    </row>
    <row r="2488" spans="1:3" x14ac:dyDescent="0.25">
      <c r="A2488" t="str">
        <f>'Kickstarter Table'!F2488</f>
        <v>successful</v>
      </c>
      <c r="B2488" s="11">
        <f>'Kickstarter Table'!D2488</f>
        <v>300</v>
      </c>
      <c r="C2488" s="11"/>
    </row>
    <row r="2489" spans="1:3" x14ac:dyDescent="0.25">
      <c r="A2489" t="str">
        <f>'Kickstarter Table'!F2489</f>
        <v>successful</v>
      </c>
      <c r="B2489" s="11">
        <f>'Kickstarter Table'!D2489</f>
        <v>1500</v>
      </c>
      <c r="C2489" s="11"/>
    </row>
    <row r="2490" spans="1:3" x14ac:dyDescent="0.25">
      <c r="A2490" t="str">
        <f>'Kickstarter Table'!F2490</f>
        <v>successful</v>
      </c>
      <c r="B2490" s="11">
        <f>'Kickstarter Table'!D2490</f>
        <v>3000</v>
      </c>
      <c r="C2490" s="11"/>
    </row>
    <row r="2491" spans="1:3" x14ac:dyDescent="0.25">
      <c r="A2491" t="str">
        <f>'Kickstarter Table'!F2491</f>
        <v>successful</v>
      </c>
      <c r="B2491" s="11">
        <f>'Kickstarter Table'!D2491</f>
        <v>3500</v>
      </c>
      <c r="C2491" s="11"/>
    </row>
    <row r="2492" spans="1:3" x14ac:dyDescent="0.25">
      <c r="A2492" t="str">
        <f>'Kickstarter Table'!F2492</f>
        <v>successful</v>
      </c>
      <c r="B2492" s="11">
        <f>'Kickstarter Table'!D2492</f>
        <v>500</v>
      </c>
      <c r="C2492" s="11"/>
    </row>
    <row r="2493" spans="1:3" x14ac:dyDescent="0.25">
      <c r="A2493" t="str">
        <f>'Kickstarter Table'!F2493</f>
        <v>successful</v>
      </c>
      <c r="B2493" s="11">
        <f>'Kickstarter Table'!D2493</f>
        <v>500</v>
      </c>
      <c r="C2493" s="11"/>
    </row>
    <row r="2494" spans="1:3" x14ac:dyDescent="0.25">
      <c r="A2494" t="str">
        <f>'Kickstarter Table'!F2494</f>
        <v>successful</v>
      </c>
      <c r="B2494" s="11">
        <f>'Kickstarter Table'!D2494</f>
        <v>600</v>
      </c>
      <c r="C2494" s="11"/>
    </row>
    <row r="2495" spans="1:3" x14ac:dyDescent="0.25">
      <c r="A2495" t="str">
        <f>'Kickstarter Table'!F2495</f>
        <v>successful</v>
      </c>
      <c r="B2495" s="11">
        <f>'Kickstarter Table'!D2495</f>
        <v>20000</v>
      </c>
      <c r="C2495" s="11"/>
    </row>
    <row r="2496" spans="1:3" x14ac:dyDescent="0.25">
      <c r="A2496" t="str">
        <f>'Kickstarter Table'!F2496</f>
        <v>successful</v>
      </c>
      <c r="B2496" s="11">
        <f>'Kickstarter Table'!D2496</f>
        <v>1500</v>
      </c>
      <c r="C2496" s="11"/>
    </row>
    <row r="2497" spans="1:3" x14ac:dyDescent="0.25">
      <c r="A2497" t="str">
        <f>'Kickstarter Table'!F2497</f>
        <v>successful</v>
      </c>
      <c r="B2497" s="11">
        <f>'Kickstarter Table'!D2497</f>
        <v>1500</v>
      </c>
      <c r="C2497" s="11"/>
    </row>
    <row r="2498" spans="1:3" x14ac:dyDescent="0.25">
      <c r="A2498" t="str">
        <f>'Kickstarter Table'!F2498</f>
        <v>successful</v>
      </c>
      <c r="B2498" s="11">
        <f>'Kickstarter Table'!D2498</f>
        <v>6000</v>
      </c>
      <c r="C2498" s="11"/>
    </row>
    <row r="2499" spans="1:3" x14ac:dyDescent="0.25">
      <c r="A2499" t="str">
        <f>'Kickstarter Table'!F2499</f>
        <v>successful</v>
      </c>
      <c r="B2499" s="11">
        <f>'Kickstarter Table'!D2499</f>
        <v>4000</v>
      </c>
      <c r="C2499" s="11"/>
    </row>
    <row r="2500" spans="1:3" x14ac:dyDescent="0.25">
      <c r="A2500" t="str">
        <f>'Kickstarter Table'!F2500</f>
        <v>successful</v>
      </c>
      <c r="B2500" s="11">
        <f>'Kickstarter Table'!D2500</f>
        <v>1000</v>
      </c>
      <c r="C2500" s="11"/>
    </row>
    <row r="2501" spans="1:3" x14ac:dyDescent="0.25">
      <c r="A2501" t="str">
        <f>'Kickstarter Table'!F2501</f>
        <v>successful</v>
      </c>
      <c r="B2501" s="11">
        <f>'Kickstarter Table'!D2501</f>
        <v>4000</v>
      </c>
      <c r="C2501" s="11"/>
    </row>
    <row r="2502" spans="1:3" x14ac:dyDescent="0.25">
      <c r="A2502" t="str">
        <f>'Kickstarter Table'!F2502</f>
        <v>successful</v>
      </c>
      <c r="B2502" s="11">
        <f>'Kickstarter Table'!D2502</f>
        <v>600</v>
      </c>
      <c r="C2502" s="11"/>
    </row>
    <row r="2503" spans="1:3" x14ac:dyDescent="0.25">
      <c r="A2503" t="str">
        <f>'Kickstarter Table'!F2503</f>
        <v>failed</v>
      </c>
      <c r="B2503" s="11">
        <f>'Kickstarter Table'!D2503</f>
        <v>11000</v>
      </c>
      <c r="C2503" s="11"/>
    </row>
    <row r="2504" spans="1:3" x14ac:dyDescent="0.25">
      <c r="A2504" t="str">
        <f>'Kickstarter Table'!F2504</f>
        <v>failed</v>
      </c>
      <c r="B2504" s="11">
        <f>'Kickstarter Table'!D2504</f>
        <v>110000</v>
      </c>
      <c r="C2504" s="11"/>
    </row>
    <row r="2505" spans="1:3" x14ac:dyDescent="0.25">
      <c r="A2505" t="str">
        <f>'Kickstarter Table'!F2505</f>
        <v>failed</v>
      </c>
      <c r="B2505" s="11">
        <f>'Kickstarter Table'!D2505</f>
        <v>10000</v>
      </c>
      <c r="C2505" s="11"/>
    </row>
    <row r="2506" spans="1:3" x14ac:dyDescent="0.25">
      <c r="A2506" t="str">
        <f>'Kickstarter Table'!F2506</f>
        <v>failed</v>
      </c>
      <c r="B2506" s="11">
        <f>'Kickstarter Table'!D2506</f>
        <v>35000</v>
      </c>
      <c r="C2506" s="11"/>
    </row>
    <row r="2507" spans="1:3" x14ac:dyDescent="0.25">
      <c r="A2507" t="str">
        <f>'Kickstarter Table'!F2507</f>
        <v>failed</v>
      </c>
      <c r="B2507" s="11">
        <f>'Kickstarter Table'!D2507</f>
        <v>7000</v>
      </c>
      <c r="C2507" s="11"/>
    </row>
    <row r="2508" spans="1:3" x14ac:dyDescent="0.25">
      <c r="A2508" t="str">
        <f>'Kickstarter Table'!F2508</f>
        <v>failed</v>
      </c>
      <c r="B2508" s="11">
        <f>'Kickstarter Table'!D2508</f>
        <v>5000</v>
      </c>
      <c r="C2508" s="11"/>
    </row>
    <row r="2509" spans="1:3" x14ac:dyDescent="0.25">
      <c r="A2509" t="str">
        <f>'Kickstarter Table'!F2509</f>
        <v>failed</v>
      </c>
      <c r="B2509" s="11">
        <f>'Kickstarter Table'!D2509</f>
        <v>42850</v>
      </c>
      <c r="C2509" s="11"/>
    </row>
    <row r="2510" spans="1:3" x14ac:dyDescent="0.25">
      <c r="A2510" t="str">
        <f>'Kickstarter Table'!F2510</f>
        <v>failed</v>
      </c>
      <c r="B2510" s="11">
        <f>'Kickstarter Table'!D2510</f>
        <v>20000</v>
      </c>
      <c r="C2510" s="11"/>
    </row>
    <row r="2511" spans="1:3" x14ac:dyDescent="0.25">
      <c r="A2511" t="str">
        <f>'Kickstarter Table'!F2511</f>
        <v>failed</v>
      </c>
      <c r="B2511" s="11">
        <f>'Kickstarter Table'!D2511</f>
        <v>95000</v>
      </c>
      <c r="C2511" s="11"/>
    </row>
    <row r="2512" spans="1:3" x14ac:dyDescent="0.25">
      <c r="A2512" t="str">
        <f>'Kickstarter Table'!F2512</f>
        <v>failed</v>
      </c>
      <c r="B2512" s="11">
        <f>'Kickstarter Table'!D2512</f>
        <v>50000</v>
      </c>
      <c r="C2512" s="11"/>
    </row>
    <row r="2513" spans="1:3" x14ac:dyDescent="0.25">
      <c r="A2513" t="str">
        <f>'Kickstarter Table'!F2513</f>
        <v>failed</v>
      </c>
      <c r="B2513" s="11">
        <f>'Kickstarter Table'!D2513</f>
        <v>100000</v>
      </c>
      <c r="C2513" s="11"/>
    </row>
    <row r="2514" spans="1:3" x14ac:dyDescent="0.25">
      <c r="A2514" t="str">
        <f>'Kickstarter Table'!F2514</f>
        <v>failed</v>
      </c>
      <c r="B2514" s="11">
        <f>'Kickstarter Table'!D2514</f>
        <v>1150</v>
      </c>
      <c r="C2514" s="11"/>
    </row>
    <row r="2515" spans="1:3" x14ac:dyDescent="0.25">
      <c r="A2515" t="str">
        <f>'Kickstarter Table'!F2515</f>
        <v>failed</v>
      </c>
      <c r="B2515" s="11">
        <f>'Kickstarter Table'!D2515</f>
        <v>180000</v>
      </c>
      <c r="C2515" s="11"/>
    </row>
    <row r="2516" spans="1:3" x14ac:dyDescent="0.25">
      <c r="A2516" t="str">
        <f>'Kickstarter Table'!F2516</f>
        <v>failed</v>
      </c>
      <c r="B2516" s="11">
        <f>'Kickstarter Table'!D2516</f>
        <v>12000</v>
      </c>
      <c r="C2516" s="11"/>
    </row>
    <row r="2517" spans="1:3" x14ac:dyDescent="0.25">
      <c r="A2517" t="str">
        <f>'Kickstarter Table'!F2517</f>
        <v>failed</v>
      </c>
      <c r="B2517" s="11">
        <f>'Kickstarter Table'!D2517</f>
        <v>5000</v>
      </c>
      <c r="C2517" s="11"/>
    </row>
    <row r="2518" spans="1:3" x14ac:dyDescent="0.25">
      <c r="A2518" t="str">
        <f>'Kickstarter Table'!F2518</f>
        <v>failed</v>
      </c>
      <c r="B2518" s="11">
        <f>'Kickstarter Table'!D2518</f>
        <v>22000</v>
      </c>
      <c r="C2518" s="11"/>
    </row>
    <row r="2519" spans="1:3" x14ac:dyDescent="0.25">
      <c r="A2519" t="str">
        <f>'Kickstarter Table'!F2519</f>
        <v>failed</v>
      </c>
      <c r="B2519" s="11">
        <f>'Kickstarter Table'!D2519</f>
        <v>18000</v>
      </c>
      <c r="C2519" s="11"/>
    </row>
    <row r="2520" spans="1:3" x14ac:dyDescent="0.25">
      <c r="A2520" t="str">
        <f>'Kickstarter Table'!F2520</f>
        <v>failed</v>
      </c>
      <c r="B2520" s="11">
        <f>'Kickstarter Table'!D2520</f>
        <v>5000</v>
      </c>
      <c r="C2520" s="11"/>
    </row>
    <row r="2521" spans="1:3" x14ac:dyDescent="0.25">
      <c r="A2521" t="str">
        <f>'Kickstarter Table'!F2521</f>
        <v>failed</v>
      </c>
      <c r="B2521" s="11">
        <f>'Kickstarter Table'!D2521</f>
        <v>150000</v>
      </c>
      <c r="C2521" s="11"/>
    </row>
    <row r="2522" spans="1:3" x14ac:dyDescent="0.25">
      <c r="A2522" t="str">
        <f>'Kickstarter Table'!F2522</f>
        <v>failed</v>
      </c>
      <c r="B2522" s="11">
        <f>'Kickstarter Table'!D2522</f>
        <v>100000</v>
      </c>
      <c r="C2522" s="11"/>
    </row>
    <row r="2523" spans="1:3" x14ac:dyDescent="0.25">
      <c r="A2523" t="str">
        <f>'Kickstarter Table'!F2523</f>
        <v>successful</v>
      </c>
      <c r="B2523" s="11">
        <f>'Kickstarter Table'!D2523</f>
        <v>12500</v>
      </c>
      <c r="C2523" s="11"/>
    </row>
    <row r="2524" spans="1:3" x14ac:dyDescent="0.25">
      <c r="A2524" t="str">
        <f>'Kickstarter Table'!F2524</f>
        <v>successful</v>
      </c>
      <c r="B2524" s="11">
        <f>'Kickstarter Table'!D2524</f>
        <v>5000</v>
      </c>
      <c r="C2524" s="11"/>
    </row>
    <row r="2525" spans="1:3" x14ac:dyDescent="0.25">
      <c r="A2525" t="str">
        <f>'Kickstarter Table'!F2525</f>
        <v>successful</v>
      </c>
      <c r="B2525" s="11">
        <f>'Kickstarter Table'!D2525</f>
        <v>900</v>
      </c>
      <c r="C2525" s="11"/>
    </row>
    <row r="2526" spans="1:3" x14ac:dyDescent="0.25">
      <c r="A2526" t="str">
        <f>'Kickstarter Table'!F2526</f>
        <v>successful</v>
      </c>
      <c r="B2526" s="11">
        <f>'Kickstarter Table'!D2526</f>
        <v>7500</v>
      </c>
      <c r="C2526" s="11"/>
    </row>
    <row r="2527" spans="1:3" x14ac:dyDescent="0.25">
      <c r="A2527" t="str">
        <f>'Kickstarter Table'!F2527</f>
        <v>successful</v>
      </c>
      <c r="B2527" s="11">
        <f>'Kickstarter Table'!D2527</f>
        <v>8000</v>
      </c>
      <c r="C2527" s="11"/>
    </row>
    <row r="2528" spans="1:3" x14ac:dyDescent="0.25">
      <c r="A2528" t="str">
        <f>'Kickstarter Table'!F2528</f>
        <v>successful</v>
      </c>
      <c r="B2528" s="11">
        <f>'Kickstarter Table'!D2528</f>
        <v>4000</v>
      </c>
      <c r="C2528" s="11"/>
    </row>
    <row r="2529" spans="1:3" x14ac:dyDescent="0.25">
      <c r="A2529" t="str">
        <f>'Kickstarter Table'!F2529</f>
        <v>successful</v>
      </c>
      <c r="B2529" s="11">
        <f>'Kickstarter Table'!D2529</f>
        <v>4000</v>
      </c>
      <c r="C2529" s="11"/>
    </row>
    <row r="2530" spans="1:3" x14ac:dyDescent="0.25">
      <c r="A2530" t="str">
        <f>'Kickstarter Table'!F2530</f>
        <v>successful</v>
      </c>
      <c r="B2530" s="11">
        <f>'Kickstarter Table'!D2530</f>
        <v>4000</v>
      </c>
      <c r="C2530" s="11"/>
    </row>
    <row r="2531" spans="1:3" x14ac:dyDescent="0.25">
      <c r="A2531" t="str">
        <f>'Kickstarter Table'!F2531</f>
        <v>successful</v>
      </c>
      <c r="B2531" s="11">
        <f>'Kickstarter Table'!D2531</f>
        <v>6000</v>
      </c>
      <c r="C2531" s="11"/>
    </row>
    <row r="2532" spans="1:3" x14ac:dyDescent="0.25">
      <c r="A2532" t="str">
        <f>'Kickstarter Table'!F2532</f>
        <v>successful</v>
      </c>
      <c r="B2532" s="11">
        <f>'Kickstarter Table'!D2532</f>
        <v>6500</v>
      </c>
      <c r="C2532" s="11"/>
    </row>
    <row r="2533" spans="1:3" x14ac:dyDescent="0.25">
      <c r="A2533" t="str">
        <f>'Kickstarter Table'!F2533</f>
        <v>successful</v>
      </c>
      <c r="B2533" s="11">
        <f>'Kickstarter Table'!D2533</f>
        <v>4500</v>
      </c>
      <c r="C2533" s="11"/>
    </row>
    <row r="2534" spans="1:3" x14ac:dyDescent="0.25">
      <c r="A2534" t="str">
        <f>'Kickstarter Table'!F2534</f>
        <v>successful</v>
      </c>
      <c r="B2534" s="11">
        <f>'Kickstarter Table'!D2534</f>
        <v>4000</v>
      </c>
      <c r="C2534" s="11"/>
    </row>
    <row r="2535" spans="1:3" x14ac:dyDescent="0.25">
      <c r="A2535" t="str">
        <f>'Kickstarter Table'!F2535</f>
        <v>successful</v>
      </c>
      <c r="B2535" s="11">
        <f>'Kickstarter Table'!D2535</f>
        <v>7500</v>
      </c>
      <c r="C2535" s="11"/>
    </row>
    <row r="2536" spans="1:3" x14ac:dyDescent="0.25">
      <c r="A2536" t="str">
        <f>'Kickstarter Table'!F2536</f>
        <v>successful</v>
      </c>
      <c r="B2536" s="11">
        <f>'Kickstarter Table'!D2536</f>
        <v>2000</v>
      </c>
      <c r="C2536" s="11"/>
    </row>
    <row r="2537" spans="1:3" x14ac:dyDescent="0.25">
      <c r="A2537" t="str">
        <f>'Kickstarter Table'!F2537</f>
        <v>successful</v>
      </c>
      <c r="B2537" s="11">
        <f>'Kickstarter Table'!D2537</f>
        <v>20000</v>
      </c>
      <c r="C2537" s="11"/>
    </row>
    <row r="2538" spans="1:3" x14ac:dyDescent="0.25">
      <c r="A2538" t="str">
        <f>'Kickstarter Table'!F2538</f>
        <v>successful</v>
      </c>
      <c r="B2538" s="11">
        <f>'Kickstarter Table'!D2538</f>
        <v>25</v>
      </c>
      <c r="C2538" s="11"/>
    </row>
    <row r="2539" spans="1:3" x14ac:dyDescent="0.25">
      <c r="A2539" t="str">
        <f>'Kickstarter Table'!F2539</f>
        <v>successful</v>
      </c>
      <c r="B2539" s="11">
        <f>'Kickstarter Table'!D2539</f>
        <v>1000</v>
      </c>
      <c r="C2539" s="11"/>
    </row>
    <row r="2540" spans="1:3" x14ac:dyDescent="0.25">
      <c r="A2540" t="str">
        <f>'Kickstarter Table'!F2540</f>
        <v>successful</v>
      </c>
      <c r="B2540" s="11">
        <f>'Kickstarter Table'!D2540</f>
        <v>18000</v>
      </c>
      <c r="C2540" s="11"/>
    </row>
    <row r="2541" spans="1:3" x14ac:dyDescent="0.25">
      <c r="A2541" t="str">
        <f>'Kickstarter Table'!F2541</f>
        <v>successful</v>
      </c>
      <c r="B2541" s="11">
        <f>'Kickstarter Table'!D2541</f>
        <v>10000</v>
      </c>
      <c r="C2541" s="11"/>
    </row>
    <row r="2542" spans="1:3" x14ac:dyDescent="0.25">
      <c r="A2542" t="str">
        <f>'Kickstarter Table'!F2542</f>
        <v>successful</v>
      </c>
      <c r="B2542" s="11">
        <f>'Kickstarter Table'!D2542</f>
        <v>2500</v>
      </c>
      <c r="C2542" s="11"/>
    </row>
    <row r="2543" spans="1:3" x14ac:dyDescent="0.25">
      <c r="A2543" t="str">
        <f>'Kickstarter Table'!F2543</f>
        <v>successful</v>
      </c>
      <c r="B2543" s="11">
        <f>'Kickstarter Table'!D2543</f>
        <v>3500</v>
      </c>
      <c r="C2543" s="11"/>
    </row>
    <row r="2544" spans="1:3" x14ac:dyDescent="0.25">
      <c r="A2544" t="str">
        <f>'Kickstarter Table'!F2544</f>
        <v>successful</v>
      </c>
      <c r="B2544" s="11">
        <f>'Kickstarter Table'!D2544</f>
        <v>700</v>
      </c>
      <c r="C2544" s="11"/>
    </row>
    <row r="2545" spans="1:3" x14ac:dyDescent="0.25">
      <c r="A2545" t="str">
        <f>'Kickstarter Table'!F2545</f>
        <v>successful</v>
      </c>
      <c r="B2545" s="11">
        <f>'Kickstarter Table'!D2545</f>
        <v>250</v>
      </c>
      <c r="C2545" s="11"/>
    </row>
    <row r="2546" spans="1:3" x14ac:dyDescent="0.25">
      <c r="A2546" t="str">
        <f>'Kickstarter Table'!F2546</f>
        <v>successful</v>
      </c>
      <c r="B2546" s="11">
        <f>'Kickstarter Table'!D2546</f>
        <v>5000</v>
      </c>
      <c r="C2546" s="11"/>
    </row>
    <row r="2547" spans="1:3" x14ac:dyDescent="0.25">
      <c r="A2547" t="str">
        <f>'Kickstarter Table'!F2547</f>
        <v>successful</v>
      </c>
      <c r="B2547" s="11">
        <f>'Kickstarter Table'!D2547</f>
        <v>2000</v>
      </c>
      <c r="C2547" s="11"/>
    </row>
    <row r="2548" spans="1:3" x14ac:dyDescent="0.25">
      <c r="A2548" t="str">
        <f>'Kickstarter Table'!F2548</f>
        <v>successful</v>
      </c>
      <c r="B2548" s="11">
        <f>'Kickstarter Table'!D2548</f>
        <v>3500</v>
      </c>
      <c r="C2548" s="11"/>
    </row>
    <row r="2549" spans="1:3" x14ac:dyDescent="0.25">
      <c r="A2549" t="str">
        <f>'Kickstarter Table'!F2549</f>
        <v>successful</v>
      </c>
      <c r="B2549" s="11">
        <f>'Kickstarter Table'!D2549</f>
        <v>5500</v>
      </c>
      <c r="C2549" s="11"/>
    </row>
    <row r="2550" spans="1:3" x14ac:dyDescent="0.25">
      <c r="A2550" t="str">
        <f>'Kickstarter Table'!F2550</f>
        <v>successful</v>
      </c>
      <c r="B2550" s="11">
        <f>'Kickstarter Table'!D2550</f>
        <v>6000</v>
      </c>
      <c r="C2550" s="11"/>
    </row>
    <row r="2551" spans="1:3" x14ac:dyDescent="0.25">
      <c r="A2551" t="str">
        <f>'Kickstarter Table'!F2551</f>
        <v>successful</v>
      </c>
      <c r="B2551" s="11">
        <f>'Kickstarter Table'!D2551</f>
        <v>1570</v>
      </c>
      <c r="C2551" s="11"/>
    </row>
    <row r="2552" spans="1:3" x14ac:dyDescent="0.25">
      <c r="A2552" t="str">
        <f>'Kickstarter Table'!F2552</f>
        <v>successful</v>
      </c>
      <c r="B2552" s="11">
        <f>'Kickstarter Table'!D2552</f>
        <v>6500</v>
      </c>
      <c r="C2552" s="11"/>
    </row>
    <row r="2553" spans="1:3" x14ac:dyDescent="0.25">
      <c r="A2553" t="str">
        <f>'Kickstarter Table'!F2553</f>
        <v>successful</v>
      </c>
      <c r="B2553" s="11">
        <f>'Kickstarter Table'!D2553</f>
        <v>3675</v>
      </c>
      <c r="C2553" s="11"/>
    </row>
    <row r="2554" spans="1:3" x14ac:dyDescent="0.25">
      <c r="A2554" t="str">
        <f>'Kickstarter Table'!F2554</f>
        <v>successful</v>
      </c>
      <c r="B2554" s="11">
        <f>'Kickstarter Table'!D2554</f>
        <v>3000</v>
      </c>
      <c r="C2554" s="11"/>
    </row>
    <row r="2555" spans="1:3" x14ac:dyDescent="0.25">
      <c r="A2555" t="str">
        <f>'Kickstarter Table'!F2555</f>
        <v>successful</v>
      </c>
      <c r="B2555" s="11">
        <f>'Kickstarter Table'!D2555</f>
        <v>1500</v>
      </c>
      <c r="C2555" s="11"/>
    </row>
    <row r="2556" spans="1:3" x14ac:dyDescent="0.25">
      <c r="A2556" t="str">
        <f>'Kickstarter Table'!F2556</f>
        <v>successful</v>
      </c>
      <c r="B2556" s="11">
        <f>'Kickstarter Table'!D2556</f>
        <v>3000</v>
      </c>
      <c r="C2556" s="11"/>
    </row>
    <row r="2557" spans="1:3" x14ac:dyDescent="0.25">
      <c r="A2557" t="str">
        <f>'Kickstarter Table'!F2557</f>
        <v>successful</v>
      </c>
      <c r="B2557" s="11">
        <f>'Kickstarter Table'!D2557</f>
        <v>2000</v>
      </c>
      <c r="C2557" s="11"/>
    </row>
    <row r="2558" spans="1:3" x14ac:dyDescent="0.25">
      <c r="A2558" t="str">
        <f>'Kickstarter Table'!F2558</f>
        <v>successful</v>
      </c>
      <c r="B2558" s="11">
        <f>'Kickstarter Table'!D2558</f>
        <v>745</v>
      </c>
      <c r="C2558" s="11"/>
    </row>
    <row r="2559" spans="1:3" x14ac:dyDescent="0.25">
      <c r="A2559" t="str">
        <f>'Kickstarter Table'!F2559</f>
        <v>successful</v>
      </c>
      <c r="B2559" s="11">
        <f>'Kickstarter Table'!D2559</f>
        <v>900</v>
      </c>
      <c r="C2559" s="11"/>
    </row>
    <row r="2560" spans="1:3" x14ac:dyDescent="0.25">
      <c r="A2560" t="str">
        <f>'Kickstarter Table'!F2560</f>
        <v>successful</v>
      </c>
      <c r="B2560" s="11">
        <f>'Kickstarter Table'!D2560</f>
        <v>1250</v>
      </c>
      <c r="C2560" s="11"/>
    </row>
    <row r="2561" spans="1:3" x14ac:dyDescent="0.25">
      <c r="A2561" t="str">
        <f>'Kickstarter Table'!F2561</f>
        <v>successful</v>
      </c>
      <c r="B2561" s="11">
        <f>'Kickstarter Table'!D2561</f>
        <v>800</v>
      </c>
      <c r="C2561" s="11"/>
    </row>
    <row r="2562" spans="1:3" x14ac:dyDescent="0.25">
      <c r="A2562" t="str">
        <f>'Kickstarter Table'!F2562</f>
        <v>successful</v>
      </c>
      <c r="B2562" s="11">
        <f>'Kickstarter Table'!D2562</f>
        <v>3000</v>
      </c>
      <c r="C2562" s="11"/>
    </row>
    <row r="2563" spans="1:3" x14ac:dyDescent="0.25">
      <c r="A2563" t="str">
        <f>'Kickstarter Table'!F2563</f>
        <v>canceled</v>
      </c>
      <c r="B2563" s="11">
        <f>'Kickstarter Table'!D2563</f>
        <v>100000</v>
      </c>
      <c r="C2563" s="11"/>
    </row>
    <row r="2564" spans="1:3" x14ac:dyDescent="0.25">
      <c r="A2564" t="str">
        <f>'Kickstarter Table'!F2564</f>
        <v>canceled</v>
      </c>
      <c r="B2564" s="11">
        <f>'Kickstarter Table'!D2564</f>
        <v>10000</v>
      </c>
      <c r="C2564" s="11"/>
    </row>
    <row r="2565" spans="1:3" x14ac:dyDescent="0.25">
      <c r="A2565" t="str">
        <f>'Kickstarter Table'!F2565</f>
        <v>canceled</v>
      </c>
      <c r="B2565" s="11">
        <f>'Kickstarter Table'!D2565</f>
        <v>20000</v>
      </c>
      <c r="C2565" s="11"/>
    </row>
    <row r="2566" spans="1:3" x14ac:dyDescent="0.25">
      <c r="A2566" t="str">
        <f>'Kickstarter Table'!F2566</f>
        <v>canceled</v>
      </c>
      <c r="B2566" s="11">
        <f>'Kickstarter Table'!D2566</f>
        <v>40000</v>
      </c>
      <c r="C2566" s="11"/>
    </row>
    <row r="2567" spans="1:3" x14ac:dyDescent="0.25">
      <c r="A2567" t="str">
        <f>'Kickstarter Table'!F2567</f>
        <v>canceled</v>
      </c>
      <c r="B2567" s="11">
        <f>'Kickstarter Table'!D2567</f>
        <v>10000</v>
      </c>
      <c r="C2567" s="11"/>
    </row>
    <row r="2568" spans="1:3" x14ac:dyDescent="0.25">
      <c r="A2568" t="str">
        <f>'Kickstarter Table'!F2568</f>
        <v>canceled</v>
      </c>
      <c r="B2568" s="11">
        <f>'Kickstarter Table'!D2568</f>
        <v>35000</v>
      </c>
      <c r="C2568" s="11"/>
    </row>
    <row r="2569" spans="1:3" x14ac:dyDescent="0.25">
      <c r="A2569" t="str">
        <f>'Kickstarter Table'!F2569</f>
        <v>canceled</v>
      </c>
      <c r="B2569" s="11">
        <f>'Kickstarter Table'!D2569</f>
        <v>45000</v>
      </c>
      <c r="C2569" s="11"/>
    </row>
    <row r="2570" spans="1:3" x14ac:dyDescent="0.25">
      <c r="A2570" t="str">
        <f>'Kickstarter Table'!F2570</f>
        <v>canceled</v>
      </c>
      <c r="B2570" s="11">
        <f>'Kickstarter Table'!D2570</f>
        <v>10000</v>
      </c>
      <c r="C2570" s="11"/>
    </row>
    <row r="2571" spans="1:3" x14ac:dyDescent="0.25">
      <c r="A2571" t="str">
        <f>'Kickstarter Table'!F2571</f>
        <v>canceled</v>
      </c>
      <c r="B2571" s="11">
        <f>'Kickstarter Table'!D2571</f>
        <v>6500</v>
      </c>
      <c r="C2571" s="11"/>
    </row>
    <row r="2572" spans="1:3" x14ac:dyDescent="0.25">
      <c r="A2572" t="str">
        <f>'Kickstarter Table'!F2572</f>
        <v>canceled</v>
      </c>
      <c r="B2572" s="11">
        <f>'Kickstarter Table'!D2572</f>
        <v>7000</v>
      </c>
      <c r="C2572" s="11"/>
    </row>
    <row r="2573" spans="1:3" x14ac:dyDescent="0.25">
      <c r="A2573" t="str">
        <f>'Kickstarter Table'!F2573</f>
        <v>canceled</v>
      </c>
      <c r="B2573" s="11">
        <f>'Kickstarter Table'!D2573</f>
        <v>100000</v>
      </c>
      <c r="C2573" s="11"/>
    </row>
    <row r="2574" spans="1:3" x14ac:dyDescent="0.25">
      <c r="A2574" t="str">
        <f>'Kickstarter Table'!F2574</f>
        <v>canceled</v>
      </c>
      <c r="B2574" s="11">
        <f>'Kickstarter Table'!D2574</f>
        <v>30000</v>
      </c>
      <c r="C2574" s="11"/>
    </row>
    <row r="2575" spans="1:3" x14ac:dyDescent="0.25">
      <c r="A2575" t="str">
        <f>'Kickstarter Table'!F2575</f>
        <v>canceled</v>
      </c>
      <c r="B2575" s="11">
        <f>'Kickstarter Table'!D2575</f>
        <v>8000</v>
      </c>
      <c r="C2575" s="11"/>
    </row>
    <row r="2576" spans="1:3" x14ac:dyDescent="0.25">
      <c r="A2576" t="str">
        <f>'Kickstarter Table'!F2576</f>
        <v>canceled</v>
      </c>
      <c r="B2576" s="11">
        <f>'Kickstarter Table'!D2576</f>
        <v>10000</v>
      </c>
      <c r="C2576" s="11"/>
    </row>
    <row r="2577" spans="1:3" x14ac:dyDescent="0.25">
      <c r="A2577" t="str">
        <f>'Kickstarter Table'!F2577</f>
        <v>canceled</v>
      </c>
      <c r="B2577" s="11">
        <f>'Kickstarter Table'!D2577</f>
        <v>85000</v>
      </c>
      <c r="C2577" s="11"/>
    </row>
    <row r="2578" spans="1:3" x14ac:dyDescent="0.25">
      <c r="A2578" t="str">
        <f>'Kickstarter Table'!F2578</f>
        <v>canceled</v>
      </c>
      <c r="B2578" s="11">
        <f>'Kickstarter Table'!D2578</f>
        <v>10000</v>
      </c>
      <c r="C2578" s="11"/>
    </row>
    <row r="2579" spans="1:3" x14ac:dyDescent="0.25">
      <c r="A2579" t="str">
        <f>'Kickstarter Table'!F2579</f>
        <v>canceled</v>
      </c>
      <c r="B2579" s="11">
        <f>'Kickstarter Table'!D2579</f>
        <v>15000</v>
      </c>
      <c r="C2579" s="11"/>
    </row>
    <row r="2580" spans="1:3" x14ac:dyDescent="0.25">
      <c r="A2580" t="str">
        <f>'Kickstarter Table'!F2580</f>
        <v>canceled</v>
      </c>
      <c r="B2580" s="11">
        <f>'Kickstarter Table'!D2580</f>
        <v>6000</v>
      </c>
      <c r="C2580" s="11"/>
    </row>
    <row r="2581" spans="1:3" x14ac:dyDescent="0.25">
      <c r="A2581" t="str">
        <f>'Kickstarter Table'!F2581</f>
        <v>canceled</v>
      </c>
      <c r="B2581" s="11">
        <f>'Kickstarter Table'!D2581</f>
        <v>200000</v>
      </c>
      <c r="C2581" s="11"/>
    </row>
    <row r="2582" spans="1:3" x14ac:dyDescent="0.25">
      <c r="A2582" t="str">
        <f>'Kickstarter Table'!F2582</f>
        <v>canceled</v>
      </c>
      <c r="B2582" s="11">
        <f>'Kickstarter Table'!D2582</f>
        <v>8500</v>
      </c>
      <c r="C2582" s="11"/>
    </row>
    <row r="2583" spans="1:3" x14ac:dyDescent="0.25">
      <c r="A2583" t="str">
        <f>'Kickstarter Table'!F2583</f>
        <v>failed</v>
      </c>
      <c r="B2583" s="11">
        <f>'Kickstarter Table'!D2583</f>
        <v>5000</v>
      </c>
      <c r="C2583" s="11"/>
    </row>
    <row r="2584" spans="1:3" x14ac:dyDescent="0.25">
      <c r="A2584" t="str">
        <f>'Kickstarter Table'!F2584</f>
        <v>failed</v>
      </c>
      <c r="B2584" s="11">
        <f>'Kickstarter Table'!D2584</f>
        <v>90000</v>
      </c>
      <c r="C2584" s="11"/>
    </row>
    <row r="2585" spans="1:3" x14ac:dyDescent="0.25">
      <c r="A2585" t="str">
        <f>'Kickstarter Table'!F2585</f>
        <v>failed</v>
      </c>
      <c r="B2585" s="11">
        <f>'Kickstarter Table'!D2585</f>
        <v>1000</v>
      </c>
      <c r="C2585" s="11"/>
    </row>
    <row r="2586" spans="1:3" x14ac:dyDescent="0.25">
      <c r="A2586" t="str">
        <f>'Kickstarter Table'!F2586</f>
        <v>failed</v>
      </c>
      <c r="B2586" s="11">
        <f>'Kickstarter Table'!D2586</f>
        <v>10000</v>
      </c>
      <c r="C2586" s="11"/>
    </row>
    <row r="2587" spans="1:3" x14ac:dyDescent="0.25">
      <c r="A2587" t="str">
        <f>'Kickstarter Table'!F2587</f>
        <v>failed</v>
      </c>
      <c r="B2587" s="11">
        <f>'Kickstarter Table'!D2587</f>
        <v>30000</v>
      </c>
      <c r="C2587" s="11"/>
    </row>
    <row r="2588" spans="1:3" x14ac:dyDescent="0.25">
      <c r="A2588" t="str">
        <f>'Kickstarter Table'!F2588</f>
        <v>failed</v>
      </c>
      <c r="B2588" s="11">
        <f>'Kickstarter Table'!D2588</f>
        <v>3000</v>
      </c>
      <c r="C2588" s="11"/>
    </row>
    <row r="2589" spans="1:3" x14ac:dyDescent="0.25">
      <c r="A2589" t="str">
        <f>'Kickstarter Table'!F2589</f>
        <v>failed</v>
      </c>
      <c r="B2589" s="11">
        <f>'Kickstarter Table'!D2589</f>
        <v>50000</v>
      </c>
      <c r="C2589" s="11"/>
    </row>
    <row r="2590" spans="1:3" x14ac:dyDescent="0.25">
      <c r="A2590" t="str">
        <f>'Kickstarter Table'!F2590</f>
        <v>failed</v>
      </c>
      <c r="B2590" s="11">
        <f>'Kickstarter Table'!D2590</f>
        <v>6000</v>
      </c>
      <c r="C2590" s="11"/>
    </row>
    <row r="2591" spans="1:3" x14ac:dyDescent="0.25">
      <c r="A2591" t="str">
        <f>'Kickstarter Table'!F2591</f>
        <v>failed</v>
      </c>
      <c r="B2591" s="11">
        <f>'Kickstarter Table'!D2591</f>
        <v>50000</v>
      </c>
      <c r="C2591" s="11"/>
    </row>
    <row r="2592" spans="1:3" x14ac:dyDescent="0.25">
      <c r="A2592" t="str">
        <f>'Kickstarter Table'!F2592</f>
        <v>failed</v>
      </c>
      <c r="B2592" s="11">
        <f>'Kickstarter Table'!D2592</f>
        <v>3000</v>
      </c>
      <c r="C2592" s="11"/>
    </row>
    <row r="2593" spans="1:3" x14ac:dyDescent="0.25">
      <c r="A2593" t="str">
        <f>'Kickstarter Table'!F2593</f>
        <v>failed</v>
      </c>
      <c r="B2593" s="11">
        <f>'Kickstarter Table'!D2593</f>
        <v>1500</v>
      </c>
      <c r="C2593" s="11"/>
    </row>
    <row r="2594" spans="1:3" x14ac:dyDescent="0.25">
      <c r="A2594" t="str">
        <f>'Kickstarter Table'!F2594</f>
        <v>failed</v>
      </c>
      <c r="B2594" s="11">
        <f>'Kickstarter Table'!D2594</f>
        <v>30000</v>
      </c>
      <c r="C2594" s="11"/>
    </row>
    <row r="2595" spans="1:3" x14ac:dyDescent="0.25">
      <c r="A2595" t="str">
        <f>'Kickstarter Table'!F2595</f>
        <v>failed</v>
      </c>
      <c r="B2595" s="11">
        <f>'Kickstarter Table'!D2595</f>
        <v>10000</v>
      </c>
      <c r="C2595" s="11"/>
    </row>
    <row r="2596" spans="1:3" x14ac:dyDescent="0.25">
      <c r="A2596" t="str">
        <f>'Kickstarter Table'!F2596</f>
        <v>failed</v>
      </c>
      <c r="B2596" s="11">
        <f>'Kickstarter Table'!D2596</f>
        <v>80000</v>
      </c>
      <c r="C2596" s="11"/>
    </row>
    <row r="2597" spans="1:3" x14ac:dyDescent="0.25">
      <c r="A2597" t="str">
        <f>'Kickstarter Table'!F2597</f>
        <v>failed</v>
      </c>
      <c r="B2597" s="11">
        <f>'Kickstarter Table'!D2597</f>
        <v>15000</v>
      </c>
      <c r="C2597" s="11"/>
    </row>
    <row r="2598" spans="1:3" x14ac:dyDescent="0.25">
      <c r="A2598" t="str">
        <f>'Kickstarter Table'!F2598</f>
        <v>failed</v>
      </c>
      <c r="B2598" s="11">
        <f>'Kickstarter Table'!D2598</f>
        <v>35000</v>
      </c>
      <c r="C2598" s="11"/>
    </row>
    <row r="2599" spans="1:3" x14ac:dyDescent="0.25">
      <c r="A2599" t="str">
        <f>'Kickstarter Table'!F2599</f>
        <v>failed</v>
      </c>
      <c r="B2599" s="11">
        <f>'Kickstarter Table'!D2599</f>
        <v>1500</v>
      </c>
      <c r="C2599" s="11"/>
    </row>
    <row r="2600" spans="1:3" x14ac:dyDescent="0.25">
      <c r="A2600" t="str">
        <f>'Kickstarter Table'!F2600</f>
        <v>failed</v>
      </c>
      <c r="B2600" s="11">
        <f>'Kickstarter Table'!D2600</f>
        <v>3000</v>
      </c>
      <c r="C2600" s="11"/>
    </row>
    <row r="2601" spans="1:3" x14ac:dyDescent="0.25">
      <c r="A2601" t="str">
        <f>'Kickstarter Table'!F2601</f>
        <v>failed</v>
      </c>
      <c r="B2601" s="11">
        <f>'Kickstarter Table'!D2601</f>
        <v>9041</v>
      </c>
      <c r="C2601" s="11"/>
    </row>
    <row r="2602" spans="1:3" x14ac:dyDescent="0.25">
      <c r="A2602" t="str">
        <f>'Kickstarter Table'!F2602</f>
        <v>failed</v>
      </c>
      <c r="B2602" s="11">
        <f>'Kickstarter Table'!D2602</f>
        <v>50000</v>
      </c>
      <c r="C2602" s="11"/>
    </row>
    <row r="2603" spans="1:3" x14ac:dyDescent="0.25">
      <c r="A2603" t="str">
        <f>'Kickstarter Table'!F2603</f>
        <v>successful</v>
      </c>
      <c r="B2603" s="11">
        <f>'Kickstarter Table'!D2603</f>
        <v>500</v>
      </c>
      <c r="C2603" s="11"/>
    </row>
    <row r="2604" spans="1:3" x14ac:dyDescent="0.25">
      <c r="A2604" t="str">
        <f>'Kickstarter Table'!F2604</f>
        <v>successful</v>
      </c>
      <c r="B2604" s="11">
        <f>'Kickstarter Table'!D2604</f>
        <v>12000</v>
      </c>
      <c r="C2604" s="11"/>
    </row>
    <row r="2605" spans="1:3" x14ac:dyDescent="0.25">
      <c r="A2605" t="str">
        <f>'Kickstarter Table'!F2605</f>
        <v>successful</v>
      </c>
      <c r="B2605" s="11">
        <f>'Kickstarter Table'!D2605</f>
        <v>1750</v>
      </c>
      <c r="C2605" s="11"/>
    </row>
    <row r="2606" spans="1:3" x14ac:dyDescent="0.25">
      <c r="A2606" t="str">
        <f>'Kickstarter Table'!F2606</f>
        <v>successful</v>
      </c>
      <c r="B2606" s="11">
        <f>'Kickstarter Table'!D2606</f>
        <v>20000</v>
      </c>
      <c r="C2606" s="11"/>
    </row>
    <row r="2607" spans="1:3" x14ac:dyDescent="0.25">
      <c r="A2607" t="str">
        <f>'Kickstarter Table'!F2607</f>
        <v>successful</v>
      </c>
      <c r="B2607" s="11">
        <f>'Kickstarter Table'!D2607</f>
        <v>100000</v>
      </c>
      <c r="C2607" s="11"/>
    </row>
    <row r="2608" spans="1:3" x14ac:dyDescent="0.25">
      <c r="A2608" t="str">
        <f>'Kickstarter Table'!F2608</f>
        <v>successful</v>
      </c>
      <c r="B2608" s="11">
        <f>'Kickstarter Table'!D2608</f>
        <v>11000</v>
      </c>
      <c r="C2608" s="11"/>
    </row>
    <row r="2609" spans="1:3" x14ac:dyDescent="0.25">
      <c r="A2609" t="str">
        <f>'Kickstarter Table'!F2609</f>
        <v>successful</v>
      </c>
      <c r="B2609" s="11">
        <f>'Kickstarter Table'!D2609</f>
        <v>8000</v>
      </c>
      <c r="C2609" s="11"/>
    </row>
    <row r="2610" spans="1:3" x14ac:dyDescent="0.25">
      <c r="A2610" t="str">
        <f>'Kickstarter Table'!F2610</f>
        <v>successful</v>
      </c>
      <c r="B2610" s="11">
        <f>'Kickstarter Table'!D2610</f>
        <v>8000</v>
      </c>
      <c r="C2610" s="11"/>
    </row>
    <row r="2611" spans="1:3" x14ac:dyDescent="0.25">
      <c r="A2611" t="str">
        <f>'Kickstarter Table'!F2611</f>
        <v>successful</v>
      </c>
      <c r="B2611" s="11">
        <f>'Kickstarter Table'!D2611</f>
        <v>35000</v>
      </c>
      <c r="C2611" s="11"/>
    </row>
    <row r="2612" spans="1:3" x14ac:dyDescent="0.25">
      <c r="A2612" t="str">
        <f>'Kickstarter Table'!F2612</f>
        <v>successful</v>
      </c>
      <c r="B2612" s="11">
        <f>'Kickstarter Table'!D2612</f>
        <v>22765</v>
      </c>
      <c r="C2612" s="11"/>
    </row>
    <row r="2613" spans="1:3" x14ac:dyDescent="0.25">
      <c r="A2613" t="str">
        <f>'Kickstarter Table'!F2613</f>
        <v>successful</v>
      </c>
      <c r="B2613" s="11">
        <f>'Kickstarter Table'!D2613</f>
        <v>11000</v>
      </c>
      <c r="C2613" s="11"/>
    </row>
    <row r="2614" spans="1:3" x14ac:dyDescent="0.25">
      <c r="A2614" t="str">
        <f>'Kickstarter Table'!F2614</f>
        <v>successful</v>
      </c>
      <c r="B2614" s="11">
        <f>'Kickstarter Table'!D2614</f>
        <v>10000</v>
      </c>
      <c r="C2614" s="11"/>
    </row>
    <row r="2615" spans="1:3" x14ac:dyDescent="0.25">
      <c r="A2615" t="str">
        <f>'Kickstarter Table'!F2615</f>
        <v>successful</v>
      </c>
      <c r="B2615" s="11">
        <f>'Kickstarter Table'!D2615</f>
        <v>7500</v>
      </c>
      <c r="C2615" s="11"/>
    </row>
    <row r="2616" spans="1:3" x14ac:dyDescent="0.25">
      <c r="A2616" t="str">
        <f>'Kickstarter Table'!F2616</f>
        <v>successful</v>
      </c>
      <c r="B2616" s="11">
        <f>'Kickstarter Table'!D2616</f>
        <v>10500</v>
      </c>
      <c r="C2616" s="11"/>
    </row>
    <row r="2617" spans="1:3" x14ac:dyDescent="0.25">
      <c r="A2617" t="str">
        <f>'Kickstarter Table'!F2617</f>
        <v>successful</v>
      </c>
      <c r="B2617" s="11">
        <f>'Kickstarter Table'!D2617</f>
        <v>2001</v>
      </c>
      <c r="C2617" s="11"/>
    </row>
    <row r="2618" spans="1:3" x14ac:dyDescent="0.25">
      <c r="A2618" t="str">
        <f>'Kickstarter Table'!F2618</f>
        <v>successful</v>
      </c>
      <c r="B2618" s="11">
        <f>'Kickstarter Table'!D2618</f>
        <v>25000</v>
      </c>
      <c r="C2618" s="11"/>
    </row>
    <row r="2619" spans="1:3" x14ac:dyDescent="0.25">
      <c r="A2619" t="str">
        <f>'Kickstarter Table'!F2619</f>
        <v>successful</v>
      </c>
      <c r="B2619" s="11">
        <f>'Kickstarter Table'!D2619</f>
        <v>500</v>
      </c>
      <c r="C2619" s="11"/>
    </row>
    <row r="2620" spans="1:3" x14ac:dyDescent="0.25">
      <c r="A2620" t="str">
        <f>'Kickstarter Table'!F2620</f>
        <v>successful</v>
      </c>
      <c r="B2620" s="11">
        <f>'Kickstarter Table'!D2620</f>
        <v>15000</v>
      </c>
      <c r="C2620" s="11"/>
    </row>
    <row r="2621" spans="1:3" x14ac:dyDescent="0.25">
      <c r="A2621" t="str">
        <f>'Kickstarter Table'!F2621</f>
        <v>successful</v>
      </c>
      <c r="B2621" s="11">
        <f>'Kickstarter Table'!D2621</f>
        <v>1000</v>
      </c>
      <c r="C2621" s="11"/>
    </row>
    <row r="2622" spans="1:3" x14ac:dyDescent="0.25">
      <c r="A2622" t="str">
        <f>'Kickstarter Table'!F2622</f>
        <v>successful</v>
      </c>
      <c r="B2622" s="11">
        <f>'Kickstarter Table'!D2622</f>
        <v>65000</v>
      </c>
      <c r="C2622" s="11"/>
    </row>
    <row r="2623" spans="1:3" x14ac:dyDescent="0.25">
      <c r="A2623" t="str">
        <f>'Kickstarter Table'!F2623</f>
        <v>successful</v>
      </c>
      <c r="B2623" s="11">
        <f>'Kickstarter Table'!D2623</f>
        <v>15000</v>
      </c>
      <c r="C2623" s="11"/>
    </row>
    <row r="2624" spans="1:3" x14ac:dyDescent="0.25">
      <c r="A2624" t="str">
        <f>'Kickstarter Table'!F2624</f>
        <v>successful</v>
      </c>
      <c r="B2624" s="11">
        <f>'Kickstarter Table'!D2624</f>
        <v>1500</v>
      </c>
      <c r="C2624" s="11"/>
    </row>
    <row r="2625" spans="1:3" x14ac:dyDescent="0.25">
      <c r="A2625" t="str">
        <f>'Kickstarter Table'!F2625</f>
        <v>successful</v>
      </c>
      <c r="B2625" s="11">
        <f>'Kickstarter Table'!D2625</f>
        <v>2000</v>
      </c>
      <c r="C2625" s="11"/>
    </row>
    <row r="2626" spans="1:3" x14ac:dyDescent="0.25">
      <c r="A2626" t="str">
        <f>'Kickstarter Table'!F2626</f>
        <v>successful</v>
      </c>
      <c r="B2626" s="11">
        <f>'Kickstarter Table'!D2626</f>
        <v>8000</v>
      </c>
      <c r="C2626" s="11"/>
    </row>
    <row r="2627" spans="1:3" x14ac:dyDescent="0.25">
      <c r="A2627" t="str">
        <f>'Kickstarter Table'!F2627</f>
        <v>successful</v>
      </c>
      <c r="B2627" s="11">
        <f>'Kickstarter Table'!D2627</f>
        <v>150</v>
      </c>
      <c r="C2627" s="11"/>
    </row>
    <row r="2628" spans="1:3" x14ac:dyDescent="0.25">
      <c r="A2628" t="str">
        <f>'Kickstarter Table'!F2628</f>
        <v>successful</v>
      </c>
      <c r="B2628" s="11">
        <f>'Kickstarter Table'!D2628</f>
        <v>2500</v>
      </c>
      <c r="C2628" s="11"/>
    </row>
    <row r="2629" spans="1:3" x14ac:dyDescent="0.25">
      <c r="A2629" t="str">
        <f>'Kickstarter Table'!F2629</f>
        <v>successful</v>
      </c>
      <c r="B2629" s="11">
        <f>'Kickstarter Table'!D2629</f>
        <v>150</v>
      </c>
      <c r="C2629" s="11"/>
    </row>
    <row r="2630" spans="1:3" x14ac:dyDescent="0.25">
      <c r="A2630" t="str">
        <f>'Kickstarter Table'!F2630</f>
        <v>successful</v>
      </c>
      <c r="B2630" s="11">
        <f>'Kickstarter Table'!D2630</f>
        <v>839</v>
      </c>
      <c r="C2630" s="11"/>
    </row>
    <row r="2631" spans="1:3" x14ac:dyDescent="0.25">
      <c r="A2631" t="str">
        <f>'Kickstarter Table'!F2631</f>
        <v>successful</v>
      </c>
      <c r="B2631" s="11">
        <f>'Kickstarter Table'!D2631</f>
        <v>5000</v>
      </c>
      <c r="C2631" s="11"/>
    </row>
    <row r="2632" spans="1:3" x14ac:dyDescent="0.25">
      <c r="A2632" t="str">
        <f>'Kickstarter Table'!F2632</f>
        <v>successful</v>
      </c>
      <c r="B2632" s="11">
        <f>'Kickstarter Table'!D2632</f>
        <v>2000</v>
      </c>
      <c r="C2632" s="11"/>
    </row>
    <row r="2633" spans="1:3" x14ac:dyDescent="0.25">
      <c r="A2633" t="str">
        <f>'Kickstarter Table'!F2633</f>
        <v>successful</v>
      </c>
      <c r="B2633" s="11">
        <f>'Kickstarter Table'!D2633</f>
        <v>20000</v>
      </c>
      <c r="C2633" s="11"/>
    </row>
    <row r="2634" spans="1:3" x14ac:dyDescent="0.25">
      <c r="A2634" t="str">
        <f>'Kickstarter Table'!F2634</f>
        <v>successful</v>
      </c>
      <c r="B2634" s="11">
        <f>'Kickstarter Table'!D2634</f>
        <v>1070</v>
      </c>
      <c r="C2634" s="11"/>
    </row>
    <row r="2635" spans="1:3" x14ac:dyDescent="0.25">
      <c r="A2635" t="str">
        <f>'Kickstarter Table'!F2635</f>
        <v>successful</v>
      </c>
      <c r="B2635" s="11">
        <f>'Kickstarter Table'!D2635</f>
        <v>5000</v>
      </c>
      <c r="C2635" s="11"/>
    </row>
    <row r="2636" spans="1:3" x14ac:dyDescent="0.25">
      <c r="A2636" t="str">
        <f>'Kickstarter Table'!F2636</f>
        <v>successful</v>
      </c>
      <c r="B2636" s="11">
        <f>'Kickstarter Table'!D2636</f>
        <v>930</v>
      </c>
      <c r="C2636" s="11"/>
    </row>
    <row r="2637" spans="1:3" x14ac:dyDescent="0.25">
      <c r="A2637" t="str">
        <f>'Kickstarter Table'!F2637</f>
        <v>successful</v>
      </c>
      <c r="B2637" s="11">
        <f>'Kickstarter Table'!D2637</f>
        <v>11500</v>
      </c>
      <c r="C2637" s="11"/>
    </row>
    <row r="2638" spans="1:3" x14ac:dyDescent="0.25">
      <c r="A2638" t="str">
        <f>'Kickstarter Table'!F2638</f>
        <v>successful</v>
      </c>
      <c r="B2638" s="11">
        <f>'Kickstarter Table'!D2638</f>
        <v>1000</v>
      </c>
      <c r="C2638" s="11"/>
    </row>
    <row r="2639" spans="1:3" x14ac:dyDescent="0.25">
      <c r="A2639" t="str">
        <f>'Kickstarter Table'!F2639</f>
        <v>successful</v>
      </c>
      <c r="B2639" s="11">
        <f>'Kickstarter Table'!D2639</f>
        <v>500</v>
      </c>
      <c r="C2639" s="11"/>
    </row>
    <row r="2640" spans="1:3" x14ac:dyDescent="0.25">
      <c r="A2640" t="str">
        <f>'Kickstarter Table'!F2640</f>
        <v>successful</v>
      </c>
      <c r="B2640" s="11">
        <f>'Kickstarter Table'!D2640</f>
        <v>347</v>
      </c>
      <c r="C2640" s="11"/>
    </row>
    <row r="2641" spans="1:3" x14ac:dyDescent="0.25">
      <c r="A2641" t="str">
        <f>'Kickstarter Table'!F2641</f>
        <v>successful</v>
      </c>
      <c r="B2641" s="11">
        <f>'Kickstarter Table'!D2641</f>
        <v>300</v>
      </c>
      <c r="C2641" s="11"/>
    </row>
    <row r="2642" spans="1:3" x14ac:dyDescent="0.25">
      <c r="A2642" t="str">
        <f>'Kickstarter Table'!F2642</f>
        <v>successful</v>
      </c>
      <c r="B2642" s="11">
        <f>'Kickstarter Table'!D2642</f>
        <v>3000</v>
      </c>
      <c r="C2642" s="11"/>
    </row>
    <row r="2643" spans="1:3" x14ac:dyDescent="0.25">
      <c r="A2643" t="str">
        <f>'Kickstarter Table'!F2643</f>
        <v>failed</v>
      </c>
      <c r="B2643" s="11">
        <f>'Kickstarter Table'!D2643</f>
        <v>1500</v>
      </c>
      <c r="C2643" s="11"/>
    </row>
    <row r="2644" spans="1:3" x14ac:dyDescent="0.25">
      <c r="A2644" t="str">
        <f>'Kickstarter Table'!F2644</f>
        <v>failed</v>
      </c>
      <c r="B2644" s="11">
        <f>'Kickstarter Table'!D2644</f>
        <v>500000</v>
      </c>
      <c r="C2644" s="11"/>
    </row>
    <row r="2645" spans="1:3" x14ac:dyDescent="0.25">
      <c r="A2645" t="str">
        <f>'Kickstarter Table'!F2645</f>
        <v>canceled</v>
      </c>
      <c r="B2645" s="11">
        <f>'Kickstarter Table'!D2645</f>
        <v>1000000</v>
      </c>
      <c r="C2645" s="11"/>
    </row>
    <row r="2646" spans="1:3" x14ac:dyDescent="0.25">
      <c r="A2646" t="str">
        <f>'Kickstarter Table'!F2646</f>
        <v>canceled</v>
      </c>
      <c r="B2646" s="11">
        <f>'Kickstarter Table'!D2646</f>
        <v>100000</v>
      </c>
      <c r="C2646" s="11"/>
    </row>
    <row r="2647" spans="1:3" x14ac:dyDescent="0.25">
      <c r="A2647" t="str">
        <f>'Kickstarter Table'!F2647</f>
        <v>canceled</v>
      </c>
      <c r="B2647" s="11">
        <f>'Kickstarter Table'!D2647</f>
        <v>20000</v>
      </c>
      <c r="C2647" s="11"/>
    </row>
    <row r="2648" spans="1:3" x14ac:dyDescent="0.25">
      <c r="A2648" t="str">
        <f>'Kickstarter Table'!F2648</f>
        <v>canceled</v>
      </c>
      <c r="B2648" s="11">
        <f>'Kickstarter Table'!D2648</f>
        <v>500000</v>
      </c>
      <c r="C2648" s="11"/>
    </row>
    <row r="2649" spans="1:3" x14ac:dyDescent="0.25">
      <c r="A2649" t="str">
        <f>'Kickstarter Table'!F2649</f>
        <v>canceled</v>
      </c>
      <c r="B2649" s="11">
        <f>'Kickstarter Table'!D2649</f>
        <v>2500</v>
      </c>
      <c r="C2649" s="11"/>
    </row>
    <row r="2650" spans="1:3" x14ac:dyDescent="0.25">
      <c r="A2650" t="str">
        <f>'Kickstarter Table'!F2650</f>
        <v>canceled</v>
      </c>
      <c r="B2650" s="11">
        <f>'Kickstarter Table'!D2650</f>
        <v>12000</v>
      </c>
      <c r="C2650" s="11"/>
    </row>
    <row r="2651" spans="1:3" x14ac:dyDescent="0.25">
      <c r="A2651" t="str">
        <f>'Kickstarter Table'!F2651</f>
        <v>canceled</v>
      </c>
      <c r="B2651" s="11">
        <f>'Kickstarter Table'!D2651</f>
        <v>125000</v>
      </c>
      <c r="C2651" s="11"/>
    </row>
    <row r="2652" spans="1:3" x14ac:dyDescent="0.25">
      <c r="A2652" t="str">
        <f>'Kickstarter Table'!F2652</f>
        <v>canceled</v>
      </c>
      <c r="B2652" s="11">
        <f>'Kickstarter Table'!D2652</f>
        <v>60000</v>
      </c>
      <c r="C2652" s="11"/>
    </row>
    <row r="2653" spans="1:3" x14ac:dyDescent="0.25">
      <c r="A2653" t="str">
        <f>'Kickstarter Table'!F2653</f>
        <v>canceled</v>
      </c>
      <c r="B2653" s="11">
        <f>'Kickstarter Table'!D2653</f>
        <v>280000</v>
      </c>
      <c r="C2653" s="11"/>
    </row>
    <row r="2654" spans="1:3" x14ac:dyDescent="0.25">
      <c r="A2654" t="str">
        <f>'Kickstarter Table'!F2654</f>
        <v>canceled</v>
      </c>
      <c r="B2654" s="11">
        <f>'Kickstarter Table'!D2654</f>
        <v>100000</v>
      </c>
      <c r="C2654" s="11"/>
    </row>
    <row r="2655" spans="1:3" x14ac:dyDescent="0.25">
      <c r="A2655" t="str">
        <f>'Kickstarter Table'!F2655</f>
        <v>canceled</v>
      </c>
      <c r="B2655" s="11">
        <f>'Kickstarter Table'!D2655</f>
        <v>51000</v>
      </c>
      <c r="C2655" s="11"/>
    </row>
    <row r="2656" spans="1:3" x14ac:dyDescent="0.25">
      <c r="A2656" t="str">
        <f>'Kickstarter Table'!F2656</f>
        <v>canceled</v>
      </c>
      <c r="B2656" s="11">
        <f>'Kickstarter Table'!D2656</f>
        <v>100000</v>
      </c>
      <c r="C2656" s="11"/>
    </row>
    <row r="2657" spans="1:3" x14ac:dyDescent="0.25">
      <c r="A2657" t="str">
        <f>'Kickstarter Table'!F2657</f>
        <v>canceled</v>
      </c>
      <c r="B2657" s="11">
        <f>'Kickstarter Table'!D2657</f>
        <v>15000</v>
      </c>
      <c r="C2657" s="11"/>
    </row>
    <row r="2658" spans="1:3" x14ac:dyDescent="0.25">
      <c r="A2658" t="str">
        <f>'Kickstarter Table'!F2658</f>
        <v>canceled</v>
      </c>
      <c r="B2658" s="11">
        <f>'Kickstarter Table'!D2658</f>
        <v>150000</v>
      </c>
      <c r="C2658" s="11"/>
    </row>
    <row r="2659" spans="1:3" x14ac:dyDescent="0.25">
      <c r="A2659" t="str">
        <f>'Kickstarter Table'!F2659</f>
        <v>canceled</v>
      </c>
      <c r="B2659" s="11">
        <f>'Kickstarter Table'!D2659</f>
        <v>30000</v>
      </c>
      <c r="C2659" s="11"/>
    </row>
    <row r="2660" spans="1:3" x14ac:dyDescent="0.25">
      <c r="A2660" t="str">
        <f>'Kickstarter Table'!F2660</f>
        <v>canceled</v>
      </c>
      <c r="B2660" s="11">
        <f>'Kickstarter Table'!D2660</f>
        <v>98000</v>
      </c>
      <c r="C2660" s="11"/>
    </row>
    <row r="2661" spans="1:3" x14ac:dyDescent="0.25">
      <c r="A2661" t="str">
        <f>'Kickstarter Table'!F2661</f>
        <v>canceled</v>
      </c>
      <c r="B2661" s="11">
        <f>'Kickstarter Table'!D2661</f>
        <v>49000</v>
      </c>
      <c r="C2661" s="11"/>
    </row>
    <row r="2662" spans="1:3" x14ac:dyDescent="0.25">
      <c r="A2662" t="str">
        <f>'Kickstarter Table'!F2662</f>
        <v>canceled</v>
      </c>
      <c r="B2662" s="11">
        <f>'Kickstarter Table'!D2662</f>
        <v>20000</v>
      </c>
      <c r="C2662" s="11"/>
    </row>
    <row r="2663" spans="1:3" x14ac:dyDescent="0.25">
      <c r="A2663" t="str">
        <f>'Kickstarter Table'!F2663</f>
        <v>successful</v>
      </c>
      <c r="B2663" s="11">
        <f>'Kickstarter Table'!D2663</f>
        <v>5000</v>
      </c>
      <c r="C2663" s="11"/>
    </row>
    <row r="2664" spans="1:3" x14ac:dyDescent="0.25">
      <c r="A2664" t="str">
        <f>'Kickstarter Table'!F2664</f>
        <v>successful</v>
      </c>
      <c r="B2664" s="11">
        <f>'Kickstarter Table'!D2664</f>
        <v>20000</v>
      </c>
      <c r="C2664" s="11"/>
    </row>
    <row r="2665" spans="1:3" x14ac:dyDescent="0.25">
      <c r="A2665" t="str">
        <f>'Kickstarter Table'!F2665</f>
        <v>successful</v>
      </c>
      <c r="B2665" s="11">
        <f>'Kickstarter Table'!D2665</f>
        <v>20000</v>
      </c>
      <c r="C2665" s="11"/>
    </row>
    <row r="2666" spans="1:3" x14ac:dyDescent="0.25">
      <c r="A2666" t="str">
        <f>'Kickstarter Table'!F2666</f>
        <v>successful</v>
      </c>
      <c r="B2666" s="11">
        <f>'Kickstarter Table'!D2666</f>
        <v>17500</v>
      </c>
      <c r="C2666" s="11"/>
    </row>
    <row r="2667" spans="1:3" x14ac:dyDescent="0.25">
      <c r="A2667" t="str">
        <f>'Kickstarter Table'!F2667</f>
        <v>successful</v>
      </c>
      <c r="B2667" s="11">
        <f>'Kickstarter Table'!D2667</f>
        <v>3500</v>
      </c>
      <c r="C2667" s="11"/>
    </row>
    <row r="2668" spans="1:3" x14ac:dyDescent="0.25">
      <c r="A2668" t="str">
        <f>'Kickstarter Table'!F2668</f>
        <v>successful</v>
      </c>
      <c r="B2668" s="11">
        <f>'Kickstarter Table'!D2668</f>
        <v>10000</v>
      </c>
      <c r="C2668" s="11"/>
    </row>
    <row r="2669" spans="1:3" x14ac:dyDescent="0.25">
      <c r="A2669" t="str">
        <f>'Kickstarter Table'!F2669</f>
        <v>successful</v>
      </c>
      <c r="B2669" s="11">
        <f>'Kickstarter Table'!D2669</f>
        <v>1500</v>
      </c>
      <c r="C2669" s="11"/>
    </row>
    <row r="2670" spans="1:3" x14ac:dyDescent="0.25">
      <c r="A2670" t="str">
        <f>'Kickstarter Table'!F2670</f>
        <v>successful</v>
      </c>
      <c r="B2670" s="11">
        <f>'Kickstarter Table'!D2670</f>
        <v>1000</v>
      </c>
      <c r="C2670" s="11"/>
    </row>
    <row r="2671" spans="1:3" x14ac:dyDescent="0.25">
      <c r="A2671" t="str">
        <f>'Kickstarter Table'!F2671</f>
        <v>successful</v>
      </c>
      <c r="B2671" s="11">
        <f>'Kickstarter Table'!D2671</f>
        <v>800</v>
      </c>
      <c r="C2671" s="11"/>
    </row>
    <row r="2672" spans="1:3" x14ac:dyDescent="0.25">
      <c r="A2672" t="str">
        <f>'Kickstarter Table'!F2672</f>
        <v>failed</v>
      </c>
      <c r="B2672" s="11">
        <f>'Kickstarter Table'!D2672</f>
        <v>38888</v>
      </c>
      <c r="C2672" s="11"/>
    </row>
    <row r="2673" spans="1:3" x14ac:dyDescent="0.25">
      <c r="A2673" t="str">
        <f>'Kickstarter Table'!F2673</f>
        <v>failed</v>
      </c>
      <c r="B2673" s="11">
        <f>'Kickstarter Table'!D2673</f>
        <v>25000</v>
      </c>
      <c r="C2673" s="11"/>
    </row>
    <row r="2674" spans="1:3" x14ac:dyDescent="0.25">
      <c r="A2674" t="str">
        <f>'Kickstarter Table'!F2674</f>
        <v>failed</v>
      </c>
      <c r="B2674" s="11">
        <f>'Kickstarter Table'!D2674</f>
        <v>10000</v>
      </c>
      <c r="C2674" s="11"/>
    </row>
    <row r="2675" spans="1:3" x14ac:dyDescent="0.25">
      <c r="A2675" t="str">
        <f>'Kickstarter Table'!F2675</f>
        <v>failed</v>
      </c>
      <c r="B2675" s="11">
        <f>'Kickstarter Table'!D2675</f>
        <v>40000</v>
      </c>
      <c r="C2675" s="11"/>
    </row>
    <row r="2676" spans="1:3" x14ac:dyDescent="0.25">
      <c r="A2676" t="str">
        <f>'Kickstarter Table'!F2676</f>
        <v>failed</v>
      </c>
      <c r="B2676" s="11">
        <f>'Kickstarter Table'!D2676</f>
        <v>35000</v>
      </c>
      <c r="C2676" s="11"/>
    </row>
    <row r="2677" spans="1:3" x14ac:dyDescent="0.25">
      <c r="A2677" t="str">
        <f>'Kickstarter Table'!F2677</f>
        <v>failed</v>
      </c>
      <c r="B2677" s="11">
        <f>'Kickstarter Table'!D2677</f>
        <v>25000</v>
      </c>
      <c r="C2677" s="11"/>
    </row>
    <row r="2678" spans="1:3" x14ac:dyDescent="0.25">
      <c r="A2678" t="str">
        <f>'Kickstarter Table'!F2678</f>
        <v>failed</v>
      </c>
      <c r="B2678" s="11">
        <f>'Kickstarter Table'!D2678</f>
        <v>2100</v>
      </c>
      <c r="C2678" s="11"/>
    </row>
    <row r="2679" spans="1:3" x14ac:dyDescent="0.25">
      <c r="A2679" t="str">
        <f>'Kickstarter Table'!F2679</f>
        <v>failed</v>
      </c>
      <c r="B2679" s="11">
        <f>'Kickstarter Table'!D2679</f>
        <v>19500</v>
      </c>
      <c r="C2679" s="11"/>
    </row>
    <row r="2680" spans="1:3" x14ac:dyDescent="0.25">
      <c r="A2680" t="str">
        <f>'Kickstarter Table'!F2680</f>
        <v>failed</v>
      </c>
      <c r="B2680" s="11">
        <f>'Kickstarter Table'!D2680</f>
        <v>8000000</v>
      </c>
      <c r="C2680" s="11"/>
    </row>
    <row r="2681" spans="1:3" x14ac:dyDescent="0.25">
      <c r="A2681" t="str">
        <f>'Kickstarter Table'!F2681</f>
        <v>failed</v>
      </c>
      <c r="B2681" s="11">
        <f>'Kickstarter Table'!D2681</f>
        <v>40000</v>
      </c>
      <c r="C2681" s="11"/>
    </row>
    <row r="2682" spans="1:3" x14ac:dyDescent="0.25">
      <c r="A2682" t="str">
        <f>'Kickstarter Table'!F2682</f>
        <v>failed</v>
      </c>
      <c r="B2682" s="11">
        <f>'Kickstarter Table'!D2682</f>
        <v>32000</v>
      </c>
      <c r="C2682" s="11"/>
    </row>
    <row r="2683" spans="1:3" x14ac:dyDescent="0.25">
      <c r="A2683" t="str">
        <f>'Kickstarter Table'!F2683</f>
        <v>failed</v>
      </c>
      <c r="B2683" s="11">
        <f>'Kickstarter Table'!D2683</f>
        <v>8000</v>
      </c>
      <c r="C2683" s="11"/>
    </row>
    <row r="2684" spans="1:3" x14ac:dyDescent="0.25">
      <c r="A2684" t="str">
        <f>'Kickstarter Table'!F2684</f>
        <v>failed</v>
      </c>
      <c r="B2684" s="11">
        <f>'Kickstarter Table'!D2684</f>
        <v>6000</v>
      </c>
      <c r="C2684" s="11"/>
    </row>
    <row r="2685" spans="1:3" x14ac:dyDescent="0.25">
      <c r="A2685" t="str">
        <f>'Kickstarter Table'!F2685</f>
        <v>failed</v>
      </c>
      <c r="B2685" s="11">
        <f>'Kickstarter Table'!D2685</f>
        <v>15000</v>
      </c>
      <c r="C2685" s="11"/>
    </row>
    <row r="2686" spans="1:3" x14ac:dyDescent="0.25">
      <c r="A2686" t="str">
        <f>'Kickstarter Table'!F2686</f>
        <v>failed</v>
      </c>
      <c r="B2686" s="11">
        <f>'Kickstarter Table'!D2686</f>
        <v>70000</v>
      </c>
      <c r="C2686" s="11"/>
    </row>
    <row r="2687" spans="1:3" x14ac:dyDescent="0.25">
      <c r="A2687" t="str">
        <f>'Kickstarter Table'!F2687</f>
        <v>failed</v>
      </c>
      <c r="B2687" s="11">
        <f>'Kickstarter Table'!D2687</f>
        <v>50000</v>
      </c>
      <c r="C2687" s="11"/>
    </row>
    <row r="2688" spans="1:3" x14ac:dyDescent="0.25">
      <c r="A2688" t="str">
        <f>'Kickstarter Table'!F2688</f>
        <v>failed</v>
      </c>
      <c r="B2688" s="11">
        <f>'Kickstarter Table'!D2688</f>
        <v>30000</v>
      </c>
      <c r="C2688" s="11"/>
    </row>
    <row r="2689" spans="1:3" x14ac:dyDescent="0.25">
      <c r="A2689" t="str">
        <f>'Kickstarter Table'!F2689</f>
        <v>failed</v>
      </c>
      <c r="B2689" s="11">
        <f>'Kickstarter Table'!D2689</f>
        <v>15000</v>
      </c>
      <c r="C2689" s="11"/>
    </row>
    <row r="2690" spans="1:3" x14ac:dyDescent="0.25">
      <c r="A2690" t="str">
        <f>'Kickstarter Table'!F2690</f>
        <v>failed</v>
      </c>
      <c r="B2690" s="11">
        <f>'Kickstarter Table'!D2690</f>
        <v>50000</v>
      </c>
      <c r="C2690" s="11"/>
    </row>
    <row r="2691" spans="1:3" x14ac:dyDescent="0.25">
      <c r="A2691" t="str">
        <f>'Kickstarter Table'!F2691</f>
        <v>failed</v>
      </c>
      <c r="B2691" s="11">
        <f>'Kickstarter Table'!D2691</f>
        <v>35000</v>
      </c>
      <c r="C2691" s="11"/>
    </row>
    <row r="2692" spans="1:3" x14ac:dyDescent="0.25">
      <c r="A2692" t="str">
        <f>'Kickstarter Table'!F2692</f>
        <v>failed</v>
      </c>
      <c r="B2692" s="11">
        <f>'Kickstarter Table'!D2692</f>
        <v>80000</v>
      </c>
      <c r="C2692" s="11"/>
    </row>
    <row r="2693" spans="1:3" x14ac:dyDescent="0.25">
      <c r="A2693" t="str">
        <f>'Kickstarter Table'!F2693</f>
        <v>failed</v>
      </c>
      <c r="B2693" s="11">
        <f>'Kickstarter Table'!D2693</f>
        <v>65000</v>
      </c>
      <c r="C2693" s="11"/>
    </row>
    <row r="2694" spans="1:3" x14ac:dyDescent="0.25">
      <c r="A2694" t="str">
        <f>'Kickstarter Table'!F2694</f>
        <v>failed</v>
      </c>
      <c r="B2694" s="11">
        <f>'Kickstarter Table'!D2694</f>
        <v>3500</v>
      </c>
      <c r="C2694" s="11"/>
    </row>
    <row r="2695" spans="1:3" x14ac:dyDescent="0.25">
      <c r="A2695" t="str">
        <f>'Kickstarter Table'!F2695</f>
        <v>failed</v>
      </c>
      <c r="B2695" s="11">
        <f>'Kickstarter Table'!D2695</f>
        <v>5000</v>
      </c>
      <c r="C2695" s="11"/>
    </row>
    <row r="2696" spans="1:3" x14ac:dyDescent="0.25">
      <c r="A2696" t="str">
        <f>'Kickstarter Table'!F2696</f>
        <v>failed</v>
      </c>
      <c r="B2696" s="11">
        <f>'Kickstarter Table'!D2696</f>
        <v>30000</v>
      </c>
      <c r="C2696" s="11"/>
    </row>
    <row r="2697" spans="1:3" x14ac:dyDescent="0.25">
      <c r="A2697" t="str">
        <f>'Kickstarter Table'!F2697</f>
        <v>failed</v>
      </c>
      <c r="B2697" s="11">
        <f>'Kickstarter Table'!D2697</f>
        <v>15000</v>
      </c>
      <c r="C2697" s="11"/>
    </row>
    <row r="2698" spans="1:3" x14ac:dyDescent="0.25">
      <c r="A2698" t="str">
        <f>'Kickstarter Table'!F2698</f>
        <v>failed</v>
      </c>
      <c r="B2698" s="11">
        <f>'Kickstarter Table'!D2698</f>
        <v>60000</v>
      </c>
      <c r="C2698" s="11"/>
    </row>
    <row r="2699" spans="1:3" x14ac:dyDescent="0.25">
      <c r="A2699" t="str">
        <f>'Kickstarter Table'!F2699</f>
        <v>failed</v>
      </c>
      <c r="B2699" s="11">
        <f>'Kickstarter Table'!D2699</f>
        <v>23000</v>
      </c>
      <c r="C2699" s="11"/>
    </row>
    <row r="2700" spans="1:3" x14ac:dyDescent="0.25">
      <c r="A2700" t="str">
        <f>'Kickstarter Table'!F2700</f>
        <v>failed</v>
      </c>
      <c r="B2700" s="11">
        <f>'Kickstarter Table'!D2700</f>
        <v>8000</v>
      </c>
      <c r="C2700" s="11"/>
    </row>
    <row r="2701" spans="1:3" x14ac:dyDescent="0.25">
      <c r="A2701" t="str">
        <f>'Kickstarter Table'!F2701</f>
        <v>failed</v>
      </c>
      <c r="B2701" s="11">
        <f>'Kickstarter Table'!D2701</f>
        <v>2</v>
      </c>
      <c r="C2701" s="11"/>
    </row>
    <row r="2702" spans="1:3" x14ac:dyDescent="0.25">
      <c r="A2702" t="str">
        <f>'Kickstarter Table'!F2702</f>
        <v>failed</v>
      </c>
      <c r="B2702" s="11">
        <f>'Kickstarter Table'!D2702</f>
        <v>9999</v>
      </c>
      <c r="C2702" s="11"/>
    </row>
    <row r="2703" spans="1:3" x14ac:dyDescent="0.25">
      <c r="A2703" t="str">
        <f>'Kickstarter Table'!F2703</f>
        <v>live</v>
      </c>
      <c r="B2703" s="11">
        <f>'Kickstarter Table'!D2703</f>
        <v>3400</v>
      </c>
      <c r="C2703" s="11"/>
    </row>
    <row r="2704" spans="1:3" x14ac:dyDescent="0.25">
      <c r="A2704" t="str">
        <f>'Kickstarter Table'!F2704</f>
        <v>live</v>
      </c>
      <c r="B2704" s="11">
        <f>'Kickstarter Table'!D2704</f>
        <v>10000</v>
      </c>
      <c r="C2704" s="11"/>
    </row>
    <row r="2705" spans="1:3" x14ac:dyDescent="0.25">
      <c r="A2705" t="str">
        <f>'Kickstarter Table'!F2705</f>
        <v>live</v>
      </c>
      <c r="B2705" s="11">
        <f>'Kickstarter Table'!D2705</f>
        <v>40000</v>
      </c>
      <c r="C2705" s="11"/>
    </row>
    <row r="2706" spans="1:3" x14ac:dyDescent="0.25">
      <c r="A2706" t="str">
        <f>'Kickstarter Table'!F2706</f>
        <v>live</v>
      </c>
      <c r="B2706" s="11">
        <f>'Kickstarter Table'!D2706</f>
        <v>19000</v>
      </c>
      <c r="C2706" s="11"/>
    </row>
    <row r="2707" spans="1:3" x14ac:dyDescent="0.25">
      <c r="A2707" t="str">
        <f>'Kickstarter Table'!F2707</f>
        <v>live</v>
      </c>
      <c r="B2707" s="11">
        <f>'Kickstarter Table'!D2707</f>
        <v>16500</v>
      </c>
      <c r="C2707" s="11"/>
    </row>
    <row r="2708" spans="1:3" x14ac:dyDescent="0.25">
      <c r="A2708" t="str">
        <f>'Kickstarter Table'!F2708</f>
        <v>successful</v>
      </c>
      <c r="B2708" s="11">
        <f>'Kickstarter Table'!D2708</f>
        <v>35000</v>
      </c>
      <c r="C2708" s="11"/>
    </row>
    <row r="2709" spans="1:3" x14ac:dyDescent="0.25">
      <c r="A2709" t="str">
        <f>'Kickstarter Table'!F2709</f>
        <v>successful</v>
      </c>
      <c r="B2709" s="11">
        <f>'Kickstarter Table'!D2709</f>
        <v>8000</v>
      </c>
      <c r="C2709" s="11"/>
    </row>
    <row r="2710" spans="1:3" x14ac:dyDescent="0.25">
      <c r="A2710" t="str">
        <f>'Kickstarter Table'!F2710</f>
        <v>successful</v>
      </c>
      <c r="B2710" s="11">
        <f>'Kickstarter Table'!D2710</f>
        <v>20000</v>
      </c>
      <c r="C2710" s="11"/>
    </row>
    <row r="2711" spans="1:3" x14ac:dyDescent="0.25">
      <c r="A2711" t="str">
        <f>'Kickstarter Table'!F2711</f>
        <v>successful</v>
      </c>
      <c r="B2711" s="11">
        <f>'Kickstarter Table'!D2711</f>
        <v>50000</v>
      </c>
      <c r="C2711" s="11"/>
    </row>
    <row r="2712" spans="1:3" x14ac:dyDescent="0.25">
      <c r="A2712" t="str">
        <f>'Kickstarter Table'!F2712</f>
        <v>successful</v>
      </c>
      <c r="B2712" s="11">
        <f>'Kickstarter Table'!D2712</f>
        <v>60000</v>
      </c>
      <c r="C2712" s="11"/>
    </row>
    <row r="2713" spans="1:3" x14ac:dyDescent="0.25">
      <c r="A2713" t="str">
        <f>'Kickstarter Table'!F2713</f>
        <v>successful</v>
      </c>
      <c r="B2713" s="11">
        <f>'Kickstarter Table'!D2713</f>
        <v>3910</v>
      </c>
      <c r="C2713" s="11"/>
    </row>
    <row r="2714" spans="1:3" x14ac:dyDescent="0.25">
      <c r="A2714" t="str">
        <f>'Kickstarter Table'!F2714</f>
        <v>successful</v>
      </c>
      <c r="B2714" s="11">
        <f>'Kickstarter Table'!D2714</f>
        <v>5500</v>
      </c>
      <c r="C2714" s="11"/>
    </row>
    <row r="2715" spans="1:3" x14ac:dyDescent="0.25">
      <c r="A2715" t="str">
        <f>'Kickstarter Table'!F2715</f>
        <v>successful</v>
      </c>
      <c r="B2715" s="11">
        <f>'Kickstarter Table'!D2715</f>
        <v>150000</v>
      </c>
      <c r="C2715" s="11"/>
    </row>
    <row r="2716" spans="1:3" x14ac:dyDescent="0.25">
      <c r="A2716" t="str">
        <f>'Kickstarter Table'!F2716</f>
        <v>successful</v>
      </c>
      <c r="B2716" s="11">
        <f>'Kickstarter Table'!D2716</f>
        <v>25000</v>
      </c>
      <c r="C2716" s="11"/>
    </row>
    <row r="2717" spans="1:3" x14ac:dyDescent="0.25">
      <c r="A2717" t="str">
        <f>'Kickstarter Table'!F2717</f>
        <v>successful</v>
      </c>
      <c r="B2717" s="11">
        <f>'Kickstarter Table'!D2717</f>
        <v>12000</v>
      </c>
      <c r="C2717" s="11"/>
    </row>
    <row r="2718" spans="1:3" x14ac:dyDescent="0.25">
      <c r="A2718" t="str">
        <f>'Kickstarter Table'!F2718</f>
        <v>successful</v>
      </c>
      <c r="B2718" s="11">
        <f>'Kickstarter Table'!D2718</f>
        <v>10000</v>
      </c>
      <c r="C2718" s="11"/>
    </row>
    <row r="2719" spans="1:3" x14ac:dyDescent="0.25">
      <c r="A2719" t="str">
        <f>'Kickstarter Table'!F2719</f>
        <v>successful</v>
      </c>
      <c r="B2719" s="11">
        <f>'Kickstarter Table'!D2719</f>
        <v>25000</v>
      </c>
      <c r="C2719" s="11"/>
    </row>
    <row r="2720" spans="1:3" x14ac:dyDescent="0.25">
      <c r="A2720" t="str">
        <f>'Kickstarter Table'!F2720</f>
        <v>successful</v>
      </c>
      <c r="B2720" s="11">
        <f>'Kickstarter Table'!D2720</f>
        <v>18000</v>
      </c>
      <c r="C2720" s="11"/>
    </row>
    <row r="2721" spans="1:3" x14ac:dyDescent="0.25">
      <c r="A2721" t="str">
        <f>'Kickstarter Table'!F2721</f>
        <v>successful</v>
      </c>
      <c r="B2721" s="11">
        <f>'Kickstarter Table'!D2721</f>
        <v>6000</v>
      </c>
      <c r="C2721" s="11"/>
    </row>
    <row r="2722" spans="1:3" x14ac:dyDescent="0.25">
      <c r="A2722" t="str">
        <f>'Kickstarter Table'!F2722</f>
        <v>successful</v>
      </c>
      <c r="B2722" s="11">
        <f>'Kickstarter Table'!D2722</f>
        <v>25000</v>
      </c>
      <c r="C2722" s="11"/>
    </row>
    <row r="2723" spans="1:3" x14ac:dyDescent="0.25">
      <c r="A2723" t="str">
        <f>'Kickstarter Table'!F2723</f>
        <v>successful</v>
      </c>
      <c r="B2723" s="11">
        <f>'Kickstarter Table'!D2723</f>
        <v>750</v>
      </c>
      <c r="C2723" s="11"/>
    </row>
    <row r="2724" spans="1:3" x14ac:dyDescent="0.25">
      <c r="A2724" t="str">
        <f>'Kickstarter Table'!F2724</f>
        <v>successful</v>
      </c>
      <c r="B2724" s="11">
        <f>'Kickstarter Table'!D2724</f>
        <v>5000</v>
      </c>
      <c r="C2724" s="11"/>
    </row>
    <row r="2725" spans="1:3" x14ac:dyDescent="0.25">
      <c r="A2725" t="str">
        <f>'Kickstarter Table'!F2725</f>
        <v>successful</v>
      </c>
      <c r="B2725" s="11">
        <f>'Kickstarter Table'!D2725</f>
        <v>12000</v>
      </c>
      <c r="C2725" s="11"/>
    </row>
    <row r="2726" spans="1:3" x14ac:dyDescent="0.25">
      <c r="A2726" t="str">
        <f>'Kickstarter Table'!F2726</f>
        <v>successful</v>
      </c>
      <c r="B2726" s="11">
        <f>'Kickstarter Table'!D2726</f>
        <v>2468</v>
      </c>
      <c r="C2726" s="11"/>
    </row>
    <row r="2727" spans="1:3" x14ac:dyDescent="0.25">
      <c r="A2727" t="str">
        <f>'Kickstarter Table'!F2727</f>
        <v>successful</v>
      </c>
      <c r="B2727" s="11">
        <f>'Kickstarter Table'!D2727</f>
        <v>40000</v>
      </c>
      <c r="C2727" s="11"/>
    </row>
    <row r="2728" spans="1:3" x14ac:dyDescent="0.25">
      <c r="A2728" t="str">
        <f>'Kickstarter Table'!F2728</f>
        <v>successful</v>
      </c>
      <c r="B2728" s="11">
        <f>'Kickstarter Table'!D2728</f>
        <v>100000</v>
      </c>
      <c r="C2728" s="11"/>
    </row>
    <row r="2729" spans="1:3" x14ac:dyDescent="0.25">
      <c r="A2729" t="str">
        <f>'Kickstarter Table'!F2729</f>
        <v>successful</v>
      </c>
      <c r="B2729" s="11">
        <f>'Kickstarter Table'!D2729</f>
        <v>10000</v>
      </c>
      <c r="C2729" s="11"/>
    </row>
    <row r="2730" spans="1:3" x14ac:dyDescent="0.25">
      <c r="A2730" t="str">
        <f>'Kickstarter Table'!F2730</f>
        <v>successful</v>
      </c>
      <c r="B2730" s="11">
        <f>'Kickstarter Table'!D2730</f>
        <v>15000</v>
      </c>
      <c r="C2730" s="11"/>
    </row>
    <row r="2731" spans="1:3" x14ac:dyDescent="0.25">
      <c r="A2731" t="str">
        <f>'Kickstarter Table'!F2731</f>
        <v>successful</v>
      </c>
      <c r="B2731" s="11">
        <f>'Kickstarter Table'!D2731</f>
        <v>7500</v>
      </c>
      <c r="C2731" s="11"/>
    </row>
    <row r="2732" spans="1:3" x14ac:dyDescent="0.25">
      <c r="A2732" t="str">
        <f>'Kickstarter Table'!F2732</f>
        <v>successful</v>
      </c>
      <c r="B2732" s="11">
        <f>'Kickstarter Table'!D2732</f>
        <v>27000</v>
      </c>
      <c r="C2732" s="11"/>
    </row>
    <row r="2733" spans="1:3" x14ac:dyDescent="0.25">
      <c r="A2733" t="str">
        <f>'Kickstarter Table'!F2733</f>
        <v>successful</v>
      </c>
      <c r="B2733" s="11">
        <f>'Kickstarter Table'!D2733</f>
        <v>30000</v>
      </c>
      <c r="C2733" s="11"/>
    </row>
    <row r="2734" spans="1:3" x14ac:dyDescent="0.25">
      <c r="A2734" t="str">
        <f>'Kickstarter Table'!F2734</f>
        <v>successful</v>
      </c>
      <c r="B2734" s="11">
        <f>'Kickstarter Table'!D2734</f>
        <v>12000</v>
      </c>
      <c r="C2734" s="11"/>
    </row>
    <row r="2735" spans="1:3" x14ac:dyDescent="0.25">
      <c r="A2735" t="str">
        <f>'Kickstarter Table'!F2735</f>
        <v>successful</v>
      </c>
      <c r="B2735" s="11">
        <f>'Kickstarter Table'!D2735</f>
        <v>50000</v>
      </c>
      <c r="C2735" s="11"/>
    </row>
    <row r="2736" spans="1:3" x14ac:dyDescent="0.25">
      <c r="A2736" t="str">
        <f>'Kickstarter Table'!F2736</f>
        <v>successful</v>
      </c>
      <c r="B2736" s="11">
        <f>'Kickstarter Table'!D2736</f>
        <v>1</v>
      </c>
      <c r="C2736" s="11"/>
    </row>
    <row r="2737" spans="1:3" x14ac:dyDescent="0.25">
      <c r="A2737" t="str">
        <f>'Kickstarter Table'!F2737</f>
        <v>successful</v>
      </c>
      <c r="B2737" s="11">
        <f>'Kickstarter Table'!D2737</f>
        <v>750</v>
      </c>
      <c r="C2737" s="11"/>
    </row>
    <row r="2738" spans="1:3" x14ac:dyDescent="0.25">
      <c r="A2738" t="str">
        <f>'Kickstarter Table'!F2738</f>
        <v>successful</v>
      </c>
      <c r="B2738" s="11">
        <f>'Kickstarter Table'!D2738</f>
        <v>8000</v>
      </c>
      <c r="C2738" s="11"/>
    </row>
    <row r="2739" spans="1:3" x14ac:dyDescent="0.25">
      <c r="A2739" t="str">
        <f>'Kickstarter Table'!F2739</f>
        <v>successful</v>
      </c>
      <c r="B2739" s="11">
        <f>'Kickstarter Table'!D2739</f>
        <v>30000</v>
      </c>
      <c r="C2739" s="11"/>
    </row>
    <row r="2740" spans="1:3" x14ac:dyDescent="0.25">
      <c r="A2740" t="str">
        <f>'Kickstarter Table'!F2740</f>
        <v>successful</v>
      </c>
      <c r="B2740" s="11">
        <f>'Kickstarter Table'!D2740</f>
        <v>5000</v>
      </c>
      <c r="C2740" s="11"/>
    </row>
    <row r="2741" spans="1:3" x14ac:dyDescent="0.25">
      <c r="A2741" t="str">
        <f>'Kickstarter Table'!F2741</f>
        <v>successful</v>
      </c>
      <c r="B2741" s="11">
        <f>'Kickstarter Table'!D2741</f>
        <v>1100</v>
      </c>
      <c r="C2741" s="11"/>
    </row>
    <row r="2742" spans="1:3" x14ac:dyDescent="0.25">
      <c r="A2742" t="str">
        <f>'Kickstarter Table'!F2742</f>
        <v>successful</v>
      </c>
      <c r="B2742" s="11">
        <f>'Kickstarter Table'!D2742</f>
        <v>300</v>
      </c>
      <c r="C2742" s="11"/>
    </row>
    <row r="2743" spans="1:3" x14ac:dyDescent="0.25">
      <c r="A2743" t="str">
        <f>'Kickstarter Table'!F2743</f>
        <v>failed</v>
      </c>
      <c r="B2743" s="11">
        <f>'Kickstarter Table'!D2743</f>
        <v>8000</v>
      </c>
      <c r="C2743" s="11"/>
    </row>
    <row r="2744" spans="1:3" x14ac:dyDescent="0.25">
      <c r="A2744" t="str">
        <f>'Kickstarter Table'!F2744</f>
        <v>failed</v>
      </c>
      <c r="B2744" s="11">
        <f>'Kickstarter Table'!D2744</f>
        <v>2500</v>
      </c>
      <c r="C2744" s="11"/>
    </row>
    <row r="2745" spans="1:3" x14ac:dyDescent="0.25">
      <c r="A2745" t="str">
        <f>'Kickstarter Table'!F2745</f>
        <v>failed</v>
      </c>
      <c r="B2745" s="11">
        <f>'Kickstarter Table'!D2745</f>
        <v>5999</v>
      </c>
      <c r="C2745" s="11"/>
    </row>
    <row r="2746" spans="1:3" x14ac:dyDescent="0.25">
      <c r="A2746" t="str">
        <f>'Kickstarter Table'!F2746</f>
        <v>failed</v>
      </c>
      <c r="B2746" s="11">
        <f>'Kickstarter Table'!D2746</f>
        <v>16000</v>
      </c>
      <c r="C2746" s="11"/>
    </row>
    <row r="2747" spans="1:3" x14ac:dyDescent="0.25">
      <c r="A2747" t="str">
        <f>'Kickstarter Table'!F2747</f>
        <v>failed</v>
      </c>
      <c r="B2747" s="11">
        <f>'Kickstarter Table'!D2747</f>
        <v>8000</v>
      </c>
      <c r="C2747" s="11"/>
    </row>
    <row r="2748" spans="1:3" x14ac:dyDescent="0.25">
      <c r="A2748" t="str">
        <f>'Kickstarter Table'!F2748</f>
        <v>failed</v>
      </c>
      <c r="B2748" s="11">
        <f>'Kickstarter Table'!D2748</f>
        <v>3000</v>
      </c>
      <c r="C2748" s="11"/>
    </row>
    <row r="2749" spans="1:3" x14ac:dyDescent="0.25">
      <c r="A2749" t="str">
        <f>'Kickstarter Table'!F2749</f>
        <v>failed</v>
      </c>
      <c r="B2749" s="11">
        <f>'Kickstarter Table'!D2749</f>
        <v>500</v>
      </c>
      <c r="C2749" s="11"/>
    </row>
    <row r="2750" spans="1:3" x14ac:dyDescent="0.25">
      <c r="A2750" t="str">
        <f>'Kickstarter Table'!F2750</f>
        <v>failed</v>
      </c>
      <c r="B2750" s="11">
        <f>'Kickstarter Table'!D2750</f>
        <v>5000</v>
      </c>
      <c r="C2750" s="11"/>
    </row>
    <row r="2751" spans="1:3" x14ac:dyDescent="0.25">
      <c r="A2751" t="str">
        <f>'Kickstarter Table'!F2751</f>
        <v>failed</v>
      </c>
      <c r="B2751" s="11">
        <f>'Kickstarter Table'!D2751</f>
        <v>10000</v>
      </c>
      <c r="C2751" s="11"/>
    </row>
    <row r="2752" spans="1:3" x14ac:dyDescent="0.25">
      <c r="A2752" t="str">
        <f>'Kickstarter Table'!F2752</f>
        <v>failed</v>
      </c>
      <c r="B2752" s="11">
        <f>'Kickstarter Table'!D2752</f>
        <v>1999</v>
      </c>
      <c r="C2752" s="11"/>
    </row>
    <row r="2753" spans="1:3" x14ac:dyDescent="0.25">
      <c r="A2753" t="str">
        <f>'Kickstarter Table'!F2753</f>
        <v>failed</v>
      </c>
      <c r="B2753" s="11">
        <f>'Kickstarter Table'!D2753</f>
        <v>3274</v>
      </c>
      <c r="C2753" s="11"/>
    </row>
    <row r="2754" spans="1:3" x14ac:dyDescent="0.25">
      <c r="A2754" t="str">
        <f>'Kickstarter Table'!F2754</f>
        <v>failed</v>
      </c>
      <c r="B2754" s="11">
        <f>'Kickstarter Table'!D2754</f>
        <v>4800</v>
      </c>
      <c r="C2754" s="11"/>
    </row>
    <row r="2755" spans="1:3" x14ac:dyDescent="0.25">
      <c r="A2755" t="str">
        <f>'Kickstarter Table'!F2755</f>
        <v>failed</v>
      </c>
      <c r="B2755" s="11">
        <f>'Kickstarter Table'!D2755</f>
        <v>2000</v>
      </c>
      <c r="C2755" s="11"/>
    </row>
    <row r="2756" spans="1:3" x14ac:dyDescent="0.25">
      <c r="A2756" t="str">
        <f>'Kickstarter Table'!F2756</f>
        <v>failed</v>
      </c>
      <c r="B2756" s="11">
        <f>'Kickstarter Table'!D2756</f>
        <v>10000</v>
      </c>
      <c r="C2756" s="11"/>
    </row>
    <row r="2757" spans="1:3" x14ac:dyDescent="0.25">
      <c r="A2757" t="str">
        <f>'Kickstarter Table'!F2757</f>
        <v>failed</v>
      </c>
      <c r="B2757" s="11">
        <f>'Kickstarter Table'!D2757</f>
        <v>500</v>
      </c>
      <c r="C2757" s="11"/>
    </row>
    <row r="2758" spans="1:3" x14ac:dyDescent="0.25">
      <c r="A2758" t="str">
        <f>'Kickstarter Table'!F2758</f>
        <v>failed</v>
      </c>
      <c r="B2758" s="11">
        <f>'Kickstarter Table'!D2758</f>
        <v>10000</v>
      </c>
      <c r="C2758" s="11"/>
    </row>
    <row r="2759" spans="1:3" x14ac:dyDescent="0.25">
      <c r="A2759" t="str">
        <f>'Kickstarter Table'!F2759</f>
        <v>failed</v>
      </c>
      <c r="B2759" s="11">
        <f>'Kickstarter Table'!D2759</f>
        <v>1500</v>
      </c>
      <c r="C2759" s="11"/>
    </row>
    <row r="2760" spans="1:3" x14ac:dyDescent="0.25">
      <c r="A2760" t="str">
        <f>'Kickstarter Table'!F2760</f>
        <v>failed</v>
      </c>
      <c r="B2760" s="11">
        <f>'Kickstarter Table'!D2760</f>
        <v>2000</v>
      </c>
      <c r="C2760" s="11"/>
    </row>
    <row r="2761" spans="1:3" x14ac:dyDescent="0.25">
      <c r="A2761" t="str">
        <f>'Kickstarter Table'!F2761</f>
        <v>failed</v>
      </c>
      <c r="B2761" s="11">
        <f>'Kickstarter Table'!D2761</f>
        <v>1000</v>
      </c>
      <c r="C2761" s="11"/>
    </row>
    <row r="2762" spans="1:3" x14ac:dyDescent="0.25">
      <c r="A2762" t="str">
        <f>'Kickstarter Table'!F2762</f>
        <v>failed</v>
      </c>
      <c r="B2762" s="11">
        <f>'Kickstarter Table'!D2762</f>
        <v>5000</v>
      </c>
      <c r="C2762" s="11"/>
    </row>
    <row r="2763" spans="1:3" x14ac:dyDescent="0.25">
      <c r="A2763" t="str">
        <f>'Kickstarter Table'!F2763</f>
        <v>failed</v>
      </c>
      <c r="B2763" s="11">
        <f>'Kickstarter Table'!D2763</f>
        <v>5000</v>
      </c>
      <c r="C2763" s="11"/>
    </row>
    <row r="2764" spans="1:3" x14ac:dyDescent="0.25">
      <c r="A2764" t="str">
        <f>'Kickstarter Table'!F2764</f>
        <v>failed</v>
      </c>
      <c r="B2764" s="11">
        <f>'Kickstarter Table'!D2764</f>
        <v>3250</v>
      </c>
      <c r="C2764" s="11"/>
    </row>
    <row r="2765" spans="1:3" x14ac:dyDescent="0.25">
      <c r="A2765" t="str">
        <f>'Kickstarter Table'!F2765</f>
        <v>failed</v>
      </c>
      <c r="B2765" s="11">
        <f>'Kickstarter Table'!D2765</f>
        <v>39400</v>
      </c>
      <c r="C2765" s="11"/>
    </row>
    <row r="2766" spans="1:3" x14ac:dyDescent="0.25">
      <c r="A2766" t="str">
        <f>'Kickstarter Table'!F2766</f>
        <v>failed</v>
      </c>
      <c r="B2766" s="11">
        <f>'Kickstarter Table'!D2766</f>
        <v>4000</v>
      </c>
      <c r="C2766" s="11"/>
    </row>
    <row r="2767" spans="1:3" x14ac:dyDescent="0.25">
      <c r="A2767" t="str">
        <f>'Kickstarter Table'!F2767</f>
        <v>failed</v>
      </c>
      <c r="B2767" s="11">
        <f>'Kickstarter Table'!D2767</f>
        <v>4000</v>
      </c>
      <c r="C2767" s="11"/>
    </row>
    <row r="2768" spans="1:3" x14ac:dyDescent="0.25">
      <c r="A2768" t="str">
        <f>'Kickstarter Table'!F2768</f>
        <v>failed</v>
      </c>
      <c r="B2768" s="11">
        <f>'Kickstarter Table'!D2768</f>
        <v>5000</v>
      </c>
      <c r="C2768" s="11"/>
    </row>
    <row r="2769" spans="1:3" x14ac:dyDescent="0.25">
      <c r="A2769" t="str">
        <f>'Kickstarter Table'!F2769</f>
        <v>failed</v>
      </c>
      <c r="B2769" s="11">
        <f>'Kickstarter Table'!D2769</f>
        <v>4000</v>
      </c>
      <c r="C2769" s="11"/>
    </row>
    <row r="2770" spans="1:3" x14ac:dyDescent="0.25">
      <c r="A2770" t="str">
        <f>'Kickstarter Table'!F2770</f>
        <v>failed</v>
      </c>
      <c r="B2770" s="11">
        <f>'Kickstarter Table'!D2770</f>
        <v>7000</v>
      </c>
      <c r="C2770" s="11"/>
    </row>
    <row r="2771" spans="1:3" x14ac:dyDescent="0.25">
      <c r="A2771" t="str">
        <f>'Kickstarter Table'!F2771</f>
        <v>failed</v>
      </c>
      <c r="B2771" s="11">
        <f>'Kickstarter Table'!D2771</f>
        <v>800</v>
      </c>
      <c r="C2771" s="11"/>
    </row>
    <row r="2772" spans="1:3" x14ac:dyDescent="0.25">
      <c r="A2772" t="str">
        <f>'Kickstarter Table'!F2772</f>
        <v>failed</v>
      </c>
      <c r="B2772" s="11">
        <f>'Kickstarter Table'!D2772</f>
        <v>20000</v>
      </c>
      <c r="C2772" s="11"/>
    </row>
    <row r="2773" spans="1:3" x14ac:dyDescent="0.25">
      <c r="A2773" t="str">
        <f>'Kickstarter Table'!F2773</f>
        <v>failed</v>
      </c>
      <c r="B2773" s="11">
        <f>'Kickstarter Table'!D2773</f>
        <v>19980</v>
      </c>
      <c r="C2773" s="11"/>
    </row>
    <row r="2774" spans="1:3" x14ac:dyDescent="0.25">
      <c r="A2774" t="str">
        <f>'Kickstarter Table'!F2774</f>
        <v>failed</v>
      </c>
      <c r="B2774" s="11">
        <f>'Kickstarter Table'!D2774</f>
        <v>8000</v>
      </c>
      <c r="C2774" s="11"/>
    </row>
    <row r="2775" spans="1:3" x14ac:dyDescent="0.25">
      <c r="A2775" t="str">
        <f>'Kickstarter Table'!F2775</f>
        <v>failed</v>
      </c>
      <c r="B2775" s="11">
        <f>'Kickstarter Table'!D2775</f>
        <v>530</v>
      </c>
      <c r="C2775" s="11"/>
    </row>
    <row r="2776" spans="1:3" x14ac:dyDescent="0.25">
      <c r="A2776" t="str">
        <f>'Kickstarter Table'!F2776</f>
        <v>failed</v>
      </c>
      <c r="B2776" s="11">
        <f>'Kickstarter Table'!D2776</f>
        <v>4000</v>
      </c>
      <c r="C2776" s="11"/>
    </row>
    <row r="2777" spans="1:3" x14ac:dyDescent="0.25">
      <c r="A2777" t="str">
        <f>'Kickstarter Table'!F2777</f>
        <v>failed</v>
      </c>
      <c r="B2777" s="11">
        <f>'Kickstarter Table'!D2777</f>
        <v>5000</v>
      </c>
      <c r="C2777" s="11"/>
    </row>
    <row r="2778" spans="1:3" x14ac:dyDescent="0.25">
      <c r="A2778" t="str">
        <f>'Kickstarter Table'!F2778</f>
        <v>failed</v>
      </c>
      <c r="B2778" s="11">
        <f>'Kickstarter Table'!D2778</f>
        <v>21000</v>
      </c>
      <c r="C2778" s="11"/>
    </row>
    <row r="2779" spans="1:3" x14ac:dyDescent="0.25">
      <c r="A2779" t="str">
        <f>'Kickstarter Table'!F2779</f>
        <v>failed</v>
      </c>
      <c r="B2779" s="11">
        <f>'Kickstarter Table'!D2779</f>
        <v>3000</v>
      </c>
      <c r="C2779" s="11"/>
    </row>
    <row r="2780" spans="1:3" x14ac:dyDescent="0.25">
      <c r="A2780" t="str">
        <f>'Kickstarter Table'!F2780</f>
        <v>failed</v>
      </c>
      <c r="B2780" s="11">
        <f>'Kickstarter Table'!D2780</f>
        <v>5500</v>
      </c>
      <c r="C2780" s="11"/>
    </row>
    <row r="2781" spans="1:3" x14ac:dyDescent="0.25">
      <c r="A2781" t="str">
        <f>'Kickstarter Table'!F2781</f>
        <v>failed</v>
      </c>
      <c r="B2781" s="11">
        <f>'Kickstarter Table'!D2781</f>
        <v>2500</v>
      </c>
      <c r="C2781" s="11"/>
    </row>
    <row r="2782" spans="1:3" x14ac:dyDescent="0.25">
      <c r="A2782" t="str">
        <f>'Kickstarter Table'!F2782</f>
        <v>failed</v>
      </c>
      <c r="B2782" s="11">
        <f>'Kickstarter Table'!D2782</f>
        <v>100000</v>
      </c>
      <c r="C2782" s="11"/>
    </row>
    <row r="2783" spans="1:3" x14ac:dyDescent="0.25">
      <c r="A2783" t="str">
        <f>'Kickstarter Table'!F2783</f>
        <v>successful</v>
      </c>
      <c r="B2783" s="11">
        <f>'Kickstarter Table'!D2783</f>
        <v>1250</v>
      </c>
      <c r="C2783" s="11"/>
    </row>
    <row r="2784" spans="1:3" x14ac:dyDescent="0.25">
      <c r="A2784" t="str">
        <f>'Kickstarter Table'!F2784</f>
        <v>successful</v>
      </c>
      <c r="B2784" s="11">
        <f>'Kickstarter Table'!D2784</f>
        <v>1000</v>
      </c>
      <c r="C2784" s="11"/>
    </row>
    <row r="2785" spans="1:3" x14ac:dyDescent="0.25">
      <c r="A2785" t="str">
        <f>'Kickstarter Table'!F2785</f>
        <v>successful</v>
      </c>
      <c r="B2785" s="11">
        <f>'Kickstarter Table'!D2785</f>
        <v>1000</v>
      </c>
      <c r="C2785" s="11"/>
    </row>
    <row r="2786" spans="1:3" x14ac:dyDescent="0.25">
      <c r="A2786" t="str">
        <f>'Kickstarter Table'!F2786</f>
        <v>successful</v>
      </c>
      <c r="B2786" s="11">
        <f>'Kickstarter Table'!D2786</f>
        <v>6000</v>
      </c>
      <c r="C2786" s="11"/>
    </row>
    <row r="2787" spans="1:3" x14ac:dyDescent="0.25">
      <c r="A2787" t="str">
        <f>'Kickstarter Table'!F2787</f>
        <v>successful</v>
      </c>
      <c r="B2787" s="11">
        <f>'Kickstarter Table'!D2787</f>
        <v>5000</v>
      </c>
      <c r="C2787" s="11"/>
    </row>
    <row r="2788" spans="1:3" x14ac:dyDescent="0.25">
      <c r="A2788" t="str">
        <f>'Kickstarter Table'!F2788</f>
        <v>successful</v>
      </c>
      <c r="B2788" s="11">
        <f>'Kickstarter Table'!D2788</f>
        <v>2500</v>
      </c>
      <c r="C2788" s="11"/>
    </row>
    <row r="2789" spans="1:3" x14ac:dyDescent="0.25">
      <c r="A2789" t="str">
        <f>'Kickstarter Table'!F2789</f>
        <v>successful</v>
      </c>
      <c r="B2789" s="11">
        <f>'Kickstarter Table'!D2789</f>
        <v>1000</v>
      </c>
      <c r="C2789" s="11"/>
    </row>
    <row r="2790" spans="1:3" x14ac:dyDescent="0.25">
      <c r="A2790" t="str">
        <f>'Kickstarter Table'!F2790</f>
        <v>successful</v>
      </c>
      <c r="B2790" s="11">
        <f>'Kickstarter Table'!D2790</f>
        <v>2000</v>
      </c>
      <c r="C2790" s="11"/>
    </row>
    <row r="2791" spans="1:3" x14ac:dyDescent="0.25">
      <c r="A2791" t="str">
        <f>'Kickstarter Table'!F2791</f>
        <v>successful</v>
      </c>
      <c r="B2791" s="11">
        <f>'Kickstarter Table'!D2791</f>
        <v>3000</v>
      </c>
      <c r="C2791" s="11"/>
    </row>
    <row r="2792" spans="1:3" x14ac:dyDescent="0.25">
      <c r="A2792" t="str">
        <f>'Kickstarter Table'!F2792</f>
        <v>successful</v>
      </c>
      <c r="B2792" s="11">
        <f>'Kickstarter Table'!D2792</f>
        <v>3000</v>
      </c>
      <c r="C2792" s="11"/>
    </row>
    <row r="2793" spans="1:3" x14ac:dyDescent="0.25">
      <c r="A2793" t="str">
        <f>'Kickstarter Table'!F2793</f>
        <v>successful</v>
      </c>
      <c r="B2793" s="11">
        <f>'Kickstarter Table'!D2793</f>
        <v>2000</v>
      </c>
      <c r="C2793" s="11"/>
    </row>
    <row r="2794" spans="1:3" x14ac:dyDescent="0.25">
      <c r="A2794" t="str">
        <f>'Kickstarter Table'!F2794</f>
        <v>successful</v>
      </c>
      <c r="B2794" s="11">
        <f>'Kickstarter Table'!D2794</f>
        <v>2000</v>
      </c>
      <c r="C2794" s="11"/>
    </row>
    <row r="2795" spans="1:3" x14ac:dyDescent="0.25">
      <c r="A2795" t="str">
        <f>'Kickstarter Table'!F2795</f>
        <v>successful</v>
      </c>
      <c r="B2795" s="11">
        <f>'Kickstarter Table'!D2795</f>
        <v>10000</v>
      </c>
      <c r="C2795" s="11"/>
    </row>
    <row r="2796" spans="1:3" x14ac:dyDescent="0.25">
      <c r="A2796" t="str">
        <f>'Kickstarter Table'!F2796</f>
        <v>successful</v>
      </c>
      <c r="B2796" s="11">
        <f>'Kickstarter Table'!D2796</f>
        <v>50</v>
      </c>
      <c r="C2796" s="11"/>
    </row>
    <row r="2797" spans="1:3" x14ac:dyDescent="0.25">
      <c r="A2797" t="str">
        <f>'Kickstarter Table'!F2797</f>
        <v>successful</v>
      </c>
      <c r="B2797" s="11">
        <f>'Kickstarter Table'!D2797</f>
        <v>700</v>
      </c>
      <c r="C2797" s="11"/>
    </row>
    <row r="2798" spans="1:3" x14ac:dyDescent="0.25">
      <c r="A2798" t="str">
        <f>'Kickstarter Table'!F2798</f>
        <v>successful</v>
      </c>
      <c r="B2798" s="11">
        <f>'Kickstarter Table'!D2798</f>
        <v>800</v>
      </c>
      <c r="C2798" s="11"/>
    </row>
    <row r="2799" spans="1:3" x14ac:dyDescent="0.25">
      <c r="A2799" t="str">
        <f>'Kickstarter Table'!F2799</f>
        <v>successful</v>
      </c>
      <c r="B2799" s="11">
        <f>'Kickstarter Table'!D2799</f>
        <v>8000</v>
      </c>
      <c r="C2799" s="11"/>
    </row>
    <row r="2800" spans="1:3" x14ac:dyDescent="0.25">
      <c r="A2800" t="str">
        <f>'Kickstarter Table'!F2800</f>
        <v>successful</v>
      </c>
      <c r="B2800" s="11">
        <f>'Kickstarter Table'!D2800</f>
        <v>5000</v>
      </c>
      <c r="C2800" s="11"/>
    </row>
    <row r="2801" spans="1:3" x14ac:dyDescent="0.25">
      <c r="A2801" t="str">
        <f>'Kickstarter Table'!F2801</f>
        <v>successful</v>
      </c>
      <c r="B2801" s="11">
        <f>'Kickstarter Table'!D2801</f>
        <v>5000</v>
      </c>
      <c r="C2801" s="11"/>
    </row>
    <row r="2802" spans="1:3" x14ac:dyDescent="0.25">
      <c r="A2802" t="str">
        <f>'Kickstarter Table'!F2802</f>
        <v>successful</v>
      </c>
      <c r="B2802" s="11">
        <f>'Kickstarter Table'!D2802</f>
        <v>1000</v>
      </c>
      <c r="C2802" s="11"/>
    </row>
    <row r="2803" spans="1:3" x14ac:dyDescent="0.25">
      <c r="A2803" t="str">
        <f>'Kickstarter Table'!F2803</f>
        <v>successful</v>
      </c>
      <c r="B2803" s="11">
        <f>'Kickstarter Table'!D2803</f>
        <v>500</v>
      </c>
      <c r="C2803" s="11"/>
    </row>
    <row r="2804" spans="1:3" x14ac:dyDescent="0.25">
      <c r="A2804" t="str">
        <f>'Kickstarter Table'!F2804</f>
        <v>successful</v>
      </c>
      <c r="B2804" s="11">
        <f>'Kickstarter Table'!D2804</f>
        <v>3000</v>
      </c>
      <c r="C2804" s="11"/>
    </row>
    <row r="2805" spans="1:3" x14ac:dyDescent="0.25">
      <c r="A2805" t="str">
        <f>'Kickstarter Table'!F2805</f>
        <v>successful</v>
      </c>
      <c r="B2805" s="11">
        <f>'Kickstarter Table'!D2805</f>
        <v>10000</v>
      </c>
      <c r="C2805" s="11"/>
    </row>
    <row r="2806" spans="1:3" x14ac:dyDescent="0.25">
      <c r="A2806" t="str">
        <f>'Kickstarter Table'!F2806</f>
        <v>successful</v>
      </c>
      <c r="B2806" s="11">
        <f>'Kickstarter Table'!D2806</f>
        <v>1000</v>
      </c>
      <c r="C2806" s="11"/>
    </row>
    <row r="2807" spans="1:3" x14ac:dyDescent="0.25">
      <c r="A2807" t="str">
        <f>'Kickstarter Table'!F2807</f>
        <v>successful</v>
      </c>
      <c r="B2807" s="11">
        <f>'Kickstarter Table'!D2807</f>
        <v>400</v>
      </c>
      <c r="C2807" s="11"/>
    </row>
    <row r="2808" spans="1:3" x14ac:dyDescent="0.25">
      <c r="A2808" t="str">
        <f>'Kickstarter Table'!F2808</f>
        <v>successful</v>
      </c>
      <c r="B2808" s="11">
        <f>'Kickstarter Table'!D2808</f>
        <v>3000</v>
      </c>
      <c r="C2808" s="11"/>
    </row>
    <row r="2809" spans="1:3" x14ac:dyDescent="0.25">
      <c r="A2809" t="str">
        <f>'Kickstarter Table'!F2809</f>
        <v>successful</v>
      </c>
      <c r="B2809" s="11">
        <f>'Kickstarter Table'!D2809</f>
        <v>5000</v>
      </c>
      <c r="C2809" s="11"/>
    </row>
    <row r="2810" spans="1:3" x14ac:dyDescent="0.25">
      <c r="A2810" t="str">
        <f>'Kickstarter Table'!F2810</f>
        <v>successful</v>
      </c>
      <c r="B2810" s="11">
        <f>'Kickstarter Table'!D2810</f>
        <v>4500</v>
      </c>
      <c r="C2810" s="11"/>
    </row>
    <row r="2811" spans="1:3" x14ac:dyDescent="0.25">
      <c r="A2811" t="str">
        <f>'Kickstarter Table'!F2811</f>
        <v>successful</v>
      </c>
      <c r="B2811" s="11">
        <f>'Kickstarter Table'!D2811</f>
        <v>2500</v>
      </c>
      <c r="C2811" s="11"/>
    </row>
    <row r="2812" spans="1:3" x14ac:dyDescent="0.25">
      <c r="A2812" t="str">
        <f>'Kickstarter Table'!F2812</f>
        <v>successful</v>
      </c>
      <c r="B2812" s="11">
        <f>'Kickstarter Table'!D2812</f>
        <v>2500</v>
      </c>
      <c r="C2812" s="11"/>
    </row>
    <row r="2813" spans="1:3" x14ac:dyDescent="0.25">
      <c r="A2813" t="str">
        <f>'Kickstarter Table'!F2813</f>
        <v>successful</v>
      </c>
      <c r="B2813" s="11">
        <f>'Kickstarter Table'!D2813</f>
        <v>10000</v>
      </c>
      <c r="C2813" s="11"/>
    </row>
    <row r="2814" spans="1:3" x14ac:dyDescent="0.25">
      <c r="A2814" t="str">
        <f>'Kickstarter Table'!F2814</f>
        <v>successful</v>
      </c>
      <c r="B2814" s="11">
        <f>'Kickstarter Table'!D2814</f>
        <v>5000</v>
      </c>
      <c r="C2814" s="11"/>
    </row>
    <row r="2815" spans="1:3" x14ac:dyDescent="0.25">
      <c r="A2815" t="str">
        <f>'Kickstarter Table'!F2815</f>
        <v>successful</v>
      </c>
      <c r="B2815" s="11">
        <f>'Kickstarter Table'!D2815</f>
        <v>2800</v>
      </c>
      <c r="C2815" s="11"/>
    </row>
    <row r="2816" spans="1:3" x14ac:dyDescent="0.25">
      <c r="A2816" t="str">
        <f>'Kickstarter Table'!F2816</f>
        <v>successful</v>
      </c>
      <c r="B2816" s="11">
        <f>'Kickstarter Table'!D2816</f>
        <v>1500</v>
      </c>
      <c r="C2816" s="11"/>
    </row>
    <row r="2817" spans="1:3" x14ac:dyDescent="0.25">
      <c r="A2817" t="str">
        <f>'Kickstarter Table'!F2817</f>
        <v>successful</v>
      </c>
      <c r="B2817" s="11">
        <f>'Kickstarter Table'!D2817</f>
        <v>250</v>
      </c>
      <c r="C2817" s="11"/>
    </row>
    <row r="2818" spans="1:3" x14ac:dyDescent="0.25">
      <c r="A2818" t="str">
        <f>'Kickstarter Table'!F2818</f>
        <v>successful</v>
      </c>
      <c r="B2818" s="11">
        <f>'Kickstarter Table'!D2818</f>
        <v>3000</v>
      </c>
      <c r="C2818" s="11"/>
    </row>
    <row r="2819" spans="1:3" x14ac:dyDescent="0.25">
      <c r="A2819" t="str">
        <f>'Kickstarter Table'!F2819</f>
        <v>successful</v>
      </c>
      <c r="B2819" s="11">
        <f>'Kickstarter Table'!D2819</f>
        <v>600</v>
      </c>
      <c r="C2819" s="11"/>
    </row>
    <row r="2820" spans="1:3" x14ac:dyDescent="0.25">
      <c r="A2820" t="str">
        <f>'Kickstarter Table'!F2820</f>
        <v>successful</v>
      </c>
      <c r="B2820" s="11">
        <f>'Kickstarter Table'!D2820</f>
        <v>10000</v>
      </c>
      <c r="C2820" s="11"/>
    </row>
    <row r="2821" spans="1:3" x14ac:dyDescent="0.25">
      <c r="A2821" t="str">
        <f>'Kickstarter Table'!F2821</f>
        <v>successful</v>
      </c>
      <c r="B2821" s="11">
        <f>'Kickstarter Table'!D2821</f>
        <v>5000</v>
      </c>
      <c r="C2821" s="11"/>
    </row>
    <row r="2822" spans="1:3" x14ac:dyDescent="0.25">
      <c r="A2822" t="str">
        <f>'Kickstarter Table'!F2822</f>
        <v>successful</v>
      </c>
      <c r="B2822" s="11">
        <f>'Kickstarter Table'!D2822</f>
        <v>200</v>
      </c>
      <c r="C2822" s="11"/>
    </row>
    <row r="2823" spans="1:3" x14ac:dyDescent="0.25">
      <c r="A2823" t="str">
        <f>'Kickstarter Table'!F2823</f>
        <v>successful</v>
      </c>
      <c r="B2823" s="11">
        <f>'Kickstarter Table'!D2823</f>
        <v>1000</v>
      </c>
      <c r="C2823" s="11"/>
    </row>
    <row r="2824" spans="1:3" x14ac:dyDescent="0.25">
      <c r="A2824" t="str">
        <f>'Kickstarter Table'!F2824</f>
        <v>successful</v>
      </c>
      <c r="B2824" s="11">
        <f>'Kickstarter Table'!D2824</f>
        <v>6000</v>
      </c>
      <c r="C2824" s="11"/>
    </row>
    <row r="2825" spans="1:3" x14ac:dyDescent="0.25">
      <c r="A2825" t="str">
        <f>'Kickstarter Table'!F2825</f>
        <v>successful</v>
      </c>
      <c r="B2825" s="11">
        <f>'Kickstarter Table'!D2825</f>
        <v>100</v>
      </c>
      <c r="C2825" s="11"/>
    </row>
    <row r="2826" spans="1:3" x14ac:dyDescent="0.25">
      <c r="A2826" t="str">
        <f>'Kickstarter Table'!F2826</f>
        <v>successful</v>
      </c>
      <c r="B2826" s="11">
        <f>'Kickstarter Table'!D2826</f>
        <v>650</v>
      </c>
      <c r="C2826" s="11"/>
    </row>
    <row r="2827" spans="1:3" x14ac:dyDescent="0.25">
      <c r="A2827" t="str">
        <f>'Kickstarter Table'!F2827</f>
        <v>successful</v>
      </c>
      <c r="B2827" s="11">
        <f>'Kickstarter Table'!D2827</f>
        <v>3000</v>
      </c>
      <c r="C2827" s="11"/>
    </row>
    <row r="2828" spans="1:3" x14ac:dyDescent="0.25">
      <c r="A2828" t="str">
        <f>'Kickstarter Table'!F2828</f>
        <v>successful</v>
      </c>
      <c r="B2828" s="11">
        <f>'Kickstarter Table'!D2828</f>
        <v>2000</v>
      </c>
      <c r="C2828" s="11"/>
    </row>
    <row r="2829" spans="1:3" x14ac:dyDescent="0.25">
      <c r="A2829" t="str">
        <f>'Kickstarter Table'!F2829</f>
        <v>successful</v>
      </c>
      <c r="B2829" s="11">
        <f>'Kickstarter Table'!D2829</f>
        <v>2000</v>
      </c>
      <c r="C2829" s="11"/>
    </row>
    <row r="2830" spans="1:3" x14ac:dyDescent="0.25">
      <c r="A2830" t="str">
        <f>'Kickstarter Table'!F2830</f>
        <v>successful</v>
      </c>
      <c r="B2830" s="11">
        <f>'Kickstarter Table'!D2830</f>
        <v>9500</v>
      </c>
      <c r="C2830" s="11"/>
    </row>
    <row r="2831" spans="1:3" x14ac:dyDescent="0.25">
      <c r="A2831" t="str">
        <f>'Kickstarter Table'!F2831</f>
        <v>successful</v>
      </c>
      <c r="B2831" s="11">
        <f>'Kickstarter Table'!D2831</f>
        <v>2500</v>
      </c>
      <c r="C2831" s="11"/>
    </row>
    <row r="2832" spans="1:3" x14ac:dyDescent="0.25">
      <c r="A2832" t="str">
        <f>'Kickstarter Table'!F2832</f>
        <v>successful</v>
      </c>
      <c r="B2832" s="11">
        <f>'Kickstarter Table'!D2832</f>
        <v>3000</v>
      </c>
      <c r="C2832" s="11"/>
    </row>
    <row r="2833" spans="1:3" x14ac:dyDescent="0.25">
      <c r="A2833" t="str">
        <f>'Kickstarter Table'!F2833</f>
        <v>successful</v>
      </c>
      <c r="B2833" s="11">
        <f>'Kickstarter Table'!D2833</f>
        <v>3000</v>
      </c>
      <c r="C2833" s="11"/>
    </row>
    <row r="2834" spans="1:3" x14ac:dyDescent="0.25">
      <c r="A2834" t="str">
        <f>'Kickstarter Table'!F2834</f>
        <v>successful</v>
      </c>
      <c r="B2834" s="11">
        <f>'Kickstarter Table'!D2834</f>
        <v>2500</v>
      </c>
      <c r="C2834" s="11"/>
    </row>
    <row r="2835" spans="1:3" x14ac:dyDescent="0.25">
      <c r="A2835" t="str">
        <f>'Kickstarter Table'!F2835</f>
        <v>successful</v>
      </c>
      <c r="B2835" s="11">
        <f>'Kickstarter Table'!D2835</f>
        <v>2700</v>
      </c>
      <c r="C2835" s="11"/>
    </row>
    <row r="2836" spans="1:3" x14ac:dyDescent="0.25">
      <c r="A2836" t="str">
        <f>'Kickstarter Table'!F2836</f>
        <v>successful</v>
      </c>
      <c r="B2836" s="11">
        <f>'Kickstarter Table'!D2836</f>
        <v>800</v>
      </c>
      <c r="C2836" s="11"/>
    </row>
    <row r="2837" spans="1:3" x14ac:dyDescent="0.25">
      <c r="A2837" t="str">
        <f>'Kickstarter Table'!F2837</f>
        <v>successful</v>
      </c>
      <c r="B2837" s="11">
        <f>'Kickstarter Table'!D2837</f>
        <v>1000</v>
      </c>
      <c r="C2837" s="11"/>
    </row>
    <row r="2838" spans="1:3" x14ac:dyDescent="0.25">
      <c r="A2838" t="str">
        <f>'Kickstarter Table'!F2838</f>
        <v>successful</v>
      </c>
      <c r="B2838" s="11">
        <f>'Kickstarter Table'!D2838</f>
        <v>450</v>
      </c>
      <c r="C2838" s="11"/>
    </row>
    <row r="2839" spans="1:3" x14ac:dyDescent="0.25">
      <c r="A2839" t="str">
        <f>'Kickstarter Table'!F2839</f>
        <v>successful</v>
      </c>
      <c r="B2839" s="11">
        <f>'Kickstarter Table'!D2839</f>
        <v>850</v>
      </c>
      <c r="C2839" s="11"/>
    </row>
    <row r="2840" spans="1:3" x14ac:dyDescent="0.25">
      <c r="A2840" t="str">
        <f>'Kickstarter Table'!F2840</f>
        <v>successful</v>
      </c>
      <c r="B2840" s="11">
        <f>'Kickstarter Table'!D2840</f>
        <v>2000</v>
      </c>
      <c r="C2840" s="11"/>
    </row>
    <row r="2841" spans="1:3" x14ac:dyDescent="0.25">
      <c r="A2841" t="str">
        <f>'Kickstarter Table'!F2841</f>
        <v>successful</v>
      </c>
      <c r="B2841" s="11">
        <f>'Kickstarter Table'!D2841</f>
        <v>3500</v>
      </c>
      <c r="C2841" s="11"/>
    </row>
    <row r="2842" spans="1:3" x14ac:dyDescent="0.25">
      <c r="A2842" t="str">
        <f>'Kickstarter Table'!F2842</f>
        <v>successful</v>
      </c>
      <c r="B2842" s="11">
        <f>'Kickstarter Table'!D2842</f>
        <v>2500</v>
      </c>
      <c r="C2842" s="11"/>
    </row>
    <row r="2843" spans="1:3" x14ac:dyDescent="0.25">
      <c r="A2843" t="str">
        <f>'Kickstarter Table'!F2843</f>
        <v>failed</v>
      </c>
      <c r="B2843" s="11">
        <f>'Kickstarter Table'!D2843</f>
        <v>1000</v>
      </c>
      <c r="C2843" s="11"/>
    </row>
    <row r="2844" spans="1:3" x14ac:dyDescent="0.25">
      <c r="A2844" t="str">
        <f>'Kickstarter Table'!F2844</f>
        <v>failed</v>
      </c>
      <c r="B2844" s="11">
        <f>'Kickstarter Table'!D2844</f>
        <v>1500</v>
      </c>
      <c r="C2844" s="11"/>
    </row>
    <row r="2845" spans="1:3" x14ac:dyDescent="0.25">
      <c r="A2845" t="str">
        <f>'Kickstarter Table'!F2845</f>
        <v>failed</v>
      </c>
      <c r="B2845" s="11">
        <f>'Kickstarter Table'!D2845</f>
        <v>1200</v>
      </c>
      <c r="C2845" s="11"/>
    </row>
    <row r="2846" spans="1:3" x14ac:dyDescent="0.25">
      <c r="A2846" t="str">
        <f>'Kickstarter Table'!F2846</f>
        <v>failed</v>
      </c>
      <c r="B2846" s="11">
        <f>'Kickstarter Table'!D2846</f>
        <v>550</v>
      </c>
      <c r="C2846" s="11"/>
    </row>
    <row r="2847" spans="1:3" x14ac:dyDescent="0.25">
      <c r="A2847" t="str">
        <f>'Kickstarter Table'!F2847</f>
        <v>failed</v>
      </c>
      <c r="B2847" s="11">
        <f>'Kickstarter Table'!D2847</f>
        <v>7500</v>
      </c>
      <c r="C2847" s="11"/>
    </row>
    <row r="2848" spans="1:3" x14ac:dyDescent="0.25">
      <c r="A2848" t="str">
        <f>'Kickstarter Table'!F2848</f>
        <v>failed</v>
      </c>
      <c r="B2848" s="11">
        <f>'Kickstarter Table'!D2848</f>
        <v>8000</v>
      </c>
      <c r="C2848" s="11"/>
    </row>
    <row r="2849" spans="1:3" x14ac:dyDescent="0.25">
      <c r="A2849" t="str">
        <f>'Kickstarter Table'!F2849</f>
        <v>failed</v>
      </c>
      <c r="B2849" s="11">
        <f>'Kickstarter Table'!D2849</f>
        <v>2000</v>
      </c>
      <c r="C2849" s="11"/>
    </row>
    <row r="2850" spans="1:3" x14ac:dyDescent="0.25">
      <c r="A2850" t="str">
        <f>'Kickstarter Table'!F2850</f>
        <v>failed</v>
      </c>
      <c r="B2850" s="11">
        <f>'Kickstarter Table'!D2850</f>
        <v>35000</v>
      </c>
      <c r="C2850" s="11"/>
    </row>
    <row r="2851" spans="1:3" x14ac:dyDescent="0.25">
      <c r="A2851" t="str">
        <f>'Kickstarter Table'!F2851</f>
        <v>failed</v>
      </c>
      <c r="B2851" s="11">
        <f>'Kickstarter Table'!D2851</f>
        <v>500</v>
      </c>
      <c r="C2851" s="11"/>
    </row>
    <row r="2852" spans="1:3" x14ac:dyDescent="0.25">
      <c r="A2852" t="str">
        <f>'Kickstarter Table'!F2852</f>
        <v>failed</v>
      </c>
      <c r="B2852" s="11">
        <f>'Kickstarter Table'!D2852</f>
        <v>8000</v>
      </c>
      <c r="C2852" s="11"/>
    </row>
    <row r="2853" spans="1:3" x14ac:dyDescent="0.25">
      <c r="A2853" t="str">
        <f>'Kickstarter Table'!F2853</f>
        <v>failed</v>
      </c>
      <c r="B2853" s="11">
        <f>'Kickstarter Table'!D2853</f>
        <v>4500</v>
      </c>
      <c r="C2853" s="11"/>
    </row>
    <row r="2854" spans="1:3" x14ac:dyDescent="0.25">
      <c r="A2854" t="str">
        <f>'Kickstarter Table'!F2854</f>
        <v>failed</v>
      </c>
      <c r="B2854" s="11">
        <f>'Kickstarter Table'!D2854</f>
        <v>5000</v>
      </c>
      <c r="C2854" s="11"/>
    </row>
    <row r="2855" spans="1:3" x14ac:dyDescent="0.25">
      <c r="A2855" t="str">
        <f>'Kickstarter Table'!F2855</f>
        <v>failed</v>
      </c>
      <c r="B2855" s="11">
        <f>'Kickstarter Table'!D2855</f>
        <v>9500</v>
      </c>
      <c r="C2855" s="11"/>
    </row>
    <row r="2856" spans="1:3" x14ac:dyDescent="0.25">
      <c r="A2856" t="str">
        <f>'Kickstarter Table'!F2856</f>
        <v>failed</v>
      </c>
      <c r="B2856" s="11">
        <f>'Kickstarter Table'!D2856</f>
        <v>1000</v>
      </c>
      <c r="C2856" s="11"/>
    </row>
    <row r="2857" spans="1:3" x14ac:dyDescent="0.25">
      <c r="A2857" t="str">
        <f>'Kickstarter Table'!F2857</f>
        <v>failed</v>
      </c>
      <c r="B2857" s="11">
        <f>'Kickstarter Table'!D2857</f>
        <v>600</v>
      </c>
      <c r="C2857" s="11"/>
    </row>
    <row r="2858" spans="1:3" x14ac:dyDescent="0.25">
      <c r="A2858" t="str">
        <f>'Kickstarter Table'!F2858</f>
        <v>failed</v>
      </c>
      <c r="B2858" s="11">
        <f>'Kickstarter Table'!D2858</f>
        <v>3000</v>
      </c>
      <c r="C2858" s="11"/>
    </row>
    <row r="2859" spans="1:3" x14ac:dyDescent="0.25">
      <c r="A2859" t="str">
        <f>'Kickstarter Table'!F2859</f>
        <v>failed</v>
      </c>
      <c r="B2859" s="11">
        <f>'Kickstarter Table'!D2859</f>
        <v>38000</v>
      </c>
      <c r="C2859" s="11"/>
    </row>
    <row r="2860" spans="1:3" x14ac:dyDescent="0.25">
      <c r="A2860" t="str">
        <f>'Kickstarter Table'!F2860</f>
        <v>failed</v>
      </c>
      <c r="B2860" s="11">
        <f>'Kickstarter Table'!D2860</f>
        <v>1000</v>
      </c>
      <c r="C2860" s="11"/>
    </row>
    <row r="2861" spans="1:3" x14ac:dyDescent="0.25">
      <c r="A2861" t="str">
        <f>'Kickstarter Table'!F2861</f>
        <v>failed</v>
      </c>
      <c r="B2861" s="11">
        <f>'Kickstarter Table'!D2861</f>
        <v>2000</v>
      </c>
      <c r="C2861" s="11"/>
    </row>
    <row r="2862" spans="1:3" x14ac:dyDescent="0.25">
      <c r="A2862" t="str">
        <f>'Kickstarter Table'!F2862</f>
        <v>failed</v>
      </c>
      <c r="B2862" s="11">
        <f>'Kickstarter Table'!D2862</f>
        <v>4000</v>
      </c>
      <c r="C2862" s="11"/>
    </row>
    <row r="2863" spans="1:3" x14ac:dyDescent="0.25">
      <c r="A2863" t="str">
        <f>'Kickstarter Table'!F2863</f>
        <v>failed</v>
      </c>
      <c r="B2863" s="11">
        <f>'Kickstarter Table'!D2863</f>
        <v>250</v>
      </c>
      <c r="C2863" s="11"/>
    </row>
    <row r="2864" spans="1:3" x14ac:dyDescent="0.25">
      <c r="A2864" t="str">
        <f>'Kickstarter Table'!F2864</f>
        <v>failed</v>
      </c>
      <c r="B2864" s="11">
        <f>'Kickstarter Table'!D2864</f>
        <v>12700</v>
      </c>
      <c r="C2864" s="11"/>
    </row>
    <row r="2865" spans="1:3" x14ac:dyDescent="0.25">
      <c r="A2865" t="str">
        <f>'Kickstarter Table'!F2865</f>
        <v>failed</v>
      </c>
      <c r="B2865" s="11">
        <f>'Kickstarter Table'!D2865</f>
        <v>50000</v>
      </c>
      <c r="C2865" s="11"/>
    </row>
    <row r="2866" spans="1:3" x14ac:dyDescent="0.25">
      <c r="A2866" t="str">
        <f>'Kickstarter Table'!F2866</f>
        <v>failed</v>
      </c>
      <c r="B2866" s="11">
        <f>'Kickstarter Table'!D2866</f>
        <v>2500</v>
      </c>
      <c r="C2866" s="11"/>
    </row>
    <row r="2867" spans="1:3" x14ac:dyDescent="0.25">
      <c r="A2867" t="str">
        <f>'Kickstarter Table'!F2867</f>
        <v>failed</v>
      </c>
      <c r="B2867" s="11">
        <f>'Kickstarter Table'!D2867</f>
        <v>2888</v>
      </c>
      <c r="C2867" s="11"/>
    </row>
    <row r="2868" spans="1:3" x14ac:dyDescent="0.25">
      <c r="A2868" t="str">
        <f>'Kickstarter Table'!F2868</f>
        <v>failed</v>
      </c>
      <c r="B2868" s="11">
        <f>'Kickstarter Table'!D2868</f>
        <v>5000</v>
      </c>
      <c r="C2868" s="11"/>
    </row>
    <row r="2869" spans="1:3" x14ac:dyDescent="0.25">
      <c r="A2869" t="str">
        <f>'Kickstarter Table'!F2869</f>
        <v>failed</v>
      </c>
      <c r="B2869" s="11">
        <f>'Kickstarter Table'!D2869</f>
        <v>2500</v>
      </c>
      <c r="C2869" s="11"/>
    </row>
    <row r="2870" spans="1:3" x14ac:dyDescent="0.25">
      <c r="A2870" t="str">
        <f>'Kickstarter Table'!F2870</f>
        <v>failed</v>
      </c>
      <c r="B2870" s="11">
        <f>'Kickstarter Table'!D2870</f>
        <v>15000</v>
      </c>
      <c r="C2870" s="11"/>
    </row>
    <row r="2871" spans="1:3" x14ac:dyDescent="0.25">
      <c r="A2871" t="str">
        <f>'Kickstarter Table'!F2871</f>
        <v>failed</v>
      </c>
      <c r="B2871" s="11">
        <f>'Kickstarter Table'!D2871</f>
        <v>20000</v>
      </c>
      <c r="C2871" s="11"/>
    </row>
    <row r="2872" spans="1:3" x14ac:dyDescent="0.25">
      <c r="A2872" t="str">
        <f>'Kickstarter Table'!F2872</f>
        <v>failed</v>
      </c>
      <c r="B2872" s="11">
        <f>'Kickstarter Table'!D2872</f>
        <v>5000</v>
      </c>
      <c r="C2872" s="11"/>
    </row>
    <row r="2873" spans="1:3" x14ac:dyDescent="0.25">
      <c r="A2873" t="str">
        <f>'Kickstarter Table'!F2873</f>
        <v>failed</v>
      </c>
      <c r="B2873" s="11">
        <f>'Kickstarter Table'!D2873</f>
        <v>10000</v>
      </c>
      <c r="C2873" s="11"/>
    </row>
    <row r="2874" spans="1:3" x14ac:dyDescent="0.25">
      <c r="A2874" t="str">
        <f>'Kickstarter Table'!F2874</f>
        <v>failed</v>
      </c>
      <c r="B2874" s="11">
        <f>'Kickstarter Table'!D2874</f>
        <v>3000</v>
      </c>
      <c r="C2874" s="11"/>
    </row>
    <row r="2875" spans="1:3" x14ac:dyDescent="0.25">
      <c r="A2875" t="str">
        <f>'Kickstarter Table'!F2875</f>
        <v>failed</v>
      </c>
      <c r="B2875" s="11">
        <f>'Kickstarter Table'!D2875</f>
        <v>2500</v>
      </c>
      <c r="C2875" s="11"/>
    </row>
    <row r="2876" spans="1:3" x14ac:dyDescent="0.25">
      <c r="A2876" t="str">
        <f>'Kickstarter Table'!F2876</f>
        <v>failed</v>
      </c>
      <c r="B2876" s="11">
        <f>'Kickstarter Table'!D2876</f>
        <v>5000</v>
      </c>
      <c r="C2876" s="11"/>
    </row>
    <row r="2877" spans="1:3" x14ac:dyDescent="0.25">
      <c r="A2877" t="str">
        <f>'Kickstarter Table'!F2877</f>
        <v>failed</v>
      </c>
      <c r="B2877" s="11">
        <f>'Kickstarter Table'!D2877</f>
        <v>20000</v>
      </c>
      <c r="C2877" s="11"/>
    </row>
    <row r="2878" spans="1:3" x14ac:dyDescent="0.25">
      <c r="A2878" t="str">
        <f>'Kickstarter Table'!F2878</f>
        <v>failed</v>
      </c>
      <c r="B2878" s="11">
        <f>'Kickstarter Table'!D2878</f>
        <v>150000</v>
      </c>
      <c r="C2878" s="11"/>
    </row>
    <row r="2879" spans="1:3" x14ac:dyDescent="0.25">
      <c r="A2879" t="str">
        <f>'Kickstarter Table'!F2879</f>
        <v>failed</v>
      </c>
      <c r="B2879" s="11">
        <f>'Kickstarter Table'!D2879</f>
        <v>6000</v>
      </c>
      <c r="C2879" s="11"/>
    </row>
    <row r="2880" spans="1:3" x14ac:dyDescent="0.25">
      <c r="A2880" t="str">
        <f>'Kickstarter Table'!F2880</f>
        <v>failed</v>
      </c>
      <c r="B2880" s="11">
        <f>'Kickstarter Table'!D2880</f>
        <v>3000</v>
      </c>
      <c r="C2880" s="11"/>
    </row>
    <row r="2881" spans="1:3" x14ac:dyDescent="0.25">
      <c r="A2881" t="str">
        <f>'Kickstarter Table'!F2881</f>
        <v>failed</v>
      </c>
      <c r="B2881" s="11">
        <f>'Kickstarter Table'!D2881</f>
        <v>11200</v>
      </c>
      <c r="C2881" s="11"/>
    </row>
    <row r="2882" spans="1:3" x14ac:dyDescent="0.25">
      <c r="A2882" t="str">
        <f>'Kickstarter Table'!F2882</f>
        <v>failed</v>
      </c>
      <c r="B2882" s="11">
        <f>'Kickstarter Table'!D2882</f>
        <v>12000</v>
      </c>
      <c r="C2882" s="11"/>
    </row>
    <row r="2883" spans="1:3" x14ac:dyDescent="0.25">
      <c r="A2883" t="str">
        <f>'Kickstarter Table'!F2883</f>
        <v>failed</v>
      </c>
      <c r="B2883" s="11">
        <f>'Kickstarter Table'!D2883</f>
        <v>5500</v>
      </c>
      <c r="C2883" s="11"/>
    </row>
    <row r="2884" spans="1:3" x14ac:dyDescent="0.25">
      <c r="A2884" t="str">
        <f>'Kickstarter Table'!F2884</f>
        <v>failed</v>
      </c>
      <c r="B2884" s="11">
        <f>'Kickstarter Table'!D2884</f>
        <v>750</v>
      </c>
      <c r="C2884" s="11"/>
    </row>
    <row r="2885" spans="1:3" x14ac:dyDescent="0.25">
      <c r="A2885" t="str">
        <f>'Kickstarter Table'!F2885</f>
        <v>failed</v>
      </c>
      <c r="B2885" s="11">
        <f>'Kickstarter Table'!D2885</f>
        <v>10000</v>
      </c>
      <c r="C2885" s="11"/>
    </row>
    <row r="2886" spans="1:3" x14ac:dyDescent="0.25">
      <c r="A2886" t="str">
        <f>'Kickstarter Table'!F2886</f>
        <v>failed</v>
      </c>
      <c r="B2886" s="11">
        <f>'Kickstarter Table'!D2886</f>
        <v>45000</v>
      </c>
      <c r="C2886" s="11"/>
    </row>
    <row r="2887" spans="1:3" x14ac:dyDescent="0.25">
      <c r="A2887" t="str">
        <f>'Kickstarter Table'!F2887</f>
        <v>failed</v>
      </c>
      <c r="B2887" s="11">
        <f>'Kickstarter Table'!D2887</f>
        <v>400</v>
      </c>
      <c r="C2887" s="11"/>
    </row>
    <row r="2888" spans="1:3" x14ac:dyDescent="0.25">
      <c r="A2888" t="str">
        <f>'Kickstarter Table'!F2888</f>
        <v>failed</v>
      </c>
      <c r="B2888" s="11">
        <f>'Kickstarter Table'!D2888</f>
        <v>200</v>
      </c>
      <c r="C2888" s="11"/>
    </row>
    <row r="2889" spans="1:3" x14ac:dyDescent="0.25">
      <c r="A2889" t="str">
        <f>'Kickstarter Table'!F2889</f>
        <v>failed</v>
      </c>
      <c r="B2889" s="11">
        <f>'Kickstarter Table'!D2889</f>
        <v>3000</v>
      </c>
      <c r="C2889" s="11"/>
    </row>
    <row r="2890" spans="1:3" x14ac:dyDescent="0.25">
      <c r="A2890" t="str">
        <f>'Kickstarter Table'!F2890</f>
        <v>failed</v>
      </c>
      <c r="B2890" s="11">
        <f>'Kickstarter Table'!D2890</f>
        <v>30000</v>
      </c>
      <c r="C2890" s="11"/>
    </row>
    <row r="2891" spans="1:3" x14ac:dyDescent="0.25">
      <c r="A2891" t="str">
        <f>'Kickstarter Table'!F2891</f>
        <v>failed</v>
      </c>
      <c r="B2891" s="11">
        <f>'Kickstarter Table'!D2891</f>
        <v>3000</v>
      </c>
      <c r="C2891" s="11"/>
    </row>
    <row r="2892" spans="1:3" x14ac:dyDescent="0.25">
      <c r="A2892" t="str">
        <f>'Kickstarter Table'!F2892</f>
        <v>failed</v>
      </c>
      <c r="B2892" s="11">
        <f>'Kickstarter Table'!D2892</f>
        <v>2000</v>
      </c>
      <c r="C2892" s="11"/>
    </row>
    <row r="2893" spans="1:3" x14ac:dyDescent="0.25">
      <c r="A2893" t="str">
        <f>'Kickstarter Table'!F2893</f>
        <v>failed</v>
      </c>
      <c r="B2893" s="11">
        <f>'Kickstarter Table'!D2893</f>
        <v>10000</v>
      </c>
      <c r="C2893" s="11"/>
    </row>
    <row r="2894" spans="1:3" x14ac:dyDescent="0.25">
      <c r="A2894" t="str">
        <f>'Kickstarter Table'!F2894</f>
        <v>failed</v>
      </c>
      <c r="B2894" s="11">
        <f>'Kickstarter Table'!D2894</f>
        <v>5500</v>
      </c>
      <c r="C2894" s="11"/>
    </row>
    <row r="2895" spans="1:3" x14ac:dyDescent="0.25">
      <c r="A2895" t="str">
        <f>'Kickstarter Table'!F2895</f>
        <v>failed</v>
      </c>
      <c r="B2895" s="11">
        <f>'Kickstarter Table'!D2895</f>
        <v>5000</v>
      </c>
      <c r="C2895" s="11"/>
    </row>
    <row r="2896" spans="1:3" x14ac:dyDescent="0.25">
      <c r="A2896" t="str">
        <f>'Kickstarter Table'!F2896</f>
        <v>failed</v>
      </c>
      <c r="B2896" s="11">
        <f>'Kickstarter Table'!D2896</f>
        <v>50000</v>
      </c>
      <c r="C2896" s="11"/>
    </row>
    <row r="2897" spans="1:3" x14ac:dyDescent="0.25">
      <c r="A2897" t="str">
        <f>'Kickstarter Table'!F2897</f>
        <v>failed</v>
      </c>
      <c r="B2897" s="11">
        <f>'Kickstarter Table'!D2897</f>
        <v>500</v>
      </c>
      <c r="C2897" s="11"/>
    </row>
    <row r="2898" spans="1:3" x14ac:dyDescent="0.25">
      <c r="A2898" t="str">
        <f>'Kickstarter Table'!F2898</f>
        <v>failed</v>
      </c>
      <c r="B2898" s="11">
        <f>'Kickstarter Table'!D2898</f>
        <v>3000</v>
      </c>
      <c r="C2898" s="11"/>
    </row>
    <row r="2899" spans="1:3" x14ac:dyDescent="0.25">
      <c r="A2899" t="str">
        <f>'Kickstarter Table'!F2899</f>
        <v>failed</v>
      </c>
      <c r="B2899" s="11">
        <f>'Kickstarter Table'!D2899</f>
        <v>12000</v>
      </c>
      <c r="C2899" s="11"/>
    </row>
    <row r="2900" spans="1:3" x14ac:dyDescent="0.25">
      <c r="A2900" t="str">
        <f>'Kickstarter Table'!F2900</f>
        <v>failed</v>
      </c>
      <c r="B2900" s="11">
        <f>'Kickstarter Table'!D2900</f>
        <v>7500</v>
      </c>
      <c r="C2900" s="11"/>
    </row>
    <row r="2901" spans="1:3" x14ac:dyDescent="0.25">
      <c r="A2901" t="str">
        <f>'Kickstarter Table'!F2901</f>
        <v>failed</v>
      </c>
      <c r="B2901" s="11">
        <f>'Kickstarter Table'!D2901</f>
        <v>10000</v>
      </c>
      <c r="C2901" s="11"/>
    </row>
    <row r="2902" spans="1:3" x14ac:dyDescent="0.25">
      <c r="A2902" t="str">
        <f>'Kickstarter Table'!F2902</f>
        <v>failed</v>
      </c>
      <c r="B2902" s="11">
        <f>'Kickstarter Table'!D2902</f>
        <v>5500</v>
      </c>
      <c r="C2902" s="11"/>
    </row>
    <row r="2903" spans="1:3" x14ac:dyDescent="0.25">
      <c r="A2903" t="str">
        <f>'Kickstarter Table'!F2903</f>
        <v>failed</v>
      </c>
      <c r="B2903" s="11">
        <f>'Kickstarter Table'!D2903</f>
        <v>750</v>
      </c>
      <c r="C2903" s="11"/>
    </row>
    <row r="2904" spans="1:3" x14ac:dyDescent="0.25">
      <c r="A2904" t="str">
        <f>'Kickstarter Table'!F2904</f>
        <v>failed</v>
      </c>
      <c r="B2904" s="11">
        <f>'Kickstarter Table'!D2904</f>
        <v>150000</v>
      </c>
      <c r="C2904" s="11"/>
    </row>
    <row r="2905" spans="1:3" x14ac:dyDescent="0.25">
      <c r="A2905" t="str">
        <f>'Kickstarter Table'!F2905</f>
        <v>failed</v>
      </c>
      <c r="B2905" s="11">
        <f>'Kickstarter Table'!D2905</f>
        <v>5000</v>
      </c>
      <c r="C2905" s="11"/>
    </row>
    <row r="2906" spans="1:3" x14ac:dyDescent="0.25">
      <c r="A2906" t="str">
        <f>'Kickstarter Table'!F2906</f>
        <v>failed</v>
      </c>
      <c r="B2906" s="11">
        <f>'Kickstarter Table'!D2906</f>
        <v>1500</v>
      </c>
      <c r="C2906" s="11"/>
    </row>
    <row r="2907" spans="1:3" x14ac:dyDescent="0.25">
      <c r="A2907" t="str">
        <f>'Kickstarter Table'!F2907</f>
        <v>failed</v>
      </c>
      <c r="B2907" s="11">
        <f>'Kickstarter Table'!D2907</f>
        <v>3500</v>
      </c>
      <c r="C2907" s="11"/>
    </row>
    <row r="2908" spans="1:3" x14ac:dyDescent="0.25">
      <c r="A2908" t="str">
        <f>'Kickstarter Table'!F2908</f>
        <v>failed</v>
      </c>
      <c r="B2908" s="11">
        <f>'Kickstarter Table'!D2908</f>
        <v>6000</v>
      </c>
      <c r="C2908" s="11"/>
    </row>
    <row r="2909" spans="1:3" x14ac:dyDescent="0.25">
      <c r="A2909" t="str">
        <f>'Kickstarter Table'!F2909</f>
        <v>failed</v>
      </c>
      <c r="B2909" s="11">
        <f>'Kickstarter Table'!D2909</f>
        <v>2500</v>
      </c>
      <c r="C2909" s="11"/>
    </row>
    <row r="2910" spans="1:3" x14ac:dyDescent="0.25">
      <c r="A2910" t="str">
        <f>'Kickstarter Table'!F2910</f>
        <v>failed</v>
      </c>
      <c r="B2910" s="11">
        <f>'Kickstarter Table'!D2910</f>
        <v>9600</v>
      </c>
      <c r="C2910" s="11"/>
    </row>
    <row r="2911" spans="1:3" x14ac:dyDescent="0.25">
      <c r="A2911" t="str">
        <f>'Kickstarter Table'!F2911</f>
        <v>failed</v>
      </c>
      <c r="B2911" s="11">
        <f>'Kickstarter Table'!D2911</f>
        <v>180000</v>
      </c>
      <c r="C2911" s="11"/>
    </row>
    <row r="2912" spans="1:3" x14ac:dyDescent="0.25">
      <c r="A2912" t="str">
        <f>'Kickstarter Table'!F2912</f>
        <v>failed</v>
      </c>
      <c r="B2912" s="11">
        <f>'Kickstarter Table'!D2912</f>
        <v>30000</v>
      </c>
      <c r="C2912" s="11"/>
    </row>
    <row r="2913" spans="1:3" x14ac:dyDescent="0.25">
      <c r="A2913" t="str">
        <f>'Kickstarter Table'!F2913</f>
        <v>failed</v>
      </c>
      <c r="B2913" s="11">
        <f>'Kickstarter Table'!D2913</f>
        <v>1800</v>
      </c>
      <c r="C2913" s="11"/>
    </row>
    <row r="2914" spans="1:3" x14ac:dyDescent="0.25">
      <c r="A2914" t="str">
        <f>'Kickstarter Table'!F2914</f>
        <v>failed</v>
      </c>
      <c r="B2914" s="11">
        <f>'Kickstarter Table'!D2914</f>
        <v>14440</v>
      </c>
      <c r="C2914" s="11"/>
    </row>
    <row r="2915" spans="1:3" x14ac:dyDescent="0.25">
      <c r="A2915" t="str">
        <f>'Kickstarter Table'!F2915</f>
        <v>failed</v>
      </c>
      <c r="B2915" s="11">
        <f>'Kickstarter Table'!D2915</f>
        <v>10000</v>
      </c>
      <c r="C2915" s="11"/>
    </row>
    <row r="2916" spans="1:3" x14ac:dyDescent="0.25">
      <c r="A2916" t="str">
        <f>'Kickstarter Table'!F2916</f>
        <v>failed</v>
      </c>
      <c r="B2916" s="11">
        <f>'Kickstarter Table'!D2916</f>
        <v>25000</v>
      </c>
      <c r="C2916" s="11"/>
    </row>
    <row r="2917" spans="1:3" x14ac:dyDescent="0.25">
      <c r="A2917" t="str">
        <f>'Kickstarter Table'!F2917</f>
        <v>failed</v>
      </c>
      <c r="B2917" s="11">
        <f>'Kickstarter Table'!D2917</f>
        <v>1000</v>
      </c>
      <c r="C2917" s="11"/>
    </row>
    <row r="2918" spans="1:3" x14ac:dyDescent="0.25">
      <c r="A2918" t="str">
        <f>'Kickstarter Table'!F2918</f>
        <v>failed</v>
      </c>
      <c r="B2918" s="11">
        <f>'Kickstarter Table'!D2918</f>
        <v>1850</v>
      </c>
      <c r="C2918" s="11"/>
    </row>
    <row r="2919" spans="1:3" x14ac:dyDescent="0.25">
      <c r="A2919" t="str">
        <f>'Kickstarter Table'!F2919</f>
        <v>failed</v>
      </c>
      <c r="B2919" s="11">
        <f>'Kickstarter Table'!D2919</f>
        <v>2000</v>
      </c>
      <c r="C2919" s="11"/>
    </row>
    <row r="2920" spans="1:3" x14ac:dyDescent="0.25">
      <c r="A2920" t="str">
        <f>'Kickstarter Table'!F2920</f>
        <v>failed</v>
      </c>
      <c r="B2920" s="11">
        <f>'Kickstarter Table'!D2920</f>
        <v>5000</v>
      </c>
      <c r="C2920" s="11"/>
    </row>
    <row r="2921" spans="1:3" x14ac:dyDescent="0.25">
      <c r="A2921" t="str">
        <f>'Kickstarter Table'!F2921</f>
        <v>failed</v>
      </c>
      <c r="B2921" s="11">
        <f>'Kickstarter Table'!D2921</f>
        <v>600</v>
      </c>
      <c r="C2921" s="11"/>
    </row>
    <row r="2922" spans="1:3" x14ac:dyDescent="0.25">
      <c r="A2922" t="str">
        <f>'Kickstarter Table'!F2922</f>
        <v>failed</v>
      </c>
      <c r="B2922" s="11">
        <f>'Kickstarter Table'!D2922</f>
        <v>2500</v>
      </c>
      <c r="C2922" s="11"/>
    </row>
    <row r="2923" spans="1:3" x14ac:dyDescent="0.25">
      <c r="A2923" t="str">
        <f>'Kickstarter Table'!F2923</f>
        <v>successful</v>
      </c>
      <c r="B2923" s="11">
        <f>'Kickstarter Table'!D2923</f>
        <v>100</v>
      </c>
      <c r="C2923" s="11"/>
    </row>
    <row r="2924" spans="1:3" x14ac:dyDescent="0.25">
      <c r="A2924" t="str">
        <f>'Kickstarter Table'!F2924</f>
        <v>successful</v>
      </c>
      <c r="B2924" s="11">
        <f>'Kickstarter Table'!D2924</f>
        <v>500</v>
      </c>
      <c r="C2924" s="11"/>
    </row>
    <row r="2925" spans="1:3" x14ac:dyDescent="0.25">
      <c r="A2925" t="str">
        <f>'Kickstarter Table'!F2925</f>
        <v>successful</v>
      </c>
      <c r="B2925" s="11">
        <f>'Kickstarter Table'!D2925</f>
        <v>300</v>
      </c>
      <c r="C2925" s="11"/>
    </row>
    <row r="2926" spans="1:3" x14ac:dyDescent="0.25">
      <c r="A2926" t="str">
        <f>'Kickstarter Table'!F2926</f>
        <v>successful</v>
      </c>
      <c r="B2926" s="11">
        <f>'Kickstarter Table'!D2926</f>
        <v>25000</v>
      </c>
      <c r="C2926" s="11"/>
    </row>
    <row r="2927" spans="1:3" x14ac:dyDescent="0.25">
      <c r="A2927" t="str">
        <f>'Kickstarter Table'!F2927</f>
        <v>successful</v>
      </c>
      <c r="B2927" s="11">
        <f>'Kickstarter Table'!D2927</f>
        <v>45000</v>
      </c>
      <c r="C2927" s="11"/>
    </row>
    <row r="2928" spans="1:3" x14ac:dyDescent="0.25">
      <c r="A2928" t="str">
        <f>'Kickstarter Table'!F2928</f>
        <v>successful</v>
      </c>
      <c r="B2928" s="11">
        <f>'Kickstarter Table'!D2928</f>
        <v>3000</v>
      </c>
      <c r="C2928" s="11"/>
    </row>
    <row r="2929" spans="1:3" x14ac:dyDescent="0.25">
      <c r="A2929" t="str">
        <f>'Kickstarter Table'!F2929</f>
        <v>successful</v>
      </c>
      <c r="B2929" s="11">
        <f>'Kickstarter Table'!D2929</f>
        <v>1800</v>
      </c>
      <c r="C2929" s="11"/>
    </row>
    <row r="2930" spans="1:3" x14ac:dyDescent="0.25">
      <c r="A2930" t="str">
        <f>'Kickstarter Table'!F2930</f>
        <v>successful</v>
      </c>
      <c r="B2930" s="11">
        <f>'Kickstarter Table'!D2930</f>
        <v>1000</v>
      </c>
      <c r="C2930" s="11"/>
    </row>
    <row r="2931" spans="1:3" x14ac:dyDescent="0.25">
      <c r="A2931" t="str">
        <f>'Kickstarter Table'!F2931</f>
        <v>successful</v>
      </c>
      <c r="B2931" s="11">
        <f>'Kickstarter Table'!D2931</f>
        <v>8000</v>
      </c>
      <c r="C2931" s="11"/>
    </row>
    <row r="2932" spans="1:3" x14ac:dyDescent="0.25">
      <c r="A2932" t="str">
        <f>'Kickstarter Table'!F2932</f>
        <v>successful</v>
      </c>
      <c r="B2932" s="11">
        <f>'Kickstarter Table'!D2932</f>
        <v>10000</v>
      </c>
      <c r="C2932" s="11"/>
    </row>
    <row r="2933" spans="1:3" x14ac:dyDescent="0.25">
      <c r="A2933" t="str">
        <f>'Kickstarter Table'!F2933</f>
        <v>successful</v>
      </c>
      <c r="B2933" s="11">
        <f>'Kickstarter Table'!D2933</f>
        <v>750</v>
      </c>
      <c r="C2933" s="11"/>
    </row>
    <row r="2934" spans="1:3" x14ac:dyDescent="0.25">
      <c r="A2934" t="str">
        <f>'Kickstarter Table'!F2934</f>
        <v>successful</v>
      </c>
      <c r="B2934" s="11">
        <f>'Kickstarter Table'!D2934</f>
        <v>3100</v>
      </c>
      <c r="C2934" s="11"/>
    </row>
    <row r="2935" spans="1:3" x14ac:dyDescent="0.25">
      <c r="A2935" t="str">
        <f>'Kickstarter Table'!F2935</f>
        <v>successful</v>
      </c>
      <c r="B2935" s="11">
        <f>'Kickstarter Table'!D2935</f>
        <v>2500</v>
      </c>
      <c r="C2935" s="11"/>
    </row>
    <row r="2936" spans="1:3" x14ac:dyDescent="0.25">
      <c r="A2936" t="str">
        <f>'Kickstarter Table'!F2936</f>
        <v>successful</v>
      </c>
      <c r="B2936" s="11">
        <f>'Kickstarter Table'!D2936</f>
        <v>2500</v>
      </c>
      <c r="C2936" s="11"/>
    </row>
    <row r="2937" spans="1:3" x14ac:dyDescent="0.25">
      <c r="A2937" t="str">
        <f>'Kickstarter Table'!F2937</f>
        <v>successful</v>
      </c>
      <c r="B2937" s="11">
        <f>'Kickstarter Table'!D2937</f>
        <v>3500</v>
      </c>
      <c r="C2937" s="11"/>
    </row>
    <row r="2938" spans="1:3" x14ac:dyDescent="0.25">
      <c r="A2938" t="str">
        <f>'Kickstarter Table'!F2938</f>
        <v>successful</v>
      </c>
      <c r="B2938" s="11">
        <f>'Kickstarter Table'!D2938</f>
        <v>1000</v>
      </c>
      <c r="C2938" s="11"/>
    </row>
    <row r="2939" spans="1:3" x14ac:dyDescent="0.25">
      <c r="A2939" t="str">
        <f>'Kickstarter Table'!F2939</f>
        <v>successful</v>
      </c>
      <c r="B2939" s="11">
        <f>'Kickstarter Table'!D2939</f>
        <v>1500</v>
      </c>
      <c r="C2939" s="11"/>
    </row>
    <row r="2940" spans="1:3" x14ac:dyDescent="0.25">
      <c r="A2940" t="str">
        <f>'Kickstarter Table'!F2940</f>
        <v>successful</v>
      </c>
      <c r="B2940" s="11">
        <f>'Kickstarter Table'!D2940</f>
        <v>4000</v>
      </c>
      <c r="C2940" s="11"/>
    </row>
    <row r="2941" spans="1:3" x14ac:dyDescent="0.25">
      <c r="A2941" t="str">
        <f>'Kickstarter Table'!F2941</f>
        <v>successful</v>
      </c>
      <c r="B2941" s="11">
        <f>'Kickstarter Table'!D2941</f>
        <v>8000</v>
      </c>
      <c r="C2941" s="11"/>
    </row>
    <row r="2942" spans="1:3" x14ac:dyDescent="0.25">
      <c r="A2942" t="str">
        <f>'Kickstarter Table'!F2942</f>
        <v>successful</v>
      </c>
      <c r="B2942" s="11">
        <f>'Kickstarter Table'!D2942</f>
        <v>2500</v>
      </c>
      <c r="C2942" s="11"/>
    </row>
    <row r="2943" spans="1:3" x14ac:dyDescent="0.25">
      <c r="A2943" t="str">
        <f>'Kickstarter Table'!F2943</f>
        <v>failed</v>
      </c>
      <c r="B2943" s="11">
        <f>'Kickstarter Table'!D2943</f>
        <v>25000</v>
      </c>
      <c r="C2943" s="11"/>
    </row>
    <row r="2944" spans="1:3" x14ac:dyDescent="0.25">
      <c r="A2944" t="str">
        <f>'Kickstarter Table'!F2944</f>
        <v>failed</v>
      </c>
      <c r="B2944" s="11">
        <f>'Kickstarter Table'!D2944</f>
        <v>200000</v>
      </c>
      <c r="C2944" s="11"/>
    </row>
    <row r="2945" spans="1:3" x14ac:dyDescent="0.25">
      <c r="A2945" t="str">
        <f>'Kickstarter Table'!F2945</f>
        <v>failed</v>
      </c>
      <c r="B2945" s="11">
        <f>'Kickstarter Table'!D2945</f>
        <v>3000</v>
      </c>
      <c r="C2945" s="11"/>
    </row>
    <row r="2946" spans="1:3" x14ac:dyDescent="0.25">
      <c r="A2946" t="str">
        <f>'Kickstarter Table'!F2946</f>
        <v>failed</v>
      </c>
      <c r="B2946" s="11">
        <f>'Kickstarter Table'!D2946</f>
        <v>10000</v>
      </c>
      <c r="C2946" s="11"/>
    </row>
    <row r="2947" spans="1:3" x14ac:dyDescent="0.25">
      <c r="A2947" t="str">
        <f>'Kickstarter Table'!F2947</f>
        <v>failed</v>
      </c>
      <c r="B2947" s="11">
        <f>'Kickstarter Table'!D2947</f>
        <v>50000</v>
      </c>
      <c r="C2947" s="11"/>
    </row>
    <row r="2948" spans="1:3" x14ac:dyDescent="0.25">
      <c r="A2948" t="str">
        <f>'Kickstarter Table'!F2948</f>
        <v>failed</v>
      </c>
      <c r="B2948" s="11">
        <f>'Kickstarter Table'!D2948</f>
        <v>2000</v>
      </c>
      <c r="C2948" s="11"/>
    </row>
    <row r="2949" spans="1:3" x14ac:dyDescent="0.25">
      <c r="A2949" t="str">
        <f>'Kickstarter Table'!F2949</f>
        <v>failed</v>
      </c>
      <c r="B2949" s="11">
        <f>'Kickstarter Table'!D2949</f>
        <v>25000</v>
      </c>
      <c r="C2949" s="11"/>
    </row>
    <row r="2950" spans="1:3" x14ac:dyDescent="0.25">
      <c r="A2950" t="str">
        <f>'Kickstarter Table'!F2950</f>
        <v>failed</v>
      </c>
      <c r="B2950" s="11">
        <f>'Kickstarter Table'!D2950</f>
        <v>500000</v>
      </c>
      <c r="C2950" s="11"/>
    </row>
    <row r="2951" spans="1:3" x14ac:dyDescent="0.25">
      <c r="A2951" t="str">
        <f>'Kickstarter Table'!F2951</f>
        <v>failed</v>
      </c>
      <c r="B2951" s="11">
        <f>'Kickstarter Table'!D2951</f>
        <v>1000</v>
      </c>
      <c r="C2951" s="11"/>
    </row>
    <row r="2952" spans="1:3" x14ac:dyDescent="0.25">
      <c r="A2952" t="str">
        <f>'Kickstarter Table'!F2952</f>
        <v>failed</v>
      </c>
      <c r="B2952" s="11">
        <f>'Kickstarter Table'!D2952</f>
        <v>5000000</v>
      </c>
      <c r="C2952" s="11"/>
    </row>
    <row r="2953" spans="1:3" x14ac:dyDescent="0.25">
      <c r="A2953" t="str">
        <f>'Kickstarter Table'!F2953</f>
        <v>canceled</v>
      </c>
      <c r="B2953" s="11">
        <f>'Kickstarter Table'!D2953</f>
        <v>50000</v>
      </c>
      <c r="C2953" s="11"/>
    </row>
    <row r="2954" spans="1:3" x14ac:dyDescent="0.25">
      <c r="A2954" t="str">
        <f>'Kickstarter Table'!F2954</f>
        <v>canceled</v>
      </c>
      <c r="B2954" s="11">
        <f>'Kickstarter Table'!D2954</f>
        <v>20000</v>
      </c>
      <c r="C2954" s="11"/>
    </row>
    <row r="2955" spans="1:3" x14ac:dyDescent="0.25">
      <c r="A2955" t="str">
        <f>'Kickstarter Table'!F2955</f>
        <v>canceled</v>
      </c>
      <c r="B2955" s="11">
        <f>'Kickstarter Table'!D2955</f>
        <v>400000</v>
      </c>
      <c r="C2955" s="11"/>
    </row>
    <row r="2956" spans="1:3" x14ac:dyDescent="0.25">
      <c r="A2956" t="str">
        <f>'Kickstarter Table'!F2956</f>
        <v>canceled</v>
      </c>
      <c r="B2956" s="11">
        <f>'Kickstarter Table'!D2956</f>
        <v>15000</v>
      </c>
      <c r="C2956" s="11"/>
    </row>
    <row r="2957" spans="1:3" x14ac:dyDescent="0.25">
      <c r="A2957" t="str">
        <f>'Kickstarter Table'!F2957</f>
        <v>canceled</v>
      </c>
      <c r="B2957" s="11">
        <f>'Kickstarter Table'!D2957</f>
        <v>1200</v>
      </c>
      <c r="C2957" s="11"/>
    </row>
    <row r="2958" spans="1:3" x14ac:dyDescent="0.25">
      <c r="A2958" t="str">
        <f>'Kickstarter Table'!F2958</f>
        <v>canceled</v>
      </c>
      <c r="B2958" s="11">
        <f>'Kickstarter Table'!D2958</f>
        <v>7900</v>
      </c>
      <c r="C2958" s="11"/>
    </row>
    <row r="2959" spans="1:3" x14ac:dyDescent="0.25">
      <c r="A2959" t="str">
        <f>'Kickstarter Table'!F2959</f>
        <v>canceled</v>
      </c>
      <c r="B2959" s="11">
        <f>'Kickstarter Table'!D2959</f>
        <v>15000</v>
      </c>
      <c r="C2959" s="11"/>
    </row>
    <row r="2960" spans="1:3" x14ac:dyDescent="0.25">
      <c r="A2960" t="str">
        <f>'Kickstarter Table'!F2960</f>
        <v>canceled</v>
      </c>
      <c r="B2960" s="11">
        <f>'Kickstarter Table'!D2960</f>
        <v>80000</v>
      </c>
      <c r="C2960" s="11"/>
    </row>
    <row r="2961" spans="1:3" x14ac:dyDescent="0.25">
      <c r="A2961" t="str">
        <f>'Kickstarter Table'!F2961</f>
        <v>canceled</v>
      </c>
      <c r="B2961" s="11">
        <f>'Kickstarter Table'!D2961</f>
        <v>10000</v>
      </c>
      <c r="C2961" s="11"/>
    </row>
    <row r="2962" spans="1:3" x14ac:dyDescent="0.25">
      <c r="A2962" t="str">
        <f>'Kickstarter Table'!F2962</f>
        <v>canceled</v>
      </c>
      <c r="B2962" s="11">
        <f>'Kickstarter Table'!D2962</f>
        <v>30000000</v>
      </c>
      <c r="C2962" s="11"/>
    </row>
    <row r="2963" spans="1:3" x14ac:dyDescent="0.25">
      <c r="A2963" t="str">
        <f>'Kickstarter Table'!F2963</f>
        <v>successful</v>
      </c>
      <c r="B2963" s="11">
        <f>'Kickstarter Table'!D2963</f>
        <v>5000</v>
      </c>
      <c r="C2963" s="11"/>
    </row>
    <row r="2964" spans="1:3" x14ac:dyDescent="0.25">
      <c r="A2964" t="str">
        <f>'Kickstarter Table'!F2964</f>
        <v>successful</v>
      </c>
      <c r="B2964" s="11">
        <f>'Kickstarter Table'!D2964</f>
        <v>1000</v>
      </c>
      <c r="C2964" s="11"/>
    </row>
    <row r="2965" spans="1:3" x14ac:dyDescent="0.25">
      <c r="A2965" t="str">
        <f>'Kickstarter Table'!F2965</f>
        <v>successful</v>
      </c>
      <c r="B2965" s="11">
        <f>'Kickstarter Table'!D2965</f>
        <v>10000</v>
      </c>
      <c r="C2965" s="11"/>
    </row>
    <row r="2966" spans="1:3" x14ac:dyDescent="0.25">
      <c r="A2966" t="str">
        <f>'Kickstarter Table'!F2966</f>
        <v>successful</v>
      </c>
      <c r="B2966" s="11">
        <f>'Kickstarter Table'!D2966</f>
        <v>5000</v>
      </c>
      <c r="C2966" s="11"/>
    </row>
    <row r="2967" spans="1:3" x14ac:dyDescent="0.25">
      <c r="A2967" t="str">
        <f>'Kickstarter Table'!F2967</f>
        <v>successful</v>
      </c>
      <c r="B2967" s="11">
        <f>'Kickstarter Table'!D2967</f>
        <v>1500</v>
      </c>
      <c r="C2967" s="11"/>
    </row>
    <row r="2968" spans="1:3" x14ac:dyDescent="0.25">
      <c r="A2968" t="str">
        <f>'Kickstarter Table'!F2968</f>
        <v>successful</v>
      </c>
      <c r="B2968" s="11">
        <f>'Kickstarter Table'!D2968</f>
        <v>10000</v>
      </c>
      <c r="C2968" s="11"/>
    </row>
    <row r="2969" spans="1:3" x14ac:dyDescent="0.25">
      <c r="A2969" t="str">
        <f>'Kickstarter Table'!F2969</f>
        <v>successful</v>
      </c>
      <c r="B2969" s="11">
        <f>'Kickstarter Table'!D2969</f>
        <v>5000</v>
      </c>
      <c r="C2969" s="11"/>
    </row>
    <row r="2970" spans="1:3" x14ac:dyDescent="0.25">
      <c r="A2970" t="str">
        <f>'Kickstarter Table'!F2970</f>
        <v>successful</v>
      </c>
      <c r="B2970" s="11">
        <f>'Kickstarter Table'!D2970</f>
        <v>3500</v>
      </c>
      <c r="C2970" s="11"/>
    </row>
    <row r="2971" spans="1:3" x14ac:dyDescent="0.25">
      <c r="A2971" t="str">
        <f>'Kickstarter Table'!F2971</f>
        <v>successful</v>
      </c>
      <c r="B2971" s="11">
        <f>'Kickstarter Table'!D2971</f>
        <v>1000</v>
      </c>
      <c r="C2971" s="11"/>
    </row>
    <row r="2972" spans="1:3" x14ac:dyDescent="0.25">
      <c r="A2972" t="str">
        <f>'Kickstarter Table'!F2972</f>
        <v>successful</v>
      </c>
      <c r="B2972" s="11">
        <f>'Kickstarter Table'!D2972</f>
        <v>6000</v>
      </c>
      <c r="C2972" s="11"/>
    </row>
    <row r="2973" spans="1:3" x14ac:dyDescent="0.25">
      <c r="A2973" t="str">
        <f>'Kickstarter Table'!F2973</f>
        <v>successful</v>
      </c>
      <c r="B2973" s="11">
        <f>'Kickstarter Table'!D2973</f>
        <v>3200</v>
      </c>
      <c r="C2973" s="11"/>
    </row>
    <row r="2974" spans="1:3" x14ac:dyDescent="0.25">
      <c r="A2974" t="str">
        <f>'Kickstarter Table'!F2974</f>
        <v>successful</v>
      </c>
      <c r="B2974" s="11">
        <f>'Kickstarter Table'!D2974</f>
        <v>2000</v>
      </c>
      <c r="C2974" s="11"/>
    </row>
    <row r="2975" spans="1:3" x14ac:dyDescent="0.25">
      <c r="A2975" t="str">
        <f>'Kickstarter Table'!F2975</f>
        <v>successful</v>
      </c>
      <c r="B2975" s="11">
        <f>'Kickstarter Table'!D2975</f>
        <v>5000</v>
      </c>
      <c r="C2975" s="11"/>
    </row>
    <row r="2976" spans="1:3" x14ac:dyDescent="0.25">
      <c r="A2976" t="str">
        <f>'Kickstarter Table'!F2976</f>
        <v>successful</v>
      </c>
      <c r="B2976" s="11">
        <f>'Kickstarter Table'!D2976</f>
        <v>5000</v>
      </c>
      <c r="C2976" s="11"/>
    </row>
    <row r="2977" spans="1:3" x14ac:dyDescent="0.25">
      <c r="A2977" t="str">
        <f>'Kickstarter Table'!F2977</f>
        <v>successful</v>
      </c>
      <c r="B2977" s="11">
        <f>'Kickstarter Table'!D2977</f>
        <v>8000</v>
      </c>
      <c r="C2977" s="11"/>
    </row>
    <row r="2978" spans="1:3" x14ac:dyDescent="0.25">
      <c r="A2978" t="str">
        <f>'Kickstarter Table'!F2978</f>
        <v>successful</v>
      </c>
      <c r="B2978" s="11">
        <f>'Kickstarter Table'!D2978</f>
        <v>70</v>
      </c>
      <c r="C2978" s="11"/>
    </row>
    <row r="2979" spans="1:3" x14ac:dyDescent="0.25">
      <c r="A2979" t="str">
        <f>'Kickstarter Table'!F2979</f>
        <v>successful</v>
      </c>
      <c r="B2979" s="11">
        <f>'Kickstarter Table'!D2979</f>
        <v>3000</v>
      </c>
      <c r="C2979" s="11"/>
    </row>
    <row r="2980" spans="1:3" x14ac:dyDescent="0.25">
      <c r="A2980" t="str">
        <f>'Kickstarter Table'!F2980</f>
        <v>successful</v>
      </c>
      <c r="B2980" s="11">
        <f>'Kickstarter Table'!D2980</f>
        <v>750</v>
      </c>
      <c r="C2980" s="11"/>
    </row>
    <row r="2981" spans="1:3" x14ac:dyDescent="0.25">
      <c r="A2981" t="str">
        <f>'Kickstarter Table'!F2981</f>
        <v>successful</v>
      </c>
      <c r="B2981" s="11">
        <f>'Kickstarter Table'!D2981</f>
        <v>5000</v>
      </c>
      <c r="C2981" s="11"/>
    </row>
    <row r="2982" spans="1:3" x14ac:dyDescent="0.25">
      <c r="A2982" t="str">
        <f>'Kickstarter Table'!F2982</f>
        <v>successful</v>
      </c>
      <c r="B2982" s="11">
        <f>'Kickstarter Table'!D2982</f>
        <v>3000</v>
      </c>
      <c r="C2982" s="11"/>
    </row>
    <row r="2983" spans="1:3" x14ac:dyDescent="0.25">
      <c r="A2983" t="str">
        <f>'Kickstarter Table'!F2983</f>
        <v>successful</v>
      </c>
      <c r="B2983" s="11">
        <f>'Kickstarter Table'!D2983</f>
        <v>4000</v>
      </c>
      <c r="C2983" s="11"/>
    </row>
    <row r="2984" spans="1:3" x14ac:dyDescent="0.25">
      <c r="A2984" t="str">
        <f>'Kickstarter Table'!F2984</f>
        <v>successful</v>
      </c>
      <c r="B2984" s="11">
        <f>'Kickstarter Table'!D2984</f>
        <v>5000</v>
      </c>
      <c r="C2984" s="11"/>
    </row>
    <row r="2985" spans="1:3" x14ac:dyDescent="0.25">
      <c r="A2985" t="str">
        <f>'Kickstarter Table'!F2985</f>
        <v>successful</v>
      </c>
      <c r="B2985" s="11">
        <f>'Kickstarter Table'!D2985</f>
        <v>116000</v>
      </c>
      <c r="C2985" s="11"/>
    </row>
    <row r="2986" spans="1:3" x14ac:dyDescent="0.25">
      <c r="A2986" t="str">
        <f>'Kickstarter Table'!F2986</f>
        <v>successful</v>
      </c>
      <c r="B2986" s="11">
        <f>'Kickstarter Table'!D2986</f>
        <v>25000</v>
      </c>
      <c r="C2986" s="11"/>
    </row>
    <row r="2987" spans="1:3" x14ac:dyDescent="0.25">
      <c r="A2987" t="str">
        <f>'Kickstarter Table'!F2987</f>
        <v>successful</v>
      </c>
      <c r="B2987" s="11">
        <f>'Kickstarter Table'!D2987</f>
        <v>10000</v>
      </c>
      <c r="C2987" s="11"/>
    </row>
    <row r="2988" spans="1:3" x14ac:dyDescent="0.25">
      <c r="A2988" t="str">
        <f>'Kickstarter Table'!F2988</f>
        <v>successful</v>
      </c>
      <c r="B2988" s="11">
        <f>'Kickstarter Table'!D2988</f>
        <v>2400</v>
      </c>
      <c r="C2988" s="11"/>
    </row>
    <row r="2989" spans="1:3" x14ac:dyDescent="0.25">
      <c r="A2989" t="str">
        <f>'Kickstarter Table'!F2989</f>
        <v>successful</v>
      </c>
      <c r="B2989" s="11">
        <f>'Kickstarter Table'!D2989</f>
        <v>25000</v>
      </c>
      <c r="C2989" s="11"/>
    </row>
    <row r="2990" spans="1:3" x14ac:dyDescent="0.25">
      <c r="A2990" t="str">
        <f>'Kickstarter Table'!F2990</f>
        <v>successful</v>
      </c>
      <c r="B2990" s="11">
        <f>'Kickstarter Table'!D2990</f>
        <v>1000</v>
      </c>
      <c r="C2990" s="11"/>
    </row>
    <row r="2991" spans="1:3" x14ac:dyDescent="0.25">
      <c r="A2991" t="str">
        <f>'Kickstarter Table'!F2991</f>
        <v>successful</v>
      </c>
      <c r="B2991" s="11">
        <f>'Kickstarter Table'!D2991</f>
        <v>20000</v>
      </c>
      <c r="C2991" s="11"/>
    </row>
    <row r="2992" spans="1:3" x14ac:dyDescent="0.25">
      <c r="A2992" t="str">
        <f>'Kickstarter Table'!F2992</f>
        <v>successful</v>
      </c>
      <c r="B2992" s="11">
        <f>'Kickstarter Table'!D2992</f>
        <v>10000</v>
      </c>
      <c r="C2992" s="11"/>
    </row>
    <row r="2993" spans="1:3" x14ac:dyDescent="0.25">
      <c r="A2993" t="str">
        <f>'Kickstarter Table'!F2993</f>
        <v>successful</v>
      </c>
      <c r="B2993" s="11">
        <f>'Kickstarter Table'!D2993</f>
        <v>8500</v>
      </c>
      <c r="C2993" s="11"/>
    </row>
    <row r="2994" spans="1:3" x14ac:dyDescent="0.25">
      <c r="A2994" t="str">
        <f>'Kickstarter Table'!F2994</f>
        <v>successful</v>
      </c>
      <c r="B2994" s="11">
        <f>'Kickstarter Table'!D2994</f>
        <v>3000</v>
      </c>
      <c r="C2994" s="11"/>
    </row>
    <row r="2995" spans="1:3" x14ac:dyDescent="0.25">
      <c r="A2995" t="str">
        <f>'Kickstarter Table'!F2995</f>
        <v>successful</v>
      </c>
      <c r="B2995" s="11">
        <f>'Kickstarter Table'!D2995</f>
        <v>1000</v>
      </c>
      <c r="C2995" s="11"/>
    </row>
    <row r="2996" spans="1:3" x14ac:dyDescent="0.25">
      <c r="A2996" t="str">
        <f>'Kickstarter Table'!F2996</f>
        <v>successful</v>
      </c>
      <c r="B2996" s="11">
        <f>'Kickstarter Table'!D2996</f>
        <v>300</v>
      </c>
      <c r="C2996" s="11"/>
    </row>
    <row r="2997" spans="1:3" x14ac:dyDescent="0.25">
      <c r="A2997" t="str">
        <f>'Kickstarter Table'!F2997</f>
        <v>successful</v>
      </c>
      <c r="B2997" s="11">
        <f>'Kickstarter Table'!D2997</f>
        <v>15000</v>
      </c>
      <c r="C2997" s="11"/>
    </row>
    <row r="2998" spans="1:3" x14ac:dyDescent="0.25">
      <c r="A2998" t="str">
        <f>'Kickstarter Table'!F2998</f>
        <v>successful</v>
      </c>
      <c r="B2998" s="11">
        <f>'Kickstarter Table'!D2998</f>
        <v>35000</v>
      </c>
      <c r="C2998" s="11"/>
    </row>
    <row r="2999" spans="1:3" x14ac:dyDescent="0.25">
      <c r="A2999" t="str">
        <f>'Kickstarter Table'!F2999</f>
        <v>successful</v>
      </c>
      <c r="B2999" s="11">
        <f>'Kickstarter Table'!D2999</f>
        <v>10000</v>
      </c>
      <c r="C2999" s="11"/>
    </row>
    <row r="3000" spans="1:3" x14ac:dyDescent="0.25">
      <c r="A3000" t="str">
        <f>'Kickstarter Table'!F3000</f>
        <v>successful</v>
      </c>
      <c r="B3000" s="11">
        <f>'Kickstarter Table'!D3000</f>
        <v>50000</v>
      </c>
      <c r="C3000" s="11"/>
    </row>
    <row r="3001" spans="1:3" x14ac:dyDescent="0.25">
      <c r="A3001" t="str">
        <f>'Kickstarter Table'!F3001</f>
        <v>successful</v>
      </c>
      <c r="B3001" s="11">
        <f>'Kickstarter Table'!D3001</f>
        <v>1350</v>
      </c>
      <c r="C3001" s="11"/>
    </row>
    <row r="3002" spans="1:3" x14ac:dyDescent="0.25">
      <c r="A3002" t="str">
        <f>'Kickstarter Table'!F3002</f>
        <v>successful</v>
      </c>
      <c r="B3002" s="11">
        <f>'Kickstarter Table'!D3002</f>
        <v>500</v>
      </c>
      <c r="C3002" s="11"/>
    </row>
    <row r="3003" spans="1:3" x14ac:dyDescent="0.25">
      <c r="A3003" t="str">
        <f>'Kickstarter Table'!F3003</f>
        <v>successful</v>
      </c>
      <c r="B3003" s="11">
        <f>'Kickstarter Table'!D3003</f>
        <v>7214</v>
      </c>
      <c r="C3003" s="11"/>
    </row>
    <row r="3004" spans="1:3" x14ac:dyDescent="0.25">
      <c r="A3004" t="str">
        <f>'Kickstarter Table'!F3004</f>
        <v>successful</v>
      </c>
      <c r="B3004" s="11">
        <f>'Kickstarter Table'!D3004</f>
        <v>7000</v>
      </c>
      <c r="C3004" s="11"/>
    </row>
    <row r="3005" spans="1:3" x14ac:dyDescent="0.25">
      <c r="A3005" t="str">
        <f>'Kickstarter Table'!F3005</f>
        <v>successful</v>
      </c>
      <c r="B3005" s="11">
        <f>'Kickstarter Table'!D3005</f>
        <v>3000</v>
      </c>
      <c r="C3005" s="11"/>
    </row>
    <row r="3006" spans="1:3" x14ac:dyDescent="0.25">
      <c r="A3006" t="str">
        <f>'Kickstarter Table'!F3006</f>
        <v>successful</v>
      </c>
      <c r="B3006" s="11">
        <f>'Kickstarter Table'!D3006</f>
        <v>40000</v>
      </c>
      <c r="C3006" s="11"/>
    </row>
    <row r="3007" spans="1:3" x14ac:dyDescent="0.25">
      <c r="A3007" t="str">
        <f>'Kickstarter Table'!F3007</f>
        <v>successful</v>
      </c>
      <c r="B3007" s="11">
        <f>'Kickstarter Table'!D3007</f>
        <v>10600</v>
      </c>
      <c r="C3007" s="11"/>
    </row>
    <row r="3008" spans="1:3" x14ac:dyDescent="0.25">
      <c r="A3008" t="str">
        <f>'Kickstarter Table'!F3008</f>
        <v>successful</v>
      </c>
      <c r="B3008" s="11">
        <f>'Kickstarter Table'!D3008</f>
        <v>8000</v>
      </c>
      <c r="C3008" s="11"/>
    </row>
    <row r="3009" spans="1:3" x14ac:dyDescent="0.25">
      <c r="A3009" t="str">
        <f>'Kickstarter Table'!F3009</f>
        <v>successful</v>
      </c>
      <c r="B3009" s="11">
        <f>'Kickstarter Table'!D3009</f>
        <v>600</v>
      </c>
      <c r="C3009" s="11"/>
    </row>
    <row r="3010" spans="1:3" x14ac:dyDescent="0.25">
      <c r="A3010" t="str">
        <f>'Kickstarter Table'!F3010</f>
        <v>successful</v>
      </c>
      <c r="B3010" s="11">
        <f>'Kickstarter Table'!D3010</f>
        <v>3000</v>
      </c>
      <c r="C3010" s="11"/>
    </row>
    <row r="3011" spans="1:3" x14ac:dyDescent="0.25">
      <c r="A3011" t="str">
        <f>'Kickstarter Table'!F3011</f>
        <v>successful</v>
      </c>
      <c r="B3011" s="11">
        <f>'Kickstarter Table'!D3011</f>
        <v>25000</v>
      </c>
      <c r="C3011" s="11"/>
    </row>
    <row r="3012" spans="1:3" x14ac:dyDescent="0.25">
      <c r="A3012" t="str">
        <f>'Kickstarter Table'!F3012</f>
        <v>successful</v>
      </c>
      <c r="B3012" s="11">
        <f>'Kickstarter Table'!D3012</f>
        <v>1500</v>
      </c>
      <c r="C3012" s="11"/>
    </row>
    <row r="3013" spans="1:3" x14ac:dyDescent="0.25">
      <c r="A3013" t="str">
        <f>'Kickstarter Table'!F3013</f>
        <v>successful</v>
      </c>
      <c r="B3013" s="11">
        <f>'Kickstarter Table'!D3013</f>
        <v>300</v>
      </c>
      <c r="C3013" s="11"/>
    </row>
    <row r="3014" spans="1:3" x14ac:dyDescent="0.25">
      <c r="A3014" t="str">
        <f>'Kickstarter Table'!F3014</f>
        <v>successful</v>
      </c>
      <c r="B3014" s="11">
        <f>'Kickstarter Table'!D3014</f>
        <v>4000</v>
      </c>
      <c r="C3014" s="11"/>
    </row>
    <row r="3015" spans="1:3" x14ac:dyDescent="0.25">
      <c r="A3015" t="str">
        <f>'Kickstarter Table'!F3015</f>
        <v>successful</v>
      </c>
      <c r="B3015" s="11">
        <f>'Kickstarter Table'!D3015</f>
        <v>10000</v>
      </c>
      <c r="C3015" s="11"/>
    </row>
    <row r="3016" spans="1:3" x14ac:dyDescent="0.25">
      <c r="A3016" t="str">
        <f>'Kickstarter Table'!F3016</f>
        <v>successful</v>
      </c>
      <c r="B3016" s="11">
        <f>'Kickstarter Table'!D3016</f>
        <v>25000</v>
      </c>
      <c r="C3016" s="11"/>
    </row>
    <row r="3017" spans="1:3" x14ac:dyDescent="0.25">
      <c r="A3017" t="str">
        <f>'Kickstarter Table'!F3017</f>
        <v>successful</v>
      </c>
      <c r="B3017" s="11">
        <f>'Kickstarter Table'!D3017</f>
        <v>3400</v>
      </c>
      <c r="C3017" s="11"/>
    </row>
    <row r="3018" spans="1:3" x14ac:dyDescent="0.25">
      <c r="A3018" t="str">
        <f>'Kickstarter Table'!F3018</f>
        <v>successful</v>
      </c>
      <c r="B3018" s="11">
        <f>'Kickstarter Table'!D3018</f>
        <v>8500</v>
      </c>
      <c r="C3018" s="11"/>
    </row>
    <row r="3019" spans="1:3" x14ac:dyDescent="0.25">
      <c r="A3019" t="str">
        <f>'Kickstarter Table'!F3019</f>
        <v>successful</v>
      </c>
      <c r="B3019" s="11">
        <f>'Kickstarter Table'!D3019</f>
        <v>22000</v>
      </c>
      <c r="C3019" s="11"/>
    </row>
    <row r="3020" spans="1:3" x14ac:dyDescent="0.25">
      <c r="A3020" t="str">
        <f>'Kickstarter Table'!F3020</f>
        <v>successful</v>
      </c>
      <c r="B3020" s="11">
        <f>'Kickstarter Table'!D3020</f>
        <v>4200</v>
      </c>
      <c r="C3020" s="11"/>
    </row>
    <row r="3021" spans="1:3" x14ac:dyDescent="0.25">
      <c r="A3021" t="str">
        <f>'Kickstarter Table'!F3021</f>
        <v>successful</v>
      </c>
      <c r="B3021" s="11">
        <f>'Kickstarter Table'!D3021</f>
        <v>15000</v>
      </c>
      <c r="C3021" s="11"/>
    </row>
    <row r="3022" spans="1:3" x14ac:dyDescent="0.25">
      <c r="A3022" t="str">
        <f>'Kickstarter Table'!F3022</f>
        <v>successful</v>
      </c>
      <c r="B3022" s="11">
        <f>'Kickstarter Table'!D3022</f>
        <v>7000</v>
      </c>
      <c r="C3022" s="11"/>
    </row>
    <row r="3023" spans="1:3" x14ac:dyDescent="0.25">
      <c r="A3023" t="str">
        <f>'Kickstarter Table'!F3023</f>
        <v>successful</v>
      </c>
      <c r="B3023" s="11">
        <f>'Kickstarter Table'!D3023</f>
        <v>4500</v>
      </c>
      <c r="C3023" s="11"/>
    </row>
    <row r="3024" spans="1:3" x14ac:dyDescent="0.25">
      <c r="A3024" t="str">
        <f>'Kickstarter Table'!F3024</f>
        <v>successful</v>
      </c>
      <c r="B3024" s="11">
        <f>'Kickstarter Table'!D3024</f>
        <v>10000</v>
      </c>
      <c r="C3024" s="11"/>
    </row>
    <row r="3025" spans="1:3" x14ac:dyDescent="0.25">
      <c r="A3025" t="str">
        <f>'Kickstarter Table'!F3025</f>
        <v>successful</v>
      </c>
      <c r="B3025" s="11">
        <f>'Kickstarter Table'!D3025</f>
        <v>700</v>
      </c>
      <c r="C3025" s="11"/>
    </row>
    <row r="3026" spans="1:3" x14ac:dyDescent="0.25">
      <c r="A3026" t="str">
        <f>'Kickstarter Table'!F3026</f>
        <v>successful</v>
      </c>
      <c r="B3026" s="11">
        <f>'Kickstarter Table'!D3026</f>
        <v>5000</v>
      </c>
      <c r="C3026" s="11"/>
    </row>
    <row r="3027" spans="1:3" x14ac:dyDescent="0.25">
      <c r="A3027" t="str">
        <f>'Kickstarter Table'!F3027</f>
        <v>successful</v>
      </c>
      <c r="B3027" s="11">
        <f>'Kickstarter Table'!D3027</f>
        <v>2500</v>
      </c>
      <c r="C3027" s="11"/>
    </row>
    <row r="3028" spans="1:3" x14ac:dyDescent="0.25">
      <c r="A3028" t="str">
        <f>'Kickstarter Table'!F3028</f>
        <v>successful</v>
      </c>
      <c r="B3028" s="11">
        <f>'Kickstarter Table'!D3028</f>
        <v>900</v>
      </c>
      <c r="C3028" s="11"/>
    </row>
    <row r="3029" spans="1:3" x14ac:dyDescent="0.25">
      <c r="A3029" t="str">
        <f>'Kickstarter Table'!F3029</f>
        <v>successful</v>
      </c>
      <c r="B3029" s="11">
        <f>'Kickstarter Table'!D3029</f>
        <v>40000</v>
      </c>
      <c r="C3029" s="11"/>
    </row>
    <row r="3030" spans="1:3" x14ac:dyDescent="0.25">
      <c r="A3030" t="str">
        <f>'Kickstarter Table'!F3030</f>
        <v>successful</v>
      </c>
      <c r="B3030" s="11">
        <f>'Kickstarter Table'!D3030</f>
        <v>5000</v>
      </c>
      <c r="C3030" s="11"/>
    </row>
    <row r="3031" spans="1:3" x14ac:dyDescent="0.25">
      <c r="A3031" t="str">
        <f>'Kickstarter Table'!F3031</f>
        <v>successful</v>
      </c>
      <c r="B3031" s="11">
        <f>'Kickstarter Table'!D3031</f>
        <v>30000</v>
      </c>
      <c r="C3031" s="11"/>
    </row>
    <row r="3032" spans="1:3" x14ac:dyDescent="0.25">
      <c r="A3032" t="str">
        <f>'Kickstarter Table'!F3032</f>
        <v>successful</v>
      </c>
      <c r="B3032" s="11">
        <f>'Kickstarter Table'!D3032</f>
        <v>1750</v>
      </c>
      <c r="C3032" s="11"/>
    </row>
    <row r="3033" spans="1:3" x14ac:dyDescent="0.25">
      <c r="A3033" t="str">
        <f>'Kickstarter Table'!F3033</f>
        <v>successful</v>
      </c>
      <c r="B3033" s="11">
        <f>'Kickstarter Table'!D3033</f>
        <v>1500</v>
      </c>
      <c r="C3033" s="11"/>
    </row>
    <row r="3034" spans="1:3" x14ac:dyDescent="0.25">
      <c r="A3034" t="str">
        <f>'Kickstarter Table'!F3034</f>
        <v>successful</v>
      </c>
      <c r="B3034" s="11">
        <f>'Kickstarter Table'!D3034</f>
        <v>1000</v>
      </c>
      <c r="C3034" s="11"/>
    </row>
    <row r="3035" spans="1:3" x14ac:dyDescent="0.25">
      <c r="A3035" t="str">
        <f>'Kickstarter Table'!F3035</f>
        <v>successful</v>
      </c>
      <c r="B3035" s="11">
        <f>'Kickstarter Table'!D3035</f>
        <v>3000</v>
      </c>
      <c r="C3035" s="11"/>
    </row>
    <row r="3036" spans="1:3" x14ac:dyDescent="0.25">
      <c r="A3036" t="str">
        <f>'Kickstarter Table'!F3036</f>
        <v>successful</v>
      </c>
      <c r="B3036" s="11">
        <f>'Kickstarter Table'!D3036</f>
        <v>100000</v>
      </c>
      <c r="C3036" s="11"/>
    </row>
    <row r="3037" spans="1:3" x14ac:dyDescent="0.25">
      <c r="A3037" t="str">
        <f>'Kickstarter Table'!F3037</f>
        <v>successful</v>
      </c>
      <c r="B3037" s="11">
        <f>'Kickstarter Table'!D3037</f>
        <v>25000</v>
      </c>
      <c r="C3037" s="11"/>
    </row>
    <row r="3038" spans="1:3" x14ac:dyDescent="0.25">
      <c r="A3038" t="str">
        <f>'Kickstarter Table'!F3038</f>
        <v>successful</v>
      </c>
      <c r="B3038" s="11">
        <f>'Kickstarter Table'!D3038</f>
        <v>25000</v>
      </c>
      <c r="C3038" s="11"/>
    </row>
    <row r="3039" spans="1:3" x14ac:dyDescent="0.25">
      <c r="A3039" t="str">
        <f>'Kickstarter Table'!F3039</f>
        <v>successful</v>
      </c>
      <c r="B3039" s="11">
        <f>'Kickstarter Table'!D3039</f>
        <v>500</v>
      </c>
      <c r="C3039" s="11"/>
    </row>
    <row r="3040" spans="1:3" x14ac:dyDescent="0.25">
      <c r="A3040" t="str">
        <f>'Kickstarter Table'!F3040</f>
        <v>successful</v>
      </c>
      <c r="B3040" s="11">
        <f>'Kickstarter Table'!D3040</f>
        <v>1000</v>
      </c>
      <c r="C3040" s="11"/>
    </row>
    <row r="3041" spans="1:3" x14ac:dyDescent="0.25">
      <c r="A3041" t="str">
        <f>'Kickstarter Table'!F3041</f>
        <v>successful</v>
      </c>
      <c r="B3041" s="11">
        <f>'Kickstarter Table'!D3041</f>
        <v>20000</v>
      </c>
      <c r="C3041" s="11"/>
    </row>
    <row r="3042" spans="1:3" x14ac:dyDescent="0.25">
      <c r="A3042" t="str">
        <f>'Kickstarter Table'!F3042</f>
        <v>successful</v>
      </c>
      <c r="B3042" s="11">
        <f>'Kickstarter Table'!D3042</f>
        <v>3000</v>
      </c>
      <c r="C3042" s="11"/>
    </row>
    <row r="3043" spans="1:3" x14ac:dyDescent="0.25">
      <c r="A3043" t="str">
        <f>'Kickstarter Table'!F3043</f>
        <v>successful</v>
      </c>
      <c r="B3043" s="11">
        <f>'Kickstarter Table'!D3043</f>
        <v>8300</v>
      </c>
      <c r="C3043" s="11"/>
    </row>
    <row r="3044" spans="1:3" x14ac:dyDescent="0.25">
      <c r="A3044" t="str">
        <f>'Kickstarter Table'!F3044</f>
        <v>successful</v>
      </c>
      <c r="B3044" s="11">
        <f>'Kickstarter Table'!D3044</f>
        <v>1500</v>
      </c>
      <c r="C3044" s="11"/>
    </row>
    <row r="3045" spans="1:3" x14ac:dyDescent="0.25">
      <c r="A3045" t="str">
        <f>'Kickstarter Table'!F3045</f>
        <v>successful</v>
      </c>
      <c r="B3045" s="11">
        <f>'Kickstarter Table'!D3045</f>
        <v>15000</v>
      </c>
      <c r="C3045" s="11"/>
    </row>
    <row r="3046" spans="1:3" x14ac:dyDescent="0.25">
      <c r="A3046" t="str">
        <f>'Kickstarter Table'!F3046</f>
        <v>successful</v>
      </c>
      <c r="B3046" s="11">
        <f>'Kickstarter Table'!D3046</f>
        <v>12000</v>
      </c>
      <c r="C3046" s="11"/>
    </row>
    <row r="3047" spans="1:3" x14ac:dyDescent="0.25">
      <c r="A3047" t="str">
        <f>'Kickstarter Table'!F3047</f>
        <v>successful</v>
      </c>
      <c r="B3047" s="11">
        <f>'Kickstarter Table'!D3047</f>
        <v>4000</v>
      </c>
      <c r="C3047" s="11"/>
    </row>
    <row r="3048" spans="1:3" x14ac:dyDescent="0.25">
      <c r="A3048" t="str">
        <f>'Kickstarter Table'!F3048</f>
        <v>successful</v>
      </c>
      <c r="B3048" s="11">
        <f>'Kickstarter Table'!D3048</f>
        <v>7900</v>
      </c>
      <c r="C3048" s="11"/>
    </row>
    <row r="3049" spans="1:3" x14ac:dyDescent="0.25">
      <c r="A3049" t="str">
        <f>'Kickstarter Table'!F3049</f>
        <v>successful</v>
      </c>
      <c r="B3049" s="11">
        <f>'Kickstarter Table'!D3049</f>
        <v>500</v>
      </c>
      <c r="C3049" s="11"/>
    </row>
    <row r="3050" spans="1:3" x14ac:dyDescent="0.25">
      <c r="A3050" t="str">
        <f>'Kickstarter Table'!F3050</f>
        <v>successful</v>
      </c>
      <c r="B3050" s="11">
        <f>'Kickstarter Table'!D3050</f>
        <v>5000</v>
      </c>
      <c r="C3050" s="11"/>
    </row>
    <row r="3051" spans="1:3" x14ac:dyDescent="0.25">
      <c r="A3051" t="str">
        <f>'Kickstarter Table'!F3051</f>
        <v>successful</v>
      </c>
      <c r="B3051" s="11">
        <f>'Kickstarter Table'!D3051</f>
        <v>3750</v>
      </c>
      <c r="C3051" s="11"/>
    </row>
    <row r="3052" spans="1:3" x14ac:dyDescent="0.25">
      <c r="A3052" t="str">
        <f>'Kickstarter Table'!F3052</f>
        <v>successful</v>
      </c>
      <c r="B3052" s="11">
        <f>'Kickstarter Table'!D3052</f>
        <v>600</v>
      </c>
      <c r="C3052" s="11"/>
    </row>
    <row r="3053" spans="1:3" x14ac:dyDescent="0.25">
      <c r="A3053" t="str">
        <f>'Kickstarter Table'!F3053</f>
        <v>failed</v>
      </c>
      <c r="B3053" s="11">
        <f>'Kickstarter Table'!D3053</f>
        <v>3500</v>
      </c>
      <c r="C3053" s="11"/>
    </row>
    <row r="3054" spans="1:3" x14ac:dyDescent="0.25">
      <c r="A3054" t="str">
        <f>'Kickstarter Table'!F3054</f>
        <v>failed</v>
      </c>
      <c r="B3054" s="11">
        <f>'Kickstarter Table'!D3054</f>
        <v>50000</v>
      </c>
      <c r="C3054" s="11"/>
    </row>
    <row r="3055" spans="1:3" x14ac:dyDescent="0.25">
      <c r="A3055" t="str">
        <f>'Kickstarter Table'!F3055</f>
        <v>failed</v>
      </c>
      <c r="B3055" s="11">
        <f>'Kickstarter Table'!D3055</f>
        <v>10000</v>
      </c>
      <c r="C3055" s="11"/>
    </row>
    <row r="3056" spans="1:3" x14ac:dyDescent="0.25">
      <c r="A3056" t="str">
        <f>'Kickstarter Table'!F3056</f>
        <v>failed</v>
      </c>
      <c r="B3056" s="11">
        <f>'Kickstarter Table'!D3056</f>
        <v>300</v>
      </c>
      <c r="C3056" s="11"/>
    </row>
    <row r="3057" spans="1:3" x14ac:dyDescent="0.25">
      <c r="A3057" t="str">
        <f>'Kickstarter Table'!F3057</f>
        <v>failed</v>
      </c>
      <c r="B3057" s="11">
        <f>'Kickstarter Table'!D3057</f>
        <v>20000</v>
      </c>
      <c r="C3057" s="11"/>
    </row>
    <row r="3058" spans="1:3" x14ac:dyDescent="0.25">
      <c r="A3058" t="str">
        <f>'Kickstarter Table'!F3058</f>
        <v>failed</v>
      </c>
      <c r="B3058" s="11">
        <f>'Kickstarter Table'!D3058</f>
        <v>25000</v>
      </c>
      <c r="C3058" s="11"/>
    </row>
    <row r="3059" spans="1:3" x14ac:dyDescent="0.25">
      <c r="A3059" t="str">
        <f>'Kickstarter Table'!F3059</f>
        <v>failed</v>
      </c>
      <c r="B3059" s="11">
        <f>'Kickstarter Table'!D3059</f>
        <v>50000</v>
      </c>
      <c r="C3059" s="11"/>
    </row>
    <row r="3060" spans="1:3" x14ac:dyDescent="0.25">
      <c r="A3060" t="str">
        <f>'Kickstarter Table'!F3060</f>
        <v>failed</v>
      </c>
      <c r="B3060" s="11">
        <f>'Kickstarter Table'!D3060</f>
        <v>18000</v>
      </c>
      <c r="C3060" s="11"/>
    </row>
    <row r="3061" spans="1:3" x14ac:dyDescent="0.25">
      <c r="A3061" t="str">
        <f>'Kickstarter Table'!F3061</f>
        <v>failed</v>
      </c>
      <c r="B3061" s="11">
        <f>'Kickstarter Table'!D3061</f>
        <v>15000</v>
      </c>
      <c r="C3061" s="11"/>
    </row>
    <row r="3062" spans="1:3" x14ac:dyDescent="0.25">
      <c r="A3062" t="str">
        <f>'Kickstarter Table'!F3062</f>
        <v>failed</v>
      </c>
      <c r="B3062" s="11">
        <f>'Kickstarter Table'!D3062</f>
        <v>220000</v>
      </c>
      <c r="C3062" s="11"/>
    </row>
    <row r="3063" spans="1:3" x14ac:dyDescent="0.25">
      <c r="A3063" t="str">
        <f>'Kickstarter Table'!F3063</f>
        <v>failed</v>
      </c>
      <c r="B3063" s="11">
        <f>'Kickstarter Table'!D3063</f>
        <v>1000000</v>
      </c>
      <c r="C3063" s="11"/>
    </row>
    <row r="3064" spans="1:3" x14ac:dyDescent="0.25">
      <c r="A3064" t="str">
        <f>'Kickstarter Table'!F3064</f>
        <v>failed</v>
      </c>
      <c r="B3064" s="11">
        <f>'Kickstarter Table'!D3064</f>
        <v>10000</v>
      </c>
      <c r="C3064" s="11"/>
    </row>
    <row r="3065" spans="1:3" x14ac:dyDescent="0.25">
      <c r="A3065" t="str">
        <f>'Kickstarter Table'!F3065</f>
        <v>failed</v>
      </c>
      <c r="B3065" s="11">
        <f>'Kickstarter Table'!D3065</f>
        <v>3000</v>
      </c>
      <c r="C3065" s="11"/>
    </row>
    <row r="3066" spans="1:3" x14ac:dyDescent="0.25">
      <c r="A3066" t="str">
        <f>'Kickstarter Table'!F3066</f>
        <v>failed</v>
      </c>
      <c r="B3066" s="11">
        <f>'Kickstarter Table'!D3066</f>
        <v>75000</v>
      </c>
      <c r="C3066" s="11"/>
    </row>
    <row r="3067" spans="1:3" x14ac:dyDescent="0.25">
      <c r="A3067" t="str">
        <f>'Kickstarter Table'!F3067</f>
        <v>failed</v>
      </c>
      <c r="B3067" s="11">
        <f>'Kickstarter Table'!D3067</f>
        <v>25000</v>
      </c>
      <c r="C3067" s="11"/>
    </row>
    <row r="3068" spans="1:3" x14ac:dyDescent="0.25">
      <c r="A3068" t="str">
        <f>'Kickstarter Table'!F3068</f>
        <v>failed</v>
      </c>
      <c r="B3068" s="11">
        <f>'Kickstarter Table'!D3068</f>
        <v>350000</v>
      </c>
      <c r="C3068" s="11"/>
    </row>
    <row r="3069" spans="1:3" x14ac:dyDescent="0.25">
      <c r="A3069" t="str">
        <f>'Kickstarter Table'!F3069</f>
        <v>failed</v>
      </c>
      <c r="B3069" s="11">
        <f>'Kickstarter Table'!D3069</f>
        <v>8000</v>
      </c>
      <c r="C3069" s="11"/>
    </row>
    <row r="3070" spans="1:3" x14ac:dyDescent="0.25">
      <c r="A3070" t="str">
        <f>'Kickstarter Table'!F3070</f>
        <v>failed</v>
      </c>
      <c r="B3070" s="11">
        <f>'Kickstarter Table'!D3070</f>
        <v>250000</v>
      </c>
      <c r="C3070" s="11"/>
    </row>
    <row r="3071" spans="1:3" x14ac:dyDescent="0.25">
      <c r="A3071" t="str">
        <f>'Kickstarter Table'!F3071</f>
        <v>failed</v>
      </c>
      <c r="B3071" s="11">
        <f>'Kickstarter Table'!D3071</f>
        <v>1000</v>
      </c>
      <c r="C3071" s="11"/>
    </row>
    <row r="3072" spans="1:3" x14ac:dyDescent="0.25">
      <c r="A3072" t="str">
        <f>'Kickstarter Table'!F3072</f>
        <v>failed</v>
      </c>
      <c r="B3072" s="11">
        <f>'Kickstarter Table'!D3072</f>
        <v>10000</v>
      </c>
      <c r="C3072" s="11"/>
    </row>
    <row r="3073" spans="1:3" x14ac:dyDescent="0.25">
      <c r="A3073" t="str">
        <f>'Kickstarter Table'!F3073</f>
        <v>failed</v>
      </c>
      <c r="B3073" s="11">
        <f>'Kickstarter Table'!D3073</f>
        <v>12000</v>
      </c>
      <c r="C3073" s="11"/>
    </row>
    <row r="3074" spans="1:3" x14ac:dyDescent="0.25">
      <c r="A3074" t="str">
        <f>'Kickstarter Table'!F3074</f>
        <v>failed</v>
      </c>
      <c r="B3074" s="11">
        <f>'Kickstarter Table'!D3074</f>
        <v>12000</v>
      </c>
      <c r="C3074" s="11"/>
    </row>
    <row r="3075" spans="1:3" x14ac:dyDescent="0.25">
      <c r="A3075" t="str">
        <f>'Kickstarter Table'!F3075</f>
        <v>failed</v>
      </c>
      <c r="B3075" s="11">
        <f>'Kickstarter Table'!D3075</f>
        <v>2800000</v>
      </c>
      <c r="C3075" s="11"/>
    </row>
    <row r="3076" spans="1:3" x14ac:dyDescent="0.25">
      <c r="A3076" t="str">
        <f>'Kickstarter Table'!F3076</f>
        <v>failed</v>
      </c>
      <c r="B3076" s="11">
        <f>'Kickstarter Table'!D3076</f>
        <v>25000</v>
      </c>
      <c r="C3076" s="11"/>
    </row>
    <row r="3077" spans="1:3" x14ac:dyDescent="0.25">
      <c r="A3077" t="str">
        <f>'Kickstarter Table'!F3077</f>
        <v>failed</v>
      </c>
      <c r="B3077" s="11">
        <f>'Kickstarter Table'!D3077</f>
        <v>15000</v>
      </c>
      <c r="C3077" s="11"/>
    </row>
    <row r="3078" spans="1:3" x14ac:dyDescent="0.25">
      <c r="A3078" t="str">
        <f>'Kickstarter Table'!F3078</f>
        <v>failed</v>
      </c>
      <c r="B3078" s="11">
        <f>'Kickstarter Table'!D3078</f>
        <v>10000</v>
      </c>
      <c r="C3078" s="11"/>
    </row>
    <row r="3079" spans="1:3" x14ac:dyDescent="0.25">
      <c r="A3079" t="str">
        <f>'Kickstarter Table'!F3079</f>
        <v>failed</v>
      </c>
      <c r="B3079" s="11">
        <f>'Kickstarter Table'!D3079</f>
        <v>22000</v>
      </c>
      <c r="C3079" s="11"/>
    </row>
    <row r="3080" spans="1:3" x14ac:dyDescent="0.25">
      <c r="A3080" t="str">
        <f>'Kickstarter Table'!F3080</f>
        <v>failed</v>
      </c>
      <c r="B3080" s="11">
        <f>'Kickstarter Table'!D3080</f>
        <v>60000</v>
      </c>
      <c r="C3080" s="11"/>
    </row>
    <row r="3081" spans="1:3" x14ac:dyDescent="0.25">
      <c r="A3081" t="str">
        <f>'Kickstarter Table'!F3081</f>
        <v>failed</v>
      </c>
      <c r="B3081" s="11">
        <f>'Kickstarter Table'!D3081</f>
        <v>1333666</v>
      </c>
      <c r="C3081" s="11"/>
    </row>
    <row r="3082" spans="1:3" x14ac:dyDescent="0.25">
      <c r="A3082" t="str">
        <f>'Kickstarter Table'!F3082</f>
        <v>failed</v>
      </c>
      <c r="B3082" s="11">
        <f>'Kickstarter Table'!D3082</f>
        <v>2000000</v>
      </c>
      <c r="C3082" s="11"/>
    </row>
    <row r="3083" spans="1:3" x14ac:dyDescent="0.25">
      <c r="A3083" t="str">
        <f>'Kickstarter Table'!F3083</f>
        <v>failed</v>
      </c>
      <c r="B3083" s="11">
        <f>'Kickstarter Table'!D3083</f>
        <v>1000000</v>
      </c>
      <c r="C3083" s="11"/>
    </row>
    <row r="3084" spans="1:3" x14ac:dyDescent="0.25">
      <c r="A3084" t="str">
        <f>'Kickstarter Table'!F3084</f>
        <v>failed</v>
      </c>
      <c r="B3084" s="11">
        <f>'Kickstarter Table'!D3084</f>
        <v>9000</v>
      </c>
      <c r="C3084" s="11"/>
    </row>
    <row r="3085" spans="1:3" x14ac:dyDescent="0.25">
      <c r="A3085" t="str">
        <f>'Kickstarter Table'!F3085</f>
        <v>failed</v>
      </c>
      <c r="B3085" s="11">
        <f>'Kickstarter Table'!D3085</f>
        <v>20000</v>
      </c>
      <c r="C3085" s="11"/>
    </row>
    <row r="3086" spans="1:3" x14ac:dyDescent="0.25">
      <c r="A3086" t="str">
        <f>'Kickstarter Table'!F3086</f>
        <v>failed</v>
      </c>
      <c r="B3086" s="11">
        <f>'Kickstarter Table'!D3086</f>
        <v>4059</v>
      </c>
      <c r="C3086" s="11"/>
    </row>
    <row r="3087" spans="1:3" x14ac:dyDescent="0.25">
      <c r="A3087" t="str">
        <f>'Kickstarter Table'!F3087</f>
        <v>failed</v>
      </c>
      <c r="B3087" s="11">
        <f>'Kickstarter Table'!D3087</f>
        <v>25000</v>
      </c>
      <c r="C3087" s="11"/>
    </row>
    <row r="3088" spans="1:3" x14ac:dyDescent="0.25">
      <c r="A3088" t="str">
        <f>'Kickstarter Table'!F3088</f>
        <v>failed</v>
      </c>
      <c r="B3088" s="11">
        <f>'Kickstarter Table'!D3088</f>
        <v>20000</v>
      </c>
      <c r="C3088" s="11"/>
    </row>
    <row r="3089" spans="1:3" x14ac:dyDescent="0.25">
      <c r="A3089" t="str">
        <f>'Kickstarter Table'!F3089</f>
        <v>failed</v>
      </c>
      <c r="B3089" s="11">
        <f>'Kickstarter Table'!D3089</f>
        <v>20000</v>
      </c>
      <c r="C3089" s="11"/>
    </row>
    <row r="3090" spans="1:3" x14ac:dyDescent="0.25">
      <c r="A3090" t="str">
        <f>'Kickstarter Table'!F3090</f>
        <v>failed</v>
      </c>
      <c r="B3090" s="11">
        <f>'Kickstarter Table'!D3090</f>
        <v>65000</v>
      </c>
      <c r="C3090" s="11"/>
    </row>
    <row r="3091" spans="1:3" x14ac:dyDescent="0.25">
      <c r="A3091" t="str">
        <f>'Kickstarter Table'!F3091</f>
        <v>failed</v>
      </c>
      <c r="B3091" s="11">
        <f>'Kickstarter Table'!D3091</f>
        <v>25000</v>
      </c>
      <c r="C3091" s="11"/>
    </row>
    <row r="3092" spans="1:3" x14ac:dyDescent="0.25">
      <c r="A3092" t="str">
        <f>'Kickstarter Table'!F3092</f>
        <v>failed</v>
      </c>
      <c r="B3092" s="11">
        <f>'Kickstarter Table'!D3092</f>
        <v>225000</v>
      </c>
      <c r="C3092" s="11"/>
    </row>
    <row r="3093" spans="1:3" x14ac:dyDescent="0.25">
      <c r="A3093" t="str">
        <f>'Kickstarter Table'!F3093</f>
        <v>failed</v>
      </c>
      <c r="B3093" s="11">
        <f>'Kickstarter Table'!D3093</f>
        <v>5000</v>
      </c>
      <c r="C3093" s="11"/>
    </row>
    <row r="3094" spans="1:3" x14ac:dyDescent="0.25">
      <c r="A3094" t="str">
        <f>'Kickstarter Table'!F3094</f>
        <v>failed</v>
      </c>
      <c r="B3094" s="11">
        <f>'Kickstarter Table'!D3094</f>
        <v>100000</v>
      </c>
      <c r="C3094" s="11"/>
    </row>
    <row r="3095" spans="1:3" x14ac:dyDescent="0.25">
      <c r="A3095" t="str">
        <f>'Kickstarter Table'!F3095</f>
        <v>failed</v>
      </c>
      <c r="B3095" s="11">
        <f>'Kickstarter Table'!D3095</f>
        <v>4000</v>
      </c>
      <c r="C3095" s="11"/>
    </row>
    <row r="3096" spans="1:3" x14ac:dyDescent="0.25">
      <c r="A3096" t="str">
        <f>'Kickstarter Table'!F3096</f>
        <v>failed</v>
      </c>
      <c r="B3096" s="11">
        <f>'Kickstarter Table'!D3096</f>
        <v>100000</v>
      </c>
      <c r="C3096" s="11"/>
    </row>
    <row r="3097" spans="1:3" x14ac:dyDescent="0.25">
      <c r="A3097" t="str">
        <f>'Kickstarter Table'!F3097</f>
        <v>failed</v>
      </c>
      <c r="B3097" s="11">
        <f>'Kickstarter Table'!D3097</f>
        <v>14920</v>
      </c>
      <c r="C3097" s="11"/>
    </row>
    <row r="3098" spans="1:3" x14ac:dyDescent="0.25">
      <c r="A3098" t="str">
        <f>'Kickstarter Table'!F3098</f>
        <v>failed</v>
      </c>
      <c r="B3098" s="11">
        <f>'Kickstarter Table'!D3098</f>
        <v>20000</v>
      </c>
      <c r="C3098" s="11"/>
    </row>
    <row r="3099" spans="1:3" x14ac:dyDescent="0.25">
      <c r="A3099" t="str">
        <f>'Kickstarter Table'!F3099</f>
        <v>failed</v>
      </c>
      <c r="B3099" s="11">
        <f>'Kickstarter Table'!D3099</f>
        <v>10000</v>
      </c>
      <c r="C3099" s="11"/>
    </row>
    <row r="3100" spans="1:3" x14ac:dyDescent="0.25">
      <c r="A3100" t="str">
        <f>'Kickstarter Table'!F3100</f>
        <v>failed</v>
      </c>
      <c r="B3100" s="11">
        <f>'Kickstarter Table'!D3100</f>
        <v>48725</v>
      </c>
      <c r="C3100" s="11"/>
    </row>
    <row r="3101" spans="1:3" x14ac:dyDescent="0.25">
      <c r="A3101" t="str">
        <f>'Kickstarter Table'!F3101</f>
        <v>failed</v>
      </c>
      <c r="B3101" s="11">
        <f>'Kickstarter Table'!D3101</f>
        <v>2000</v>
      </c>
      <c r="C3101" s="11"/>
    </row>
    <row r="3102" spans="1:3" x14ac:dyDescent="0.25">
      <c r="A3102" t="str">
        <f>'Kickstarter Table'!F3102</f>
        <v>failed</v>
      </c>
      <c r="B3102" s="11">
        <f>'Kickstarter Table'!D3102</f>
        <v>12000</v>
      </c>
      <c r="C3102" s="11"/>
    </row>
    <row r="3103" spans="1:3" x14ac:dyDescent="0.25">
      <c r="A3103" t="str">
        <f>'Kickstarter Table'!F3103</f>
        <v>failed</v>
      </c>
      <c r="B3103" s="11">
        <f>'Kickstarter Table'!D3103</f>
        <v>2500</v>
      </c>
      <c r="C3103" s="11"/>
    </row>
    <row r="3104" spans="1:3" x14ac:dyDescent="0.25">
      <c r="A3104" t="str">
        <f>'Kickstarter Table'!F3104</f>
        <v>failed</v>
      </c>
      <c r="B3104" s="11">
        <f>'Kickstarter Table'!D3104</f>
        <v>16000</v>
      </c>
      <c r="C3104" s="11"/>
    </row>
    <row r="3105" spans="1:3" x14ac:dyDescent="0.25">
      <c r="A3105" t="str">
        <f>'Kickstarter Table'!F3105</f>
        <v>failed</v>
      </c>
      <c r="B3105" s="11">
        <f>'Kickstarter Table'!D3105</f>
        <v>4100</v>
      </c>
      <c r="C3105" s="11"/>
    </row>
    <row r="3106" spans="1:3" x14ac:dyDescent="0.25">
      <c r="A3106" t="str">
        <f>'Kickstarter Table'!F3106</f>
        <v>failed</v>
      </c>
      <c r="B3106" s="11">
        <f>'Kickstarter Table'!D3106</f>
        <v>4000</v>
      </c>
      <c r="C3106" s="11"/>
    </row>
    <row r="3107" spans="1:3" x14ac:dyDescent="0.25">
      <c r="A3107" t="str">
        <f>'Kickstarter Table'!F3107</f>
        <v>failed</v>
      </c>
      <c r="B3107" s="11">
        <f>'Kickstarter Table'!D3107</f>
        <v>5845</v>
      </c>
      <c r="C3107" s="11"/>
    </row>
    <row r="3108" spans="1:3" x14ac:dyDescent="0.25">
      <c r="A3108" t="str">
        <f>'Kickstarter Table'!F3108</f>
        <v>failed</v>
      </c>
      <c r="B3108" s="11">
        <f>'Kickstarter Table'!D3108</f>
        <v>1000</v>
      </c>
      <c r="C3108" s="11"/>
    </row>
    <row r="3109" spans="1:3" x14ac:dyDescent="0.25">
      <c r="A3109" t="str">
        <f>'Kickstarter Table'!F3109</f>
        <v>failed</v>
      </c>
      <c r="B3109" s="11">
        <f>'Kickstarter Table'!D3109</f>
        <v>40000</v>
      </c>
      <c r="C3109" s="11"/>
    </row>
    <row r="3110" spans="1:3" x14ac:dyDescent="0.25">
      <c r="A3110" t="str">
        <f>'Kickstarter Table'!F3110</f>
        <v>failed</v>
      </c>
      <c r="B3110" s="11">
        <f>'Kickstarter Table'!D3110</f>
        <v>50000</v>
      </c>
      <c r="C3110" s="11"/>
    </row>
    <row r="3111" spans="1:3" x14ac:dyDescent="0.25">
      <c r="A3111" t="str">
        <f>'Kickstarter Table'!F3111</f>
        <v>failed</v>
      </c>
      <c r="B3111" s="11">
        <f>'Kickstarter Table'!D3111</f>
        <v>26500</v>
      </c>
      <c r="C3111" s="11"/>
    </row>
    <row r="3112" spans="1:3" x14ac:dyDescent="0.25">
      <c r="A3112" t="str">
        <f>'Kickstarter Table'!F3112</f>
        <v>failed</v>
      </c>
      <c r="B3112" s="11">
        <f>'Kickstarter Table'!D3112</f>
        <v>25000</v>
      </c>
      <c r="C3112" s="11"/>
    </row>
    <row r="3113" spans="1:3" x14ac:dyDescent="0.25">
      <c r="A3113" t="str">
        <f>'Kickstarter Table'!F3113</f>
        <v>failed</v>
      </c>
      <c r="B3113" s="11">
        <f>'Kickstarter Table'!D3113</f>
        <v>20000</v>
      </c>
      <c r="C3113" s="11"/>
    </row>
    <row r="3114" spans="1:3" x14ac:dyDescent="0.25">
      <c r="A3114" t="str">
        <f>'Kickstarter Table'!F3114</f>
        <v>failed</v>
      </c>
      <c r="B3114" s="11">
        <f>'Kickstarter Table'!D3114</f>
        <v>11000</v>
      </c>
      <c r="C3114" s="11"/>
    </row>
    <row r="3115" spans="1:3" x14ac:dyDescent="0.25">
      <c r="A3115" t="str">
        <f>'Kickstarter Table'!F3115</f>
        <v>failed</v>
      </c>
      <c r="B3115" s="11">
        <f>'Kickstarter Table'!D3115</f>
        <v>109225</v>
      </c>
      <c r="C3115" s="11"/>
    </row>
    <row r="3116" spans="1:3" x14ac:dyDescent="0.25">
      <c r="A3116" t="str">
        <f>'Kickstarter Table'!F3116</f>
        <v>failed</v>
      </c>
      <c r="B3116" s="11">
        <f>'Kickstarter Table'!D3116</f>
        <v>75000</v>
      </c>
      <c r="C3116" s="11"/>
    </row>
    <row r="3117" spans="1:3" x14ac:dyDescent="0.25">
      <c r="A3117" t="str">
        <f>'Kickstarter Table'!F3117</f>
        <v>failed</v>
      </c>
      <c r="B3117" s="11">
        <f>'Kickstarter Table'!D3117</f>
        <v>10000</v>
      </c>
      <c r="C3117" s="11"/>
    </row>
    <row r="3118" spans="1:3" x14ac:dyDescent="0.25">
      <c r="A3118" t="str">
        <f>'Kickstarter Table'!F3118</f>
        <v>failed</v>
      </c>
      <c r="B3118" s="11">
        <f>'Kickstarter Table'!D3118</f>
        <v>750</v>
      </c>
      <c r="C3118" s="11"/>
    </row>
    <row r="3119" spans="1:3" x14ac:dyDescent="0.25">
      <c r="A3119" t="str">
        <f>'Kickstarter Table'!F3119</f>
        <v>failed</v>
      </c>
      <c r="B3119" s="11">
        <f>'Kickstarter Table'!D3119</f>
        <v>1000</v>
      </c>
      <c r="C3119" s="11"/>
    </row>
    <row r="3120" spans="1:3" x14ac:dyDescent="0.25">
      <c r="A3120" t="str">
        <f>'Kickstarter Table'!F3120</f>
        <v>failed</v>
      </c>
      <c r="B3120" s="11">
        <f>'Kickstarter Table'!D3120</f>
        <v>500000</v>
      </c>
      <c r="C3120" s="11"/>
    </row>
    <row r="3121" spans="1:3" x14ac:dyDescent="0.25">
      <c r="A3121" t="str">
        <f>'Kickstarter Table'!F3121</f>
        <v>failed</v>
      </c>
      <c r="B3121" s="11">
        <f>'Kickstarter Table'!D3121</f>
        <v>10000</v>
      </c>
      <c r="C3121" s="11"/>
    </row>
    <row r="3122" spans="1:3" x14ac:dyDescent="0.25">
      <c r="A3122" t="str">
        <f>'Kickstarter Table'!F3122</f>
        <v>failed</v>
      </c>
      <c r="B3122" s="11">
        <f>'Kickstarter Table'!D3122</f>
        <v>1300000</v>
      </c>
      <c r="C3122" s="11"/>
    </row>
    <row r="3123" spans="1:3" x14ac:dyDescent="0.25">
      <c r="A3123" t="str">
        <f>'Kickstarter Table'!F3123</f>
        <v>canceled</v>
      </c>
      <c r="B3123" s="11">
        <f>'Kickstarter Table'!D3123</f>
        <v>1500</v>
      </c>
      <c r="C3123" s="11"/>
    </row>
    <row r="3124" spans="1:3" x14ac:dyDescent="0.25">
      <c r="A3124" t="str">
        <f>'Kickstarter Table'!F3124</f>
        <v>canceled</v>
      </c>
      <c r="B3124" s="11">
        <f>'Kickstarter Table'!D3124</f>
        <v>199</v>
      </c>
      <c r="C3124" s="11"/>
    </row>
    <row r="3125" spans="1:3" x14ac:dyDescent="0.25">
      <c r="A3125" t="str">
        <f>'Kickstarter Table'!F3125</f>
        <v>canceled</v>
      </c>
      <c r="B3125" s="11">
        <f>'Kickstarter Table'!D3125</f>
        <v>125000</v>
      </c>
      <c r="C3125" s="11"/>
    </row>
    <row r="3126" spans="1:3" x14ac:dyDescent="0.25">
      <c r="A3126" t="str">
        <f>'Kickstarter Table'!F3126</f>
        <v>canceled</v>
      </c>
      <c r="B3126" s="11">
        <f>'Kickstarter Table'!D3126</f>
        <v>800000</v>
      </c>
      <c r="C3126" s="11"/>
    </row>
    <row r="3127" spans="1:3" x14ac:dyDescent="0.25">
      <c r="A3127" t="str">
        <f>'Kickstarter Table'!F3127</f>
        <v>canceled</v>
      </c>
      <c r="B3127" s="11">
        <f>'Kickstarter Table'!D3127</f>
        <v>1500000</v>
      </c>
      <c r="C3127" s="11"/>
    </row>
    <row r="3128" spans="1:3" x14ac:dyDescent="0.25">
      <c r="A3128" t="str">
        <f>'Kickstarter Table'!F3128</f>
        <v>canceled</v>
      </c>
      <c r="B3128" s="11">
        <f>'Kickstarter Table'!D3128</f>
        <v>25000</v>
      </c>
      <c r="C3128" s="11"/>
    </row>
    <row r="3129" spans="1:3" x14ac:dyDescent="0.25">
      <c r="A3129" t="str">
        <f>'Kickstarter Table'!F3129</f>
        <v>canceled</v>
      </c>
      <c r="B3129" s="11">
        <f>'Kickstarter Table'!D3129</f>
        <v>100000</v>
      </c>
      <c r="C3129" s="11"/>
    </row>
    <row r="3130" spans="1:3" x14ac:dyDescent="0.25">
      <c r="A3130" t="str">
        <f>'Kickstarter Table'!F3130</f>
        <v>live</v>
      </c>
      <c r="B3130" s="11">
        <f>'Kickstarter Table'!D3130</f>
        <v>15000</v>
      </c>
      <c r="C3130" s="11"/>
    </row>
    <row r="3131" spans="1:3" x14ac:dyDescent="0.25">
      <c r="A3131" t="str">
        <f>'Kickstarter Table'!F3131</f>
        <v>live</v>
      </c>
      <c r="B3131" s="11">
        <f>'Kickstarter Table'!D3131</f>
        <v>1250</v>
      </c>
      <c r="C3131" s="11"/>
    </row>
    <row r="3132" spans="1:3" x14ac:dyDescent="0.25">
      <c r="A3132" t="str">
        <f>'Kickstarter Table'!F3132</f>
        <v>live</v>
      </c>
      <c r="B3132" s="11">
        <f>'Kickstarter Table'!D3132</f>
        <v>10000</v>
      </c>
      <c r="C3132" s="11"/>
    </row>
    <row r="3133" spans="1:3" x14ac:dyDescent="0.25">
      <c r="A3133" t="str">
        <f>'Kickstarter Table'!F3133</f>
        <v>live</v>
      </c>
      <c r="B3133" s="11">
        <f>'Kickstarter Table'!D3133</f>
        <v>4100</v>
      </c>
      <c r="C3133" s="11"/>
    </row>
    <row r="3134" spans="1:3" x14ac:dyDescent="0.25">
      <c r="A3134" t="str">
        <f>'Kickstarter Table'!F3134</f>
        <v>live</v>
      </c>
      <c r="B3134" s="11">
        <f>'Kickstarter Table'!D3134</f>
        <v>30000</v>
      </c>
      <c r="C3134" s="11"/>
    </row>
    <row r="3135" spans="1:3" x14ac:dyDescent="0.25">
      <c r="A3135" t="str">
        <f>'Kickstarter Table'!F3135</f>
        <v>live</v>
      </c>
      <c r="B3135" s="11">
        <f>'Kickstarter Table'!D3135</f>
        <v>500</v>
      </c>
      <c r="C3135" s="11"/>
    </row>
    <row r="3136" spans="1:3" x14ac:dyDescent="0.25">
      <c r="A3136" t="str">
        <f>'Kickstarter Table'!F3136</f>
        <v>live</v>
      </c>
      <c r="B3136" s="11">
        <f>'Kickstarter Table'!D3136</f>
        <v>1000</v>
      </c>
      <c r="C3136" s="11"/>
    </row>
    <row r="3137" spans="1:3" x14ac:dyDescent="0.25">
      <c r="A3137" t="str">
        <f>'Kickstarter Table'!F3137</f>
        <v>live</v>
      </c>
      <c r="B3137" s="11">
        <f>'Kickstarter Table'!D3137</f>
        <v>777</v>
      </c>
      <c r="C3137" s="11"/>
    </row>
    <row r="3138" spans="1:3" x14ac:dyDescent="0.25">
      <c r="A3138" t="str">
        <f>'Kickstarter Table'!F3138</f>
        <v>live</v>
      </c>
      <c r="B3138" s="11">
        <f>'Kickstarter Table'!D3138</f>
        <v>500</v>
      </c>
      <c r="C3138" s="11"/>
    </row>
    <row r="3139" spans="1:3" x14ac:dyDescent="0.25">
      <c r="A3139" t="str">
        <f>'Kickstarter Table'!F3139</f>
        <v>live</v>
      </c>
      <c r="B3139" s="11">
        <f>'Kickstarter Table'!D3139</f>
        <v>1500</v>
      </c>
      <c r="C3139" s="11"/>
    </row>
    <row r="3140" spans="1:3" x14ac:dyDescent="0.25">
      <c r="A3140" t="str">
        <f>'Kickstarter Table'!F3140</f>
        <v>live</v>
      </c>
      <c r="B3140" s="11">
        <f>'Kickstarter Table'!D3140</f>
        <v>200</v>
      </c>
      <c r="C3140" s="11"/>
    </row>
    <row r="3141" spans="1:3" x14ac:dyDescent="0.25">
      <c r="A3141" t="str">
        <f>'Kickstarter Table'!F3141</f>
        <v>live</v>
      </c>
      <c r="B3141" s="11">
        <f>'Kickstarter Table'!D3141</f>
        <v>50000</v>
      </c>
      <c r="C3141" s="11"/>
    </row>
    <row r="3142" spans="1:3" x14ac:dyDescent="0.25">
      <c r="A3142" t="str">
        <f>'Kickstarter Table'!F3142</f>
        <v>live</v>
      </c>
      <c r="B3142" s="11">
        <f>'Kickstarter Table'!D3142</f>
        <v>10000</v>
      </c>
      <c r="C3142" s="11"/>
    </row>
    <row r="3143" spans="1:3" x14ac:dyDescent="0.25">
      <c r="A3143" t="str">
        <f>'Kickstarter Table'!F3143</f>
        <v>live</v>
      </c>
      <c r="B3143" s="11">
        <f>'Kickstarter Table'!D3143</f>
        <v>500</v>
      </c>
      <c r="C3143" s="11"/>
    </row>
    <row r="3144" spans="1:3" x14ac:dyDescent="0.25">
      <c r="A3144" t="str">
        <f>'Kickstarter Table'!F3144</f>
        <v>live</v>
      </c>
      <c r="B3144" s="11">
        <f>'Kickstarter Table'!D3144</f>
        <v>2750</v>
      </c>
      <c r="C3144" s="11"/>
    </row>
    <row r="3145" spans="1:3" x14ac:dyDescent="0.25">
      <c r="A3145" t="str">
        <f>'Kickstarter Table'!F3145</f>
        <v>live</v>
      </c>
      <c r="B3145" s="11">
        <f>'Kickstarter Table'!D3145</f>
        <v>700</v>
      </c>
      <c r="C3145" s="11"/>
    </row>
    <row r="3146" spans="1:3" x14ac:dyDescent="0.25">
      <c r="A3146" t="str">
        <f>'Kickstarter Table'!F3146</f>
        <v>live</v>
      </c>
      <c r="B3146" s="11">
        <f>'Kickstarter Table'!D3146</f>
        <v>10000</v>
      </c>
      <c r="C3146" s="11"/>
    </row>
    <row r="3147" spans="1:3" x14ac:dyDescent="0.25">
      <c r="A3147" t="str">
        <f>'Kickstarter Table'!F3147</f>
        <v>live</v>
      </c>
      <c r="B3147" s="11">
        <f>'Kickstarter Table'!D3147</f>
        <v>25000</v>
      </c>
      <c r="C3147" s="11"/>
    </row>
    <row r="3148" spans="1:3" x14ac:dyDescent="0.25">
      <c r="A3148" t="str">
        <f>'Kickstarter Table'!F3148</f>
        <v>live</v>
      </c>
      <c r="B3148" s="11">
        <f>'Kickstarter Table'!D3148</f>
        <v>50000</v>
      </c>
      <c r="C3148" s="11"/>
    </row>
    <row r="3149" spans="1:3" x14ac:dyDescent="0.25">
      <c r="A3149" t="str">
        <f>'Kickstarter Table'!F3149</f>
        <v>successful</v>
      </c>
      <c r="B3149" s="11">
        <f>'Kickstarter Table'!D3149</f>
        <v>20000</v>
      </c>
      <c r="C3149" s="11"/>
    </row>
    <row r="3150" spans="1:3" x14ac:dyDescent="0.25">
      <c r="A3150" t="str">
        <f>'Kickstarter Table'!F3150</f>
        <v>successful</v>
      </c>
      <c r="B3150" s="11">
        <f>'Kickstarter Table'!D3150</f>
        <v>1800</v>
      </c>
      <c r="C3150" s="11"/>
    </row>
    <row r="3151" spans="1:3" x14ac:dyDescent="0.25">
      <c r="A3151" t="str">
        <f>'Kickstarter Table'!F3151</f>
        <v>successful</v>
      </c>
      <c r="B3151" s="11">
        <f>'Kickstarter Table'!D3151</f>
        <v>1250</v>
      </c>
      <c r="C3151" s="11"/>
    </row>
    <row r="3152" spans="1:3" x14ac:dyDescent="0.25">
      <c r="A3152" t="str">
        <f>'Kickstarter Table'!F3152</f>
        <v>successful</v>
      </c>
      <c r="B3152" s="11">
        <f>'Kickstarter Table'!D3152</f>
        <v>3500</v>
      </c>
      <c r="C3152" s="11"/>
    </row>
    <row r="3153" spans="1:3" x14ac:dyDescent="0.25">
      <c r="A3153" t="str">
        <f>'Kickstarter Table'!F3153</f>
        <v>successful</v>
      </c>
      <c r="B3153" s="11">
        <f>'Kickstarter Table'!D3153</f>
        <v>3500</v>
      </c>
      <c r="C3153" s="11"/>
    </row>
    <row r="3154" spans="1:3" x14ac:dyDescent="0.25">
      <c r="A3154" t="str">
        <f>'Kickstarter Table'!F3154</f>
        <v>successful</v>
      </c>
      <c r="B3154" s="11">
        <f>'Kickstarter Table'!D3154</f>
        <v>2200</v>
      </c>
      <c r="C3154" s="11"/>
    </row>
    <row r="3155" spans="1:3" x14ac:dyDescent="0.25">
      <c r="A3155" t="str">
        <f>'Kickstarter Table'!F3155</f>
        <v>successful</v>
      </c>
      <c r="B3155" s="11">
        <f>'Kickstarter Table'!D3155</f>
        <v>3000</v>
      </c>
      <c r="C3155" s="11"/>
    </row>
    <row r="3156" spans="1:3" x14ac:dyDescent="0.25">
      <c r="A3156" t="str">
        <f>'Kickstarter Table'!F3156</f>
        <v>successful</v>
      </c>
      <c r="B3156" s="11">
        <f>'Kickstarter Table'!D3156</f>
        <v>7000</v>
      </c>
      <c r="C3156" s="11"/>
    </row>
    <row r="3157" spans="1:3" x14ac:dyDescent="0.25">
      <c r="A3157" t="str">
        <f>'Kickstarter Table'!F3157</f>
        <v>successful</v>
      </c>
      <c r="B3157" s="11">
        <f>'Kickstarter Table'!D3157</f>
        <v>5000</v>
      </c>
      <c r="C3157" s="11"/>
    </row>
    <row r="3158" spans="1:3" x14ac:dyDescent="0.25">
      <c r="A3158" t="str">
        <f>'Kickstarter Table'!F3158</f>
        <v>successful</v>
      </c>
      <c r="B3158" s="11">
        <f>'Kickstarter Table'!D3158</f>
        <v>5500</v>
      </c>
      <c r="C3158" s="11"/>
    </row>
    <row r="3159" spans="1:3" x14ac:dyDescent="0.25">
      <c r="A3159" t="str">
        <f>'Kickstarter Table'!F3159</f>
        <v>successful</v>
      </c>
      <c r="B3159" s="11">
        <f>'Kickstarter Table'!D3159</f>
        <v>4000</v>
      </c>
      <c r="C3159" s="11"/>
    </row>
    <row r="3160" spans="1:3" x14ac:dyDescent="0.25">
      <c r="A3160" t="str">
        <f>'Kickstarter Table'!F3160</f>
        <v>successful</v>
      </c>
      <c r="B3160" s="11">
        <f>'Kickstarter Table'!D3160</f>
        <v>5000</v>
      </c>
      <c r="C3160" s="11"/>
    </row>
    <row r="3161" spans="1:3" x14ac:dyDescent="0.25">
      <c r="A3161" t="str">
        <f>'Kickstarter Table'!F3161</f>
        <v>successful</v>
      </c>
      <c r="B3161" s="11">
        <f>'Kickstarter Table'!D3161</f>
        <v>1500</v>
      </c>
      <c r="C3161" s="11"/>
    </row>
    <row r="3162" spans="1:3" x14ac:dyDescent="0.25">
      <c r="A3162" t="str">
        <f>'Kickstarter Table'!F3162</f>
        <v>successful</v>
      </c>
      <c r="B3162" s="11">
        <f>'Kickstarter Table'!D3162</f>
        <v>4500</v>
      </c>
      <c r="C3162" s="11"/>
    </row>
    <row r="3163" spans="1:3" x14ac:dyDescent="0.25">
      <c r="A3163" t="str">
        <f>'Kickstarter Table'!F3163</f>
        <v>successful</v>
      </c>
      <c r="B3163" s="11">
        <f>'Kickstarter Table'!D3163</f>
        <v>2000</v>
      </c>
      <c r="C3163" s="11"/>
    </row>
    <row r="3164" spans="1:3" x14ac:dyDescent="0.25">
      <c r="A3164" t="str">
        <f>'Kickstarter Table'!F3164</f>
        <v>successful</v>
      </c>
      <c r="B3164" s="11">
        <f>'Kickstarter Table'!D3164</f>
        <v>4000</v>
      </c>
      <c r="C3164" s="11"/>
    </row>
    <row r="3165" spans="1:3" x14ac:dyDescent="0.25">
      <c r="A3165" t="str">
        <f>'Kickstarter Table'!F3165</f>
        <v>successful</v>
      </c>
      <c r="B3165" s="11">
        <f>'Kickstarter Table'!D3165</f>
        <v>13000</v>
      </c>
      <c r="C3165" s="11"/>
    </row>
    <row r="3166" spans="1:3" x14ac:dyDescent="0.25">
      <c r="A3166" t="str">
        <f>'Kickstarter Table'!F3166</f>
        <v>successful</v>
      </c>
      <c r="B3166" s="11">
        <f>'Kickstarter Table'!D3166</f>
        <v>2500</v>
      </c>
      <c r="C3166" s="11"/>
    </row>
    <row r="3167" spans="1:3" x14ac:dyDescent="0.25">
      <c r="A3167" t="str">
        <f>'Kickstarter Table'!F3167</f>
        <v>successful</v>
      </c>
      <c r="B3167" s="11">
        <f>'Kickstarter Table'!D3167</f>
        <v>750</v>
      </c>
      <c r="C3167" s="11"/>
    </row>
    <row r="3168" spans="1:3" x14ac:dyDescent="0.25">
      <c r="A3168" t="str">
        <f>'Kickstarter Table'!F3168</f>
        <v>successful</v>
      </c>
      <c r="B3168" s="11">
        <f>'Kickstarter Table'!D3168</f>
        <v>35000</v>
      </c>
      <c r="C3168" s="11"/>
    </row>
    <row r="3169" spans="1:3" x14ac:dyDescent="0.25">
      <c r="A3169" t="str">
        <f>'Kickstarter Table'!F3169</f>
        <v>successful</v>
      </c>
      <c r="B3169" s="11">
        <f>'Kickstarter Table'!D3169</f>
        <v>3000</v>
      </c>
      <c r="C3169" s="11"/>
    </row>
    <row r="3170" spans="1:3" x14ac:dyDescent="0.25">
      <c r="A3170" t="str">
        <f>'Kickstarter Table'!F3170</f>
        <v>successful</v>
      </c>
      <c r="B3170" s="11">
        <f>'Kickstarter Table'!D3170</f>
        <v>2500</v>
      </c>
      <c r="C3170" s="11"/>
    </row>
    <row r="3171" spans="1:3" x14ac:dyDescent="0.25">
      <c r="A3171" t="str">
        <f>'Kickstarter Table'!F3171</f>
        <v>successful</v>
      </c>
      <c r="B3171" s="11">
        <f>'Kickstarter Table'!D3171</f>
        <v>8000</v>
      </c>
      <c r="C3171" s="11"/>
    </row>
    <row r="3172" spans="1:3" x14ac:dyDescent="0.25">
      <c r="A3172" t="str">
        <f>'Kickstarter Table'!F3172</f>
        <v>successful</v>
      </c>
      <c r="B3172" s="11">
        <f>'Kickstarter Table'!D3172</f>
        <v>2000</v>
      </c>
      <c r="C3172" s="11"/>
    </row>
    <row r="3173" spans="1:3" x14ac:dyDescent="0.25">
      <c r="A3173" t="str">
        <f>'Kickstarter Table'!F3173</f>
        <v>successful</v>
      </c>
      <c r="B3173" s="11">
        <f>'Kickstarter Table'!D3173</f>
        <v>7000</v>
      </c>
      <c r="C3173" s="11"/>
    </row>
    <row r="3174" spans="1:3" x14ac:dyDescent="0.25">
      <c r="A3174" t="str">
        <f>'Kickstarter Table'!F3174</f>
        <v>successful</v>
      </c>
      <c r="B3174" s="11">
        <f>'Kickstarter Table'!D3174</f>
        <v>2000</v>
      </c>
      <c r="C3174" s="11"/>
    </row>
    <row r="3175" spans="1:3" x14ac:dyDescent="0.25">
      <c r="A3175" t="str">
        <f>'Kickstarter Table'!F3175</f>
        <v>successful</v>
      </c>
      <c r="B3175" s="11">
        <f>'Kickstarter Table'!D3175</f>
        <v>10000</v>
      </c>
      <c r="C3175" s="11"/>
    </row>
    <row r="3176" spans="1:3" x14ac:dyDescent="0.25">
      <c r="A3176" t="str">
        <f>'Kickstarter Table'!F3176</f>
        <v>successful</v>
      </c>
      <c r="B3176" s="11">
        <f>'Kickstarter Table'!D3176</f>
        <v>3000</v>
      </c>
      <c r="C3176" s="11"/>
    </row>
    <row r="3177" spans="1:3" x14ac:dyDescent="0.25">
      <c r="A3177" t="str">
        <f>'Kickstarter Table'!F3177</f>
        <v>successful</v>
      </c>
      <c r="B3177" s="11">
        <f>'Kickstarter Table'!D3177</f>
        <v>5000</v>
      </c>
      <c r="C3177" s="11"/>
    </row>
    <row r="3178" spans="1:3" x14ac:dyDescent="0.25">
      <c r="A3178" t="str">
        <f>'Kickstarter Table'!F3178</f>
        <v>successful</v>
      </c>
      <c r="B3178" s="11">
        <f>'Kickstarter Table'!D3178</f>
        <v>1900</v>
      </c>
      <c r="C3178" s="11"/>
    </row>
    <row r="3179" spans="1:3" x14ac:dyDescent="0.25">
      <c r="A3179" t="str">
        <f>'Kickstarter Table'!F3179</f>
        <v>successful</v>
      </c>
      <c r="B3179" s="11">
        <f>'Kickstarter Table'!D3179</f>
        <v>2500</v>
      </c>
      <c r="C3179" s="11"/>
    </row>
    <row r="3180" spans="1:3" x14ac:dyDescent="0.25">
      <c r="A3180" t="str">
        <f>'Kickstarter Table'!F3180</f>
        <v>successful</v>
      </c>
      <c r="B3180" s="11">
        <f>'Kickstarter Table'!D3180</f>
        <v>1500</v>
      </c>
      <c r="C3180" s="11"/>
    </row>
    <row r="3181" spans="1:3" x14ac:dyDescent="0.25">
      <c r="A3181" t="str">
        <f>'Kickstarter Table'!F3181</f>
        <v>successful</v>
      </c>
      <c r="B3181" s="11">
        <f>'Kickstarter Table'!D3181</f>
        <v>4200</v>
      </c>
      <c r="C3181" s="11"/>
    </row>
    <row r="3182" spans="1:3" x14ac:dyDescent="0.25">
      <c r="A3182" t="str">
        <f>'Kickstarter Table'!F3182</f>
        <v>successful</v>
      </c>
      <c r="B3182" s="11">
        <f>'Kickstarter Table'!D3182</f>
        <v>1200</v>
      </c>
      <c r="C3182" s="11"/>
    </row>
    <row r="3183" spans="1:3" x14ac:dyDescent="0.25">
      <c r="A3183" t="str">
        <f>'Kickstarter Table'!F3183</f>
        <v>successful</v>
      </c>
      <c r="B3183" s="11">
        <f>'Kickstarter Table'!D3183</f>
        <v>500</v>
      </c>
      <c r="C3183" s="11"/>
    </row>
    <row r="3184" spans="1:3" x14ac:dyDescent="0.25">
      <c r="A3184" t="str">
        <f>'Kickstarter Table'!F3184</f>
        <v>successful</v>
      </c>
      <c r="B3184" s="11">
        <f>'Kickstarter Table'!D3184</f>
        <v>7000</v>
      </c>
      <c r="C3184" s="11"/>
    </row>
    <row r="3185" spans="1:3" x14ac:dyDescent="0.25">
      <c r="A3185" t="str">
        <f>'Kickstarter Table'!F3185</f>
        <v>successful</v>
      </c>
      <c r="B3185" s="11">
        <f>'Kickstarter Table'!D3185</f>
        <v>2500</v>
      </c>
      <c r="C3185" s="11"/>
    </row>
    <row r="3186" spans="1:3" x14ac:dyDescent="0.25">
      <c r="A3186" t="str">
        <f>'Kickstarter Table'!F3186</f>
        <v>successful</v>
      </c>
      <c r="B3186" s="11">
        <f>'Kickstarter Table'!D3186</f>
        <v>4300</v>
      </c>
      <c r="C3186" s="11"/>
    </row>
    <row r="3187" spans="1:3" x14ac:dyDescent="0.25">
      <c r="A3187" t="str">
        <f>'Kickstarter Table'!F3187</f>
        <v>successful</v>
      </c>
      <c r="B3187" s="11">
        <f>'Kickstarter Table'!D3187</f>
        <v>1000</v>
      </c>
      <c r="C3187" s="11"/>
    </row>
    <row r="3188" spans="1:3" x14ac:dyDescent="0.25">
      <c r="A3188" t="str">
        <f>'Kickstarter Table'!F3188</f>
        <v>successful</v>
      </c>
      <c r="B3188" s="11">
        <f>'Kickstarter Table'!D3188</f>
        <v>3200</v>
      </c>
      <c r="C3188" s="11"/>
    </row>
    <row r="3189" spans="1:3" x14ac:dyDescent="0.25">
      <c r="A3189" t="str">
        <f>'Kickstarter Table'!F3189</f>
        <v>successful</v>
      </c>
      <c r="B3189" s="11">
        <f>'Kickstarter Table'!D3189</f>
        <v>15000</v>
      </c>
      <c r="C3189" s="11"/>
    </row>
    <row r="3190" spans="1:3" x14ac:dyDescent="0.25">
      <c r="A3190" t="str">
        <f>'Kickstarter Table'!F3190</f>
        <v>failed</v>
      </c>
      <c r="B3190" s="11">
        <f>'Kickstarter Table'!D3190</f>
        <v>200</v>
      </c>
      <c r="C3190" s="11"/>
    </row>
    <row r="3191" spans="1:3" x14ac:dyDescent="0.25">
      <c r="A3191" t="str">
        <f>'Kickstarter Table'!F3191</f>
        <v>failed</v>
      </c>
      <c r="B3191" s="11">
        <f>'Kickstarter Table'!D3191</f>
        <v>55000</v>
      </c>
      <c r="C3191" s="11"/>
    </row>
    <row r="3192" spans="1:3" x14ac:dyDescent="0.25">
      <c r="A3192" t="str">
        <f>'Kickstarter Table'!F3192</f>
        <v>failed</v>
      </c>
      <c r="B3192" s="11">
        <f>'Kickstarter Table'!D3192</f>
        <v>4000</v>
      </c>
      <c r="C3192" s="11"/>
    </row>
    <row r="3193" spans="1:3" x14ac:dyDescent="0.25">
      <c r="A3193" t="str">
        <f>'Kickstarter Table'!F3193</f>
        <v>failed</v>
      </c>
      <c r="B3193" s="11">
        <f>'Kickstarter Table'!D3193</f>
        <v>3750</v>
      </c>
      <c r="C3193" s="11"/>
    </row>
    <row r="3194" spans="1:3" x14ac:dyDescent="0.25">
      <c r="A3194" t="str">
        <f>'Kickstarter Table'!F3194</f>
        <v>failed</v>
      </c>
      <c r="B3194" s="11">
        <f>'Kickstarter Table'!D3194</f>
        <v>10000</v>
      </c>
      <c r="C3194" s="11"/>
    </row>
    <row r="3195" spans="1:3" x14ac:dyDescent="0.25">
      <c r="A3195" t="str">
        <f>'Kickstarter Table'!F3195</f>
        <v>failed</v>
      </c>
      <c r="B3195" s="11">
        <f>'Kickstarter Table'!D3195</f>
        <v>5000</v>
      </c>
      <c r="C3195" s="11"/>
    </row>
    <row r="3196" spans="1:3" x14ac:dyDescent="0.25">
      <c r="A3196" t="str">
        <f>'Kickstarter Table'!F3196</f>
        <v>failed</v>
      </c>
      <c r="B3196" s="11">
        <f>'Kickstarter Table'!D3196</f>
        <v>11000</v>
      </c>
      <c r="C3196" s="11"/>
    </row>
    <row r="3197" spans="1:3" x14ac:dyDescent="0.25">
      <c r="A3197" t="str">
        <f>'Kickstarter Table'!F3197</f>
        <v>failed</v>
      </c>
      <c r="B3197" s="11">
        <f>'Kickstarter Table'!D3197</f>
        <v>3500</v>
      </c>
      <c r="C3197" s="11"/>
    </row>
    <row r="3198" spans="1:3" x14ac:dyDescent="0.25">
      <c r="A3198" t="str">
        <f>'Kickstarter Table'!F3198</f>
        <v>failed</v>
      </c>
      <c r="B3198" s="11">
        <f>'Kickstarter Table'!D3198</f>
        <v>3000000</v>
      </c>
      <c r="C3198" s="11"/>
    </row>
    <row r="3199" spans="1:3" x14ac:dyDescent="0.25">
      <c r="A3199" t="str">
        <f>'Kickstarter Table'!F3199</f>
        <v>failed</v>
      </c>
      <c r="B3199" s="11">
        <f>'Kickstarter Table'!D3199</f>
        <v>10000</v>
      </c>
      <c r="C3199" s="11"/>
    </row>
    <row r="3200" spans="1:3" x14ac:dyDescent="0.25">
      <c r="A3200" t="str">
        <f>'Kickstarter Table'!F3200</f>
        <v>failed</v>
      </c>
      <c r="B3200" s="11">
        <f>'Kickstarter Table'!D3200</f>
        <v>30000</v>
      </c>
      <c r="C3200" s="11"/>
    </row>
    <row r="3201" spans="1:3" x14ac:dyDescent="0.25">
      <c r="A3201" t="str">
        <f>'Kickstarter Table'!F3201</f>
        <v>failed</v>
      </c>
      <c r="B3201" s="11">
        <f>'Kickstarter Table'!D3201</f>
        <v>5000</v>
      </c>
      <c r="C3201" s="11"/>
    </row>
    <row r="3202" spans="1:3" x14ac:dyDescent="0.25">
      <c r="A3202" t="str">
        <f>'Kickstarter Table'!F3202</f>
        <v>failed</v>
      </c>
      <c r="B3202" s="11">
        <f>'Kickstarter Table'!D3202</f>
        <v>50000</v>
      </c>
      <c r="C3202" s="11"/>
    </row>
    <row r="3203" spans="1:3" x14ac:dyDescent="0.25">
      <c r="A3203" t="str">
        <f>'Kickstarter Table'!F3203</f>
        <v>failed</v>
      </c>
      <c r="B3203" s="11">
        <f>'Kickstarter Table'!D3203</f>
        <v>2000</v>
      </c>
      <c r="C3203" s="11"/>
    </row>
    <row r="3204" spans="1:3" x14ac:dyDescent="0.25">
      <c r="A3204" t="str">
        <f>'Kickstarter Table'!F3204</f>
        <v>failed</v>
      </c>
      <c r="B3204" s="11">
        <f>'Kickstarter Table'!D3204</f>
        <v>5000</v>
      </c>
      <c r="C3204" s="11"/>
    </row>
    <row r="3205" spans="1:3" x14ac:dyDescent="0.25">
      <c r="A3205" t="str">
        <f>'Kickstarter Table'!F3205</f>
        <v>failed</v>
      </c>
      <c r="B3205" s="11">
        <f>'Kickstarter Table'!D3205</f>
        <v>1000</v>
      </c>
      <c r="C3205" s="11"/>
    </row>
    <row r="3206" spans="1:3" x14ac:dyDescent="0.25">
      <c r="A3206" t="str">
        <f>'Kickstarter Table'!F3206</f>
        <v>failed</v>
      </c>
      <c r="B3206" s="11">
        <f>'Kickstarter Table'!D3206</f>
        <v>500</v>
      </c>
      <c r="C3206" s="11"/>
    </row>
    <row r="3207" spans="1:3" x14ac:dyDescent="0.25">
      <c r="A3207" t="str">
        <f>'Kickstarter Table'!F3207</f>
        <v>failed</v>
      </c>
      <c r="B3207" s="11">
        <f>'Kickstarter Table'!D3207</f>
        <v>8000</v>
      </c>
      <c r="C3207" s="11"/>
    </row>
    <row r="3208" spans="1:3" x14ac:dyDescent="0.25">
      <c r="A3208" t="str">
        <f>'Kickstarter Table'!F3208</f>
        <v>failed</v>
      </c>
      <c r="B3208" s="11">
        <f>'Kickstarter Table'!D3208</f>
        <v>5000</v>
      </c>
      <c r="C3208" s="11"/>
    </row>
    <row r="3209" spans="1:3" x14ac:dyDescent="0.25">
      <c r="A3209" t="str">
        <f>'Kickstarter Table'!F3209</f>
        <v>failed</v>
      </c>
      <c r="B3209" s="11">
        <f>'Kickstarter Table'!D3209</f>
        <v>5500</v>
      </c>
      <c r="C3209" s="11"/>
    </row>
    <row r="3210" spans="1:3" x14ac:dyDescent="0.25">
      <c r="A3210" t="str">
        <f>'Kickstarter Table'!F3210</f>
        <v>successful</v>
      </c>
      <c r="B3210" s="11">
        <f>'Kickstarter Table'!D3210</f>
        <v>5000</v>
      </c>
      <c r="C3210" s="11"/>
    </row>
    <row r="3211" spans="1:3" x14ac:dyDescent="0.25">
      <c r="A3211" t="str">
        <f>'Kickstarter Table'!F3211</f>
        <v>successful</v>
      </c>
      <c r="B3211" s="11">
        <f>'Kickstarter Table'!D3211</f>
        <v>9500</v>
      </c>
      <c r="C3211" s="11"/>
    </row>
    <row r="3212" spans="1:3" x14ac:dyDescent="0.25">
      <c r="A3212" t="str">
        <f>'Kickstarter Table'!F3212</f>
        <v>successful</v>
      </c>
      <c r="B3212" s="11">
        <f>'Kickstarter Table'!D3212</f>
        <v>3000</v>
      </c>
      <c r="C3212" s="11"/>
    </row>
    <row r="3213" spans="1:3" x14ac:dyDescent="0.25">
      <c r="A3213" t="str">
        <f>'Kickstarter Table'!F3213</f>
        <v>successful</v>
      </c>
      <c r="B3213" s="11">
        <f>'Kickstarter Table'!D3213</f>
        <v>23000</v>
      </c>
      <c r="C3213" s="11"/>
    </row>
    <row r="3214" spans="1:3" x14ac:dyDescent="0.25">
      <c r="A3214" t="str">
        <f>'Kickstarter Table'!F3214</f>
        <v>successful</v>
      </c>
      <c r="B3214" s="11">
        <f>'Kickstarter Table'!D3214</f>
        <v>4000</v>
      </c>
      <c r="C3214" s="11"/>
    </row>
    <row r="3215" spans="1:3" x14ac:dyDescent="0.25">
      <c r="A3215" t="str">
        <f>'Kickstarter Table'!F3215</f>
        <v>successful</v>
      </c>
      <c r="B3215" s="11">
        <f>'Kickstarter Table'!D3215</f>
        <v>6000</v>
      </c>
      <c r="C3215" s="11"/>
    </row>
    <row r="3216" spans="1:3" x14ac:dyDescent="0.25">
      <c r="A3216" t="str">
        <f>'Kickstarter Table'!F3216</f>
        <v>successful</v>
      </c>
      <c r="B3216" s="11">
        <f>'Kickstarter Table'!D3216</f>
        <v>12000</v>
      </c>
      <c r="C3216" s="11"/>
    </row>
    <row r="3217" spans="1:3" x14ac:dyDescent="0.25">
      <c r="A3217" t="str">
        <f>'Kickstarter Table'!F3217</f>
        <v>successful</v>
      </c>
      <c r="B3217" s="11">
        <f>'Kickstarter Table'!D3217</f>
        <v>35000</v>
      </c>
      <c r="C3217" s="11"/>
    </row>
    <row r="3218" spans="1:3" x14ac:dyDescent="0.25">
      <c r="A3218" t="str">
        <f>'Kickstarter Table'!F3218</f>
        <v>successful</v>
      </c>
      <c r="B3218" s="11">
        <f>'Kickstarter Table'!D3218</f>
        <v>2000</v>
      </c>
      <c r="C3218" s="11"/>
    </row>
    <row r="3219" spans="1:3" x14ac:dyDescent="0.25">
      <c r="A3219" t="str">
        <f>'Kickstarter Table'!F3219</f>
        <v>successful</v>
      </c>
      <c r="B3219" s="11">
        <f>'Kickstarter Table'!D3219</f>
        <v>4500</v>
      </c>
      <c r="C3219" s="11"/>
    </row>
    <row r="3220" spans="1:3" x14ac:dyDescent="0.25">
      <c r="A3220" t="str">
        <f>'Kickstarter Table'!F3220</f>
        <v>successful</v>
      </c>
      <c r="B3220" s="11">
        <f>'Kickstarter Table'!D3220</f>
        <v>12000</v>
      </c>
      <c r="C3220" s="11"/>
    </row>
    <row r="3221" spans="1:3" x14ac:dyDescent="0.25">
      <c r="A3221" t="str">
        <f>'Kickstarter Table'!F3221</f>
        <v>successful</v>
      </c>
      <c r="B3221" s="11">
        <f>'Kickstarter Table'!D3221</f>
        <v>20000</v>
      </c>
      <c r="C3221" s="11"/>
    </row>
    <row r="3222" spans="1:3" x14ac:dyDescent="0.25">
      <c r="A3222" t="str">
        <f>'Kickstarter Table'!F3222</f>
        <v>successful</v>
      </c>
      <c r="B3222" s="11">
        <f>'Kickstarter Table'!D3222</f>
        <v>15000</v>
      </c>
      <c r="C3222" s="11"/>
    </row>
    <row r="3223" spans="1:3" x14ac:dyDescent="0.25">
      <c r="A3223" t="str">
        <f>'Kickstarter Table'!F3223</f>
        <v>successful</v>
      </c>
      <c r="B3223" s="11">
        <f>'Kickstarter Table'!D3223</f>
        <v>4000</v>
      </c>
      <c r="C3223" s="11"/>
    </row>
    <row r="3224" spans="1:3" x14ac:dyDescent="0.25">
      <c r="A3224" t="str">
        <f>'Kickstarter Table'!F3224</f>
        <v>successful</v>
      </c>
      <c r="B3224" s="11">
        <f>'Kickstarter Table'!D3224</f>
        <v>2500</v>
      </c>
      <c r="C3224" s="11"/>
    </row>
    <row r="3225" spans="1:3" x14ac:dyDescent="0.25">
      <c r="A3225" t="str">
        <f>'Kickstarter Table'!F3225</f>
        <v>successful</v>
      </c>
      <c r="B3225" s="11">
        <f>'Kickstarter Table'!D3225</f>
        <v>3100</v>
      </c>
      <c r="C3225" s="11"/>
    </row>
    <row r="3226" spans="1:3" x14ac:dyDescent="0.25">
      <c r="A3226" t="str">
        <f>'Kickstarter Table'!F3226</f>
        <v>successful</v>
      </c>
      <c r="B3226" s="11">
        <f>'Kickstarter Table'!D3226</f>
        <v>30000</v>
      </c>
      <c r="C3226" s="11"/>
    </row>
    <row r="3227" spans="1:3" x14ac:dyDescent="0.25">
      <c r="A3227" t="str">
        <f>'Kickstarter Table'!F3227</f>
        <v>successful</v>
      </c>
      <c r="B3227" s="11">
        <f>'Kickstarter Table'!D3227</f>
        <v>2000</v>
      </c>
      <c r="C3227" s="11"/>
    </row>
    <row r="3228" spans="1:3" x14ac:dyDescent="0.25">
      <c r="A3228" t="str">
        <f>'Kickstarter Table'!F3228</f>
        <v>successful</v>
      </c>
      <c r="B3228" s="11">
        <f>'Kickstarter Table'!D3228</f>
        <v>1200</v>
      </c>
      <c r="C3228" s="11"/>
    </row>
    <row r="3229" spans="1:3" x14ac:dyDescent="0.25">
      <c r="A3229" t="str">
        <f>'Kickstarter Table'!F3229</f>
        <v>successful</v>
      </c>
      <c r="B3229" s="11">
        <f>'Kickstarter Table'!D3229</f>
        <v>1200</v>
      </c>
      <c r="C3229" s="11"/>
    </row>
    <row r="3230" spans="1:3" x14ac:dyDescent="0.25">
      <c r="A3230" t="str">
        <f>'Kickstarter Table'!F3230</f>
        <v>successful</v>
      </c>
      <c r="B3230" s="11">
        <f>'Kickstarter Table'!D3230</f>
        <v>7000</v>
      </c>
      <c r="C3230" s="11"/>
    </row>
    <row r="3231" spans="1:3" x14ac:dyDescent="0.25">
      <c r="A3231" t="str">
        <f>'Kickstarter Table'!F3231</f>
        <v>successful</v>
      </c>
      <c r="B3231" s="11">
        <f>'Kickstarter Table'!D3231</f>
        <v>20000</v>
      </c>
      <c r="C3231" s="11"/>
    </row>
    <row r="3232" spans="1:3" x14ac:dyDescent="0.25">
      <c r="A3232" t="str">
        <f>'Kickstarter Table'!F3232</f>
        <v>successful</v>
      </c>
      <c r="B3232" s="11">
        <f>'Kickstarter Table'!D3232</f>
        <v>2600</v>
      </c>
      <c r="C3232" s="11"/>
    </row>
    <row r="3233" spans="1:3" x14ac:dyDescent="0.25">
      <c r="A3233" t="str">
        <f>'Kickstarter Table'!F3233</f>
        <v>successful</v>
      </c>
      <c r="B3233" s="11">
        <f>'Kickstarter Table'!D3233</f>
        <v>1000</v>
      </c>
      <c r="C3233" s="11"/>
    </row>
    <row r="3234" spans="1:3" x14ac:dyDescent="0.25">
      <c r="A3234" t="str">
        <f>'Kickstarter Table'!F3234</f>
        <v>successful</v>
      </c>
      <c r="B3234" s="11">
        <f>'Kickstarter Table'!D3234</f>
        <v>1000</v>
      </c>
      <c r="C3234" s="11"/>
    </row>
    <row r="3235" spans="1:3" x14ac:dyDescent="0.25">
      <c r="A3235" t="str">
        <f>'Kickstarter Table'!F3235</f>
        <v>successful</v>
      </c>
      <c r="B3235" s="11">
        <f>'Kickstarter Table'!D3235</f>
        <v>5000</v>
      </c>
      <c r="C3235" s="11"/>
    </row>
    <row r="3236" spans="1:3" x14ac:dyDescent="0.25">
      <c r="A3236" t="str">
        <f>'Kickstarter Table'!F3236</f>
        <v>successful</v>
      </c>
      <c r="B3236" s="11">
        <f>'Kickstarter Table'!D3236</f>
        <v>4000</v>
      </c>
      <c r="C3236" s="11"/>
    </row>
    <row r="3237" spans="1:3" x14ac:dyDescent="0.25">
      <c r="A3237" t="str">
        <f>'Kickstarter Table'!F3237</f>
        <v>successful</v>
      </c>
      <c r="B3237" s="11">
        <f>'Kickstarter Table'!D3237</f>
        <v>15000</v>
      </c>
      <c r="C3237" s="11"/>
    </row>
    <row r="3238" spans="1:3" x14ac:dyDescent="0.25">
      <c r="A3238" t="str">
        <f>'Kickstarter Table'!F3238</f>
        <v>successful</v>
      </c>
      <c r="B3238" s="11">
        <f>'Kickstarter Table'!D3238</f>
        <v>20000</v>
      </c>
      <c r="C3238" s="11"/>
    </row>
    <row r="3239" spans="1:3" x14ac:dyDescent="0.25">
      <c r="A3239" t="str">
        <f>'Kickstarter Table'!F3239</f>
        <v>successful</v>
      </c>
      <c r="B3239" s="11">
        <f>'Kickstarter Table'!D3239</f>
        <v>35000</v>
      </c>
      <c r="C3239" s="11"/>
    </row>
    <row r="3240" spans="1:3" x14ac:dyDescent="0.25">
      <c r="A3240" t="str">
        <f>'Kickstarter Table'!F3240</f>
        <v>successful</v>
      </c>
      <c r="B3240" s="11">
        <f>'Kickstarter Table'!D3240</f>
        <v>2800</v>
      </c>
      <c r="C3240" s="11"/>
    </row>
    <row r="3241" spans="1:3" x14ac:dyDescent="0.25">
      <c r="A3241" t="str">
        <f>'Kickstarter Table'!F3241</f>
        <v>successful</v>
      </c>
      <c r="B3241" s="11">
        <f>'Kickstarter Table'!D3241</f>
        <v>5862</v>
      </c>
      <c r="C3241" s="11"/>
    </row>
    <row r="3242" spans="1:3" x14ac:dyDescent="0.25">
      <c r="A3242" t="str">
        <f>'Kickstarter Table'!F3242</f>
        <v>successful</v>
      </c>
      <c r="B3242" s="11">
        <f>'Kickstarter Table'!D3242</f>
        <v>3000</v>
      </c>
      <c r="C3242" s="11"/>
    </row>
    <row r="3243" spans="1:3" x14ac:dyDescent="0.25">
      <c r="A3243" t="str">
        <f>'Kickstarter Table'!F3243</f>
        <v>successful</v>
      </c>
      <c r="B3243" s="11">
        <f>'Kickstarter Table'!D3243</f>
        <v>8500</v>
      </c>
      <c r="C3243" s="11"/>
    </row>
    <row r="3244" spans="1:3" x14ac:dyDescent="0.25">
      <c r="A3244" t="str">
        <f>'Kickstarter Table'!F3244</f>
        <v>successful</v>
      </c>
      <c r="B3244" s="11">
        <f>'Kickstarter Table'!D3244</f>
        <v>10000</v>
      </c>
      <c r="C3244" s="11"/>
    </row>
    <row r="3245" spans="1:3" x14ac:dyDescent="0.25">
      <c r="A3245" t="str">
        <f>'Kickstarter Table'!F3245</f>
        <v>successful</v>
      </c>
      <c r="B3245" s="11">
        <f>'Kickstarter Table'!D3245</f>
        <v>8000</v>
      </c>
      <c r="C3245" s="11"/>
    </row>
    <row r="3246" spans="1:3" x14ac:dyDescent="0.25">
      <c r="A3246" t="str">
        <f>'Kickstarter Table'!F3246</f>
        <v>successful</v>
      </c>
      <c r="B3246" s="11">
        <f>'Kickstarter Table'!D3246</f>
        <v>1600</v>
      </c>
      <c r="C3246" s="11"/>
    </row>
    <row r="3247" spans="1:3" x14ac:dyDescent="0.25">
      <c r="A3247" t="str">
        <f>'Kickstarter Table'!F3247</f>
        <v>successful</v>
      </c>
      <c r="B3247" s="11">
        <f>'Kickstarter Table'!D3247</f>
        <v>21000</v>
      </c>
      <c r="C3247" s="11"/>
    </row>
    <row r="3248" spans="1:3" x14ac:dyDescent="0.25">
      <c r="A3248" t="str">
        <f>'Kickstarter Table'!F3248</f>
        <v>successful</v>
      </c>
      <c r="B3248" s="11">
        <f>'Kickstarter Table'!D3248</f>
        <v>10000</v>
      </c>
      <c r="C3248" s="11"/>
    </row>
    <row r="3249" spans="1:3" x14ac:dyDescent="0.25">
      <c r="A3249" t="str">
        <f>'Kickstarter Table'!F3249</f>
        <v>successful</v>
      </c>
      <c r="B3249" s="11">
        <f>'Kickstarter Table'!D3249</f>
        <v>2500</v>
      </c>
      <c r="C3249" s="11"/>
    </row>
    <row r="3250" spans="1:3" x14ac:dyDescent="0.25">
      <c r="A3250" t="str">
        <f>'Kickstarter Table'!F3250</f>
        <v>successful</v>
      </c>
      <c r="B3250" s="11">
        <f>'Kickstarter Table'!D3250</f>
        <v>12000</v>
      </c>
      <c r="C3250" s="11"/>
    </row>
    <row r="3251" spans="1:3" x14ac:dyDescent="0.25">
      <c r="A3251" t="str">
        <f>'Kickstarter Table'!F3251</f>
        <v>successful</v>
      </c>
      <c r="B3251" s="11">
        <f>'Kickstarter Table'!D3251</f>
        <v>5500</v>
      </c>
      <c r="C3251" s="11"/>
    </row>
    <row r="3252" spans="1:3" x14ac:dyDescent="0.25">
      <c r="A3252" t="str">
        <f>'Kickstarter Table'!F3252</f>
        <v>successful</v>
      </c>
      <c r="B3252" s="11">
        <f>'Kickstarter Table'!D3252</f>
        <v>25000</v>
      </c>
      <c r="C3252" s="11"/>
    </row>
    <row r="3253" spans="1:3" x14ac:dyDescent="0.25">
      <c r="A3253" t="str">
        <f>'Kickstarter Table'!F3253</f>
        <v>successful</v>
      </c>
      <c r="B3253" s="11">
        <f>'Kickstarter Table'!D3253</f>
        <v>1500</v>
      </c>
      <c r="C3253" s="11"/>
    </row>
    <row r="3254" spans="1:3" x14ac:dyDescent="0.25">
      <c r="A3254" t="str">
        <f>'Kickstarter Table'!F3254</f>
        <v>successful</v>
      </c>
      <c r="B3254" s="11">
        <f>'Kickstarter Table'!D3254</f>
        <v>2250</v>
      </c>
      <c r="C3254" s="11"/>
    </row>
    <row r="3255" spans="1:3" x14ac:dyDescent="0.25">
      <c r="A3255" t="str">
        <f>'Kickstarter Table'!F3255</f>
        <v>successful</v>
      </c>
      <c r="B3255" s="11">
        <f>'Kickstarter Table'!D3255</f>
        <v>20000</v>
      </c>
      <c r="C3255" s="11"/>
    </row>
    <row r="3256" spans="1:3" x14ac:dyDescent="0.25">
      <c r="A3256" t="str">
        <f>'Kickstarter Table'!F3256</f>
        <v>successful</v>
      </c>
      <c r="B3256" s="11">
        <f>'Kickstarter Table'!D3256</f>
        <v>13000</v>
      </c>
      <c r="C3256" s="11"/>
    </row>
    <row r="3257" spans="1:3" x14ac:dyDescent="0.25">
      <c r="A3257" t="str">
        <f>'Kickstarter Table'!F3257</f>
        <v>successful</v>
      </c>
      <c r="B3257" s="11">
        <f>'Kickstarter Table'!D3257</f>
        <v>300</v>
      </c>
      <c r="C3257" s="11"/>
    </row>
    <row r="3258" spans="1:3" x14ac:dyDescent="0.25">
      <c r="A3258" t="str">
        <f>'Kickstarter Table'!F3258</f>
        <v>successful</v>
      </c>
      <c r="B3258" s="11">
        <f>'Kickstarter Table'!D3258</f>
        <v>10000</v>
      </c>
      <c r="C3258" s="11"/>
    </row>
    <row r="3259" spans="1:3" x14ac:dyDescent="0.25">
      <c r="A3259" t="str">
        <f>'Kickstarter Table'!F3259</f>
        <v>successful</v>
      </c>
      <c r="B3259" s="11">
        <f>'Kickstarter Table'!D3259</f>
        <v>2000</v>
      </c>
      <c r="C3259" s="11"/>
    </row>
    <row r="3260" spans="1:3" x14ac:dyDescent="0.25">
      <c r="A3260" t="str">
        <f>'Kickstarter Table'!F3260</f>
        <v>successful</v>
      </c>
      <c r="B3260" s="11">
        <f>'Kickstarter Table'!D3260</f>
        <v>7000</v>
      </c>
      <c r="C3260" s="11"/>
    </row>
    <row r="3261" spans="1:3" x14ac:dyDescent="0.25">
      <c r="A3261" t="str">
        <f>'Kickstarter Table'!F3261</f>
        <v>successful</v>
      </c>
      <c r="B3261" s="11">
        <f>'Kickstarter Table'!D3261</f>
        <v>23000</v>
      </c>
      <c r="C3261" s="11"/>
    </row>
    <row r="3262" spans="1:3" x14ac:dyDescent="0.25">
      <c r="A3262" t="str">
        <f>'Kickstarter Table'!F3262</f>
        <v>successful</v>
      </c>
      <c r="B3262" s="11">
        <f>'Kickstarter Table'!D3262</f>
        <v>5000</v>
      </c>
      <c r="C3262" s="11"/>
    </row>
    <row r="3263" spans="1:3" x14ac:dyDescent="0.25">
      <c r="A3263" t="str">
        <f>'Kickstarter Table'!F3263</f>
        <v>successful</v>
      </c>
      <c r="B3263" s="11">
        <f>'Kickstarter Table'!D3263</f>
        <v>3300</v>
      </c>
      <c r="C3263" s="11"/>
    </row>
    <row r="3264" spans="1:3" x14ac:dyDescent="0.25">
      <c r="A3264" t="str">
        <f>'Kickstarter Table'!F3264</f>
        <v>successful</v>
      </c>
      <c r="B3264" s="11">
        <f>'Kickstarter Table'!D3264</f>
        <v>12200</v>
      </c>
      <c r="C3264" s="11"/>
    </row>
    <row r="3265" spans="1:3" x14ac:dyDescent="0.25">
      <c r="A3265" t="str">
        <f>'Kickstarter Table'!F3265</f>
        <v>successful</v>
      </c>
      <c r="B3265" s="11">
        <f>'Kickstarter Table'!D3265</f>
        <v>2500</v>
      </c>
      <c r="C3265" s="11"/>
    </row>
    <row r="3266" spans="1:3" x14ac:dyDescent="0.25">
      <c r="A3266" t="str">
        <f>'Kickstarter Table'!F3266</f>
        <v>successful</v>
      </c>
      <c r="B3266" s="11">
        <f>'Kickstarter Table'!D3266</f>
        <v>2500</v>
      </c>
      <c r="C3266" s="11"/>
    </row>
    <row r="3267" spans="1:3" x14ac:dyDescent="0.25">
      <c r="A3267" t="str">
        <f>'Kickstarter Table'!F3267</f>
        <v>successful</v>
      </c>
      <c r="B3267" s="11">
        <f>'Kickstarter Table'!D3267</f>
        <v>2700</v>
      </c>
      <c r="C3267" s="11"/>
    </row>
    <row r="3268" spans="1:3" x14ac:dyDescent="0.25">
      <c r="A3268" t="str">
        <f>'Kickstarter Table'!F3268</f>
        <v>successful</v>
      </c>
      <c r="B3268" s="11">
        <f>'Kickstarter Table'!D3268</f>
        <v>6000</v>
      </c>
      <c r="C3268" s="11"/>
    </row>
    <row r="3269" spans="1:3" x14ac:dyDescent="0.25">
      <c r="A3269" t="str">
        <f>'Kickstarter Table'!F3269</f>
        <v>successful</v>
      </c>
      <c r="B3269" s="11">
        <f>'Kickstarter Table'!D3269</f>
        <v>15000</v>
      </c>
      <c r="C3269" s="11"/>
    </row>
    <row r="3270" spans="1:3" x14ac:dyDescent="0.25">
      <c r="A3270" t="str">
        <f>'Kickstarter Table'!F3270</f>
        <v>successful</v>
      </c>
      <c r="B3270" s="11">
        <f>'Kickstarter Table'!D3270</f>
        <v>2000</v>
      </c>
      <c r="C3270" s="11"/>
    </row>
    <row r="3271" spans="1:3" x14ac:dyDescent="0.25">
      <c r="A3271" t="str">
        <f>'Kickstarter Table'!F3271</f>
        <v>successful</v>
      </c>
      <c r="B3271" s="11">
        <f>'Kickstarter Table'!D3271</f>
        <v>8000</v>
      </c>
      <c r="C3271" s="11"/>
    </row>
    <row r="3272" spans="1:3" x14ac:dyDescent="0.25">
      <c r="A3272" t="str">
        <f>'Kickstarter Table'!F3272</f>
        <v>successful</v>
      </c>
      <c r="B3272" s="11">
        <f>'Kickstarter Table'!D3272</f>
        <v>1800</v>
      </c>
      <c r="C3272" s="11"/>
    </row>
    <row r="3273" spans="1:3" x14ac:dyDescent="0.25">
      <c r="A3273" t="str">
        <f>'Kickstarter Table'!F3273</f>
        <v>successful</v>
      </c>
      <c r="B3273" s="11">
        <f>'Kickstarter Table'!D3273</f>
        <v>1500</v>
      </c>
      <c r="C3273" s="11"/>
    </row>
    <row r="3274" spans="1:3" x14ac:dyDescent="0.25">
      <c r="A3274" t="str">
        <f>'Kickstarter Table'!F3274</f>
        <v>successful</v>
      </c>
      <c r="B3274" s="11">
        <f>'Kickstarter Table'!D3274</f>
        <v>10000</v>
      </c>
      <c r="C3274" s="11"/>
    </row>
    <row r="3275" spans="1:3" x14ac:dyDescent="0.25">
      <c r="A3275" t="str">
        <f>'Kickstarter Table'!F3275</f>
        <v>successful</v>
      </c>
      <c r="B3275" s="11">
        <f>'Kickstarter Table'!D3275</f>
        <v>4000</v>
      </c>
      <c r="C3275" s="11"/>
    </row>
    <row r="3276" spans="1:3" x14ac:dyDescent="0.25">
      <c r="A3276" t="str">
        <f>'Kickstarter Table'!F3276</f>
        <v>successful</v>
      </c>
      <c r="B3276" s="11">
        <f>'Kickstarter Table'!D3276</f>
        <v>15500</v>
      </c>
      <c r="C3276" s="11"/>
    </row>
    <row r="3277" spans="1:3" x14ac:dyDescent="0.25">
      <c r="A3277" t="str">
        <f>'Kickstarter Table'!F3277</f>
        <v>successful</v>
      </c>
      <c r="B3277" s="11">
        <f>'Kickstarter Table'!D3277</f>
        <v>1800</v>
      </c>
      <c r="C3277" s="11"/>
    </row>
    <row r="3278" spans="1:3" x14ac:dyDescent="0.25">
      <c r="A3278" t="str">
        <f>'Kickstarter Table'!F3278</f>
        <v>successful</v>
      </c>
      <c r="B3278" s="11">
        <f>'Kickstarter Table'!D3278</f>
        <v>4500</v>
      </c>
      <c r="C3278" s="11"/>
    </row>
    <row r="3279" spans="1:3" x14ac:dyDescent="0.25">
      <c r="A3279" t="str">
        <f>'Kickstarter Table'!F3279</f>
        <v>successful</v>
      </c>
      <c r="B3279" s="11">
        <f>'Kickstarter Table'!D3279</f>
        <v>5000</v>
      </c>
      <c r="C3279" s="11"/>
    </row>
    <row r="3280" spans="1:3" x14ac:dyDescent="0.25">
      <c r="A3280" t="str">
        <f>'Kickstarter Table'!F3280</f>
        <v>successful</v>
      </c>
      <c r="B3280" s="11">
        <f>'Kickstarter Table'!D3280</f>
        <v>2500</v>
      </c>
      <c r="C3280" s="11"/>
    </row>
    <row r="3281" spans="1:3" x14ac:dyDescent="0.25">
      <c r="A3281" t="str">
        <f>'Kickstarter Table'!F3281</f>
        <v>successful</v>
      </c>
      <c r="B3281" s="11">
        <f>'Kickstarter Table'!D3281</f>
        <v>5800</v>
      </c>
      <c r="C3281" s="11"/>
    </row>
    <row r="3282" spans="1:3" x14ac:dyDescent="0.25">
      <c r="A3282" t="str">
        <f>'Kickstarter Table'!F3282</f>
        <v>successful</v>
      </c>
      <c r="B3282" s="11">
        <f>'Kickstarter Table'!D3282</f>
        <v>2000</v>
      </c>
      <c r="C3282" s="11"/>
    </row>
    <row r="3283" spans="1:3" x14ac:dyDescent="0.25">
      <c r="A3283" t="str">
        <f>'Kickstarter Table'!F3283</f>
        <v>successful</v>
      </c>
      <c r="B3283" s="11">
        <f>'Kickstarter Table'!D3283</f>
        <v>5000</v>
      </c>
      <c r="C3283" s="11"/>
    </row>
    <row r="3284" spans="1:3" x14ac:dyDescent="0.25">
      <c r="A3284" t="str">
        <f>'Kickstarter Table'!F3284</f>
        <v>successful</v>
      </c>
      <c r="B3284" s="11">
        <f>'Kickstarter Table'!D3284</f>
        <v>31000</v>
      </c>
      <c r="C3284" s="11"/>
    </row>
    <row r="3285" spans="1:3" x14ac:dyDescent="0.25">
      <c r="A3285" t="str">
        <f>'Kickstarter Table'!F3285</f>
        <v>successful</v>
      </c>
      <c r="B3285" s="11">
        <f>'Kickstarter Table'!D3285</f>
        <v>800</v>
      </c>
      <c r="C3285" s="11"/>
    </row>
    <row r="3286" spans="1:3" x14ac:dyDescent="0.25">
      <c r="A3286" t="str">
        <f>'Kickstarter Table'!F3286</f>
        <v>successful</v>
      </c>
      <c r="B3286" s="11">
        <f>'Kickstarter Table'!D3286</f>
        <v>3000</v>
      </c>
      <c r="C3286" s="11"/>
    </row>
    <row r="3287" spans="1:3" x14ac:dyDescent="0.25">
      <c r="A3287" t="str">
        <f>'Kickstarter Table'!F3287</f>
        <v>successful</v>
      </c>
      <c r="B3287" s="11">
        <f>'Kickstarter Table'!D3287</f>
        <v>4999</v>
      </c>
      <c r="C3287" s="11"/>
    </row>
    <row r="3288" spans="1:3" x14ac:dyDescent="0.25">
      <c r="A3288" t="str">
        <f>'Kickstarter Table'!F3288</f>
        <v>successful</v>
      </c>
      <c r="B3288" s="11">
        <f>'Kickstarter Table'!D3288</f>
        <v>15000</v>
      </c>
      <c r="C3288" s="11"/>
    </row>
    <row r="3289" spans="1:3" x14ac:dyDescent="0.25">
      <c r="A3289" t="str">
        <f>'Kickstarter Table'!F3289</f>
        <v>successful</v>
      </c>
      <c r="B3289" s="11">
        <f>'Kickstarter Table'!D3289</f>
        <v>2500</v>
      </c>
      <c r="C3289" s="11"/>
    </row>
    <row r="3290" spans="1:3" x14ac:dyDescent="0.25">
      <c r="A3290" t="str">
        <f>'Kickstarter Table'!F3290</f>
        <v>successful</v>
      </c>
      <c r="B3290" s="11">
        <f>'Kickstarter Table'!D3290</f>
        <v>10000</v>
      </c>
      <c r="C3290" s="11"/>
    </row>
    <row r="3291" spans="1:3" x14ac:dyDescent="0.25">
      <c r="A3291" t="str">
        <f>'Kickstarter Table'!F3291</f>
        <v>successful</v>
      </c>
      <c r="B3291" s="11">
        <f>'Kickstarter Table'!D3291</f>
        <v>500</v>
      </c>
      <c r="C3291" s="11"/>
    </row>
    <row r="3292" spans="1:3" x14ac:dyDescent="0.25">
      <c r="A3292" t="str">
        <f>'Kickstarter Table'!F3292</f>
        <v>successful</v>
      </c>
      <c r="B3292" s="11">
        <f>'Kickstarter Table'!D3292</f>
        <v>2000</v>
      </c>
      <c r="C3292" s="11"/>
    </row>
    <row r="3293" spans="1:3" x14ac:dyDescent="0.25">
      <c r="A3293" t="str">
        <f>'Kickstarter Table'!F3293</f>
        <v>successful</v>
      </c>
      <c r="B3293" s="11">
        <f>'Kickstarter Table'!D3293</f>
        <v>500</v>
      </c>
      <c r="C3293" s="11"/>
    </row>
    <row r="3294" spans="1:3" x14ac:dyDescent="0.25">
      <c r="A3294" t="str">
        <f>'Kickstarter Table'!F3294</f>
        <v>successful</v>
      </c>
      <c r="B3294" s="11">
        <f>'Kickstarter Table'!D3294</f>
        <v>101</v>
      </c>
      <c r="C3294" s="11"/>
    </row>
    <row r="3295" spans="1:3" x14ac:dyDescent="0.25">
      <c r="A3295" t="str">
        <f>'Kickstarter Table'!F3295</f>
        <v>successful</v>
      </c>
      <c r="B3295" s="11">
        <f>'Kickstarter Table'!D3295</f>
        <v>4500</v>
      </c>
      <c r="C3295" s="11"/>
    </row>
    <row r="3296" spans="1:3" x14ac:dyDescent="0.25">
      <c r="A3296" t="str">
        <f>'Kickstarter Table'!F3296</f>
        <v>successful</v>
      </c>
      <c r="B3296" s="11">
        <f>'Kickstarter Table'!D3296</f>
        <v>600</v>
      </c>
      <c r="C3296" s="11"/>
    </row>
    <row r="3297" spans="1:3" x14ac:dyDescent="0.25">
      <c r="A3297" t="str">
        <f>'Kickstarter Table'!F3297</f>
        <v>successful</v>
      </c>
      <c r="B3297" s="11">
        <f>'Kickstarter Table'!D3297</f>
        <v>700</v>
      </c>
      <c r="C3297" s="11"/>
    </row>
    <row r="3298" spans="1:3" x14ac:dyDescent="0.25">
      <c r="A3298" t="str">
        <f>'Kickstarter Table'!F3298</f>
        <v>successful</v>
      </c>
      <c r="B3298" s="11">
        <f>'Kickstarter Table'!D3298</f>
        <v>1500</v>
      </c>
      <c r="C3298" s="11"/>
    </row>
    <row r="3299" spans="1:3" x14ac:dyDescent="0.25">
      <c r="A3299" t="str">
        <f>'Kickstarter Table'!F3299</f>
        <v>successful</v>
      </c>
      <c r="B3299" s="11">
        <f>'Kickstarter Table'!D3299</f>
        <v>5500</v>
      </c>
      <c r="C3299" s="11"/>
    </row>
    <row r="3300" spans="1:3" x14ac:dyDescent="0.25">
      <c r="A3300" t="str">
        <f>'Kickstarter Table'!F3300</f>
        <v>successful</v>
      </c>
      <c r="B3300" s="11">
        <f>'Kickstarter Table'!D3300</f>
        <v>10000</v>
      </c>
      <c r="C3300" s="11"/>
    </row>
    <row r="3301" spans="1:3" x14ac:dyDescent="0.25">
      <c r="A3301" t="str">
        <f>'Kickstarter Table'!F3301</f>
        <v>successful</v>
      </c>
      <c r="B3301" s="11">
        <f>'Kickstarter Table'!D3301</f>
        <v>3000</v>
      </c>
      <c r="C3301" s="11"/>
    </row>
    <row r="3302" spans="1:3" x14ac:dyDescent="0.25">
      <c r="A3302" t="str">
        <f>'Kickstarter Table'!F3302</f>
        <v>successful</v>
      </c>
      <c r="B3302" s="11">
        <f>'Kickstarter Table'!D3302</f>
        <v>3000</v>
      </c>
      <c r="C3302" s="11"/>
    </row>
    <row r="3303" spans="1:3" x14ac:dyDescent="0.25">
      <c r="A3303" t="str">
        <f>'Kickstarter Table'!F3303</f>
        <v>successful</v>
      </c>
      <c r="B3303" s="11">
        <f>'Kickstarter Table'!D3303</f>
        <v>3000</v>
      </c>
      <c r="C3303" s="11"/>
    </row>
    <row r="3304" spans="1:3" x14ac:dyDescent="0.25">
      <c r="A3304" t="str">
        <f>'Kickstarter Table'!F3304</f>
        <v>successful</v>
      </c>
      <c r="B3304" s="11">
        <f>'Kickstarter Table'!D3304</f>
        <v>8400</v>
      </c>
      <c r="C3304" s="11"/>
    </row>
    <row r="3305" spans="1:3" x14ac:dyDescent="0.25">
      <c r="A3305" t="str">
        <f>'Kickstarter Table'!F3305</f>
        <v>successful</v>
      </c>
      <c r="B3305" s="11">
        <f>'Kickstarter Table'!D3305</f>
        <v>1800</v>
      </c>
      <c r="C3305" s="11"/>
    </row>
    <row r="3306" spans="1:3" x14ac:dyDescent="0.25">
      <c r="A3306" t="str">
        <f>'Kickstarter Table'!F3306</f>
        <v>successful</v>
      </c>
      <c r="B3306" s="11">
        <f>'Kickstarter Table'!D3306</f>
        <v>15000</v>
      </c>
      <c r="C3306" s="11"/>
    </row>
    <row r="3307" spans="1:3" x14ac:dyDescent="0.25">
      <c r="A3307" t="str">
        <f>'Kickstarter Table'!F3307</f>
        <v>successful</v>
      </c>
      <c r="B3307" s="11">
        <f>'Kickstarter Table'!D3307</f>
        <v>4000</v>
      </c>
      <c r="C3307" s="11"/>
    </row>
    <row r="3308" spans="1:3" x14ac:dyDescent="0.25">
      <c r="A3308" t="str">
        <f>'Kickstarter Table'!F3308</f>
        <v>successful</v>
      </c>
      <c r="B3308" s="11">
        <f>'Kickstarter Table'!D3308</f>
        <v>1500</v>
      </c>
      <c r="C3308" s="11"/>
    </row>
    <row r="3309" spans="1:3" x14ac:dyDescent="0.25">
      <c r="A3309" t="str">
        <f>'Kickstarter Table'!F3309</f>
        <v>successful</v>
      </c>
      <c r="B3309" s="11">
        <f>'Kickstarter Table'!D3309</f>
        <v>1000</v>
      </c>
      <c r="C3309" s="11"/>
    </row>
    <row r="3310" spans="1:3" x14ac:dyDescent="0.25">
      <c r="A3310" t="str">
        <f>'Kickstarter Table'!F3310</f>
        <v>successful</v>
      </c>
      <c r="B3310" s="11">
        <f>'Kickstarter Table'!D3310</f>
        <v>3500</v>
      </c>
      <c r="C3310" s="11"/>
    </row>
    <row r="3311" spans="1:3" x14ac:dyDescent="0.25">
      <c r="A3311" t="str">
        <f>'Kickstarter Table'!F3311</f>
        <v>successful</v>
      </c>
      <c r="B3311" s="11">
        <f>'Kickstarter Table'!D3311</f>
        <v>350</v>
      </c>
      <c r="C3311" s="11"/>
    </row>
    <row r="3312" spans="1:3" x14ac:dyDescent="0.25">
      <c r="A3312" t="str">
        <f>'Kickstarter Table'!F3312</f>
        <v>successful</v>
      </c>
      <c r="B3312" s="11">
        <f>'Kickstarter Table'!D3312</f>
        <v>6500</v>
      </c>
      <c r="C3312" s="11"/>
    </row>
    <row r="3313" spans="1:3" x14ac:dyDescent="0.25">
      <c r="A3313" t="str">
        <f>'Kickstarter Table'!F3313</f>
        <v>successful</v>
      </c>
      <c r="B3313" s="11">
        <f>'Kickstarter Table'!D3313</f>
        <v>2500</v>
      </c>
      <c r="C3313" s="11"/>
    </row>
    <row r="3314" spans="1:3" x14ac:dyDescent="0.25">
      <c r="A3314" t="str">
        <f>'Kickstarter Table'!F3314</f>
        <v>successful</v>
      </c>
      <c r="B3314" s="11">
        <f>'Kickstarter Table'!D3314</f>
        <v>2500</v>
      </c>
      <c r="C3314" s="11"/>
    </row>
    <row r="3315" spans="1:3" x14ac:dyDescent="0.25">
      <c r="A3315" t="str">
        <f>'Kickstarter Table'!F3315</f>
        <v>successful</v>
      </c>
      <c r="B3315" s="11">
        <f>'Kickstarter Table'!D3315</f>
        <v>2000</v>
      </c>
      <c r="C3315" s="11"/>
    </row>
    <row r="3316" spans="1:3" x14ac:dyDescent="0.25">
      <c r="A3316" t="str">
        <f>'Kickstarter Table'!F3316</f>
        <v>successful</v>
      </c>
      <c r="B3316" s="11">
        <f>'Kickstarter Table'!D3316</f>
        <v>800</v>
      </c>
      <c r="C3316" s="11"/>
    </row>
    <row r="3317" spans="1:3" x14ac:dyDescent="0.25">
      <c r="A3317" t="str">
        <f>'Kickstarter Table'!F3317</f>
        <v>successful</v>
      </c>
      <c r="B3317" s="11">
        <f>'Kickstarter Table'!D3317</f>
        <v>4000</v>
      </c>
      <c r="C3317" s="11"/>
    </row>
    <row r="3318" spans="1:3" x14ac:dyDescent="0.25">
      <c r="A3318" t="str">
        <f>'Kickstarter Table'!F3318</f>
        <v>successful</v>
      </c>
      <c r="B3318" s="11">
        <f>'Kickstarter Table'!D3318</f>
        <v>11737</v>
      </c>
      <c r="C3318" s="11"/>
    </row>
    <row r="3319" spans="1:3" x14ac:dyDescent="0.25">
      <c r="A3319" t="str">
        <f>'Kickstarter Table'!F3319</f>
        <v>successful</v>
      </c>
      <c r="B3319" s="11">
        <f>'Kickstarter Table'!D3319</f>
        <v>1050</v>
      </c>
      <c r="C3319" s="11"/>
    </row>
    <row r="3320" spans="1:3" x14ac:dyDescent="0.25">
      <c r="A3320" t="str">
        <f>'Kickstarter Table'!F3320</f>
        <v>successful</v>
      </c>
      <c r="B3320" s="11">
        <f>'Kickstarter Table'!D3320</f>
        <v>2000</v>
      </c>
      <c r="C3320" s="11"/>
    </row>
    <row r="3321" spans="1:3" x14ac:dyDescent="0.25">
      <c r="A3321" t="str">
        <f>'Kickstarter Table'!F3321</f>
        <v>successful</v>
      </c>
      <c r="B3321" s="11">
        <f>'Kickstarter Table'!D3321</f>
        <v>500</v>
      </c>
      <c r="C3321" s="11"/>
    </row>
    <row r="3322" spans="1:3" x14ac:dyDescent="0.25">
      <c r="A3322" t="str">
        <f>'Kickstarter Table'!F3322</f>
        <v>successful</v>
      </c>
      <c r="B3322" s="11">
        <f>'Kickstarter Table'!D3322</f>
        <v>2500</v>
      </c>
      <c r="C3322" s="11"/>
    </row>
    <row r="3323" spans="1:3" x14ac:dyDescent="0.25">
      <c r="A3323" t="str">
        <f>'Kickstarter Table'!F3323</f>
        <v>successful</v>
      </c>
      <c r="B3323" s="11">
        <f>'Kickstarter Table'!D3323</f>
        <v>500</v>
      </c>
      <c r="C3323" s="11"/>
    </row>
    <row r="3324" spans="1:3" x14ac:dyDescent="0.25">
      <c r="A3324" t="str">
        <f>'Kickstarter Table'!F3324</f>
        <v>successful</v>
      </c>
      <c r="B3324" s="11">
        <f>'Kickstarter Table'!D3324</f>
        <v>3300</v>
      </c>
      <c r="C3324" s="11"/>
    </row>
    <row r="3325" spans="1:3" x14ac:dyDescent="0.25">
      <c r="A3325" t="str">
        <f>'Kickstarter Table'!F3325</f>
        <v>successful</v>
      </c>
      <c r="B3325" s="11">
        <f>'Kickstarter Table'!D3325</f>
        <v>1000</v>
      </c>
      <c r="C3325" s="11"/>
    </row>
    <row r="3326" spans="1:3" x14ac:dyDescent="0.25">
      <c r="A3326" t="str">
        <f>'Kickstarter Table'!F3326</f>
        <v>successful</v>
      </c>
      <c r="B3326" s="11">
        <f>'Kickstarter Table'!D3326</f>
        <v>1500</v>
      </c>
      <c r="C3326" s="11"/>
    </row>
    <row r="3327" spans="1:3" x14ac:dyDescent="0.25">
      <c r="A3327" t="str">
        <f>'Kickstarter Table'!F3327</f>
        <v>successful</v>
      </c>
      <c r="B3327" s="11">
        <f>'Kickstarter Table'!D3327</f>
        <v>400</v>
      </c>
      <c r="C3327" s="11"/>
    </row>
    <row r="3328" spans="1:3" x14ac:dyDescent="0.25">
      <c r="A3328" t="str">
        <f>'Kickstarter Table'!F3328</f>
        <v>successful</v>
      </c>
      <c r="B3328" s="11">
        <f>'Kickstarter Table'!D3328</f>
        <v>8000</v>
      </c>
      <c r="C3328" s="11"/>
    </row>
    <row r="3329" spans="1:3" x14ac:dyDescent="0.25">
      <c r="A3329" t="str">
        <f>'Kickstarter Table'!F3329</f>
        <v>successful</v>
      </c>
      <c r="B3329" s="11">
        <f>'Kickstarter Table'!D3329</f>
        <v>800</v>
      </c>
      <c r="C3329" s="11"/>
    </row>
    <row r="3330" spans="1:3" x14ac:dyDescent="0.25">
      <c r="A3330" t="str">
        <f>'Kickstarter Table'!F3330</f>
        <v>successful</v>
      </c>
      <c r="B3330" s="11">
        <f>'Kickstarter Table'!D3330</f>
        <v>1800</v>
      </c>
      <c r="C3330" s="11"/>
    </row>
    <row r="3331" spans="1:3" x14ac:dyDescent="0.25">
      <c r="A3331" t="str">
        <f>'Kickstarter Table'!F3331</f>
        <v>successful</v>
      </c>
      <c r="B3331" s="11">
        <f>'Kickstarter Table'!D3331</f>
        <v>1000</v>
      </c>
      <c r="C3331" s="11"/>
    </row>
    <row r="3332" spans="1:3" x14ac:dyDescent="0.25">
      <c r="A3332" t="str">
        <f>'Kickstarter Table'!F3332</f>
        <v>successful</v>
      </c>
      <c r="B3332" s="11">
        <f>'Kickstarter Table'!D3332</f>
        <v>1500</v>
      </c>
      <c r="C3332" s="11"/>
    </row>
    <row r="3333" spans="1:3" x14ac:dyDescent="0.25">
      <c r="A3333" t="str">
        <f>'Kickstarter Table'!F3333</f>
        <v>successful</v>
      </c>
      <c r="B3333" s="11">
        <f>'Kickstarter Table'!D3333</f>
        <v>5000</v>
      </c>
      <c r="C3333" s="11"/>
    </row>
    <row r="3334" spans="1:3" x14ac:dyDescent="0.25">
      <c r="A3334" t="str">
        <f>'Kickstarter Table'!F3334</f>
        <v>successful</v>
      </c>
      <c r="B3334" s="11">
        <f>'Kickstarter Table'!D3334</f>
        <v>6000</v>
      </c>
      <c r="C3334" s="11"/>
    </row>
    <row r="3335" spans="1:3" x14ac:dyDescent="0.25">
      <c r="A3335" t="str">
        <f>'Kickstarter Table'!F3335</f>
        <v>successful</v>
      </c>
      <c r="B3335" s="11">
        <f>'Kickstarter Table'!D3335</f>
        <v>3500</v>
      </c>
      <c r="C3335" s="11"/>
    </row>
    <row r="3336" spans="1:3" x14ac:dyDescent="0.25">
      <c r="A3336" t="str">
        <f>'Kickstarter Table'!F3336</f>
        <v>successful</v>
      </c>
      <c r="B3336" s="11">
        <f>'Kickstarter Table'!D3336</f>
        <v>3871</v>
      </c>
      <c r="C3336" s="11"/>
    </row>
    <row r="3337" spans="1:3" x14ac:dyDescent="0.25">
      <c r="A3337" t="str">
        <f>'Kickstarter Table'!F3337</f>
        <v>successful</v>
      </c>
      <c r="B3337" s="11">
        <f>'Kickstarter Table'!D3337</f>
        <v>5000</v>
      </c>
      <c r="C3337" s="11"/>
    </row>
    <row r="3338" spans="1:3" x14ac:dyDescent="0.25">
      <c r="A3338" t="str">
        <f>'Kickstarter Table'!F3338</f>
        <v>successful</v>
      </c>
      <c r="B3338" s="11">
        <f>'Kickstarter Table'!D3338</f>
        <v>250</v>
      </c>
      <c r="C3338" s="11"/>
    </row>
    <row r="3339" spans="1:3" x14ac:dyDescent="0.25">
      <c r="A3339" t="str">
        <f>'Kickstarter Table'!F3339</f>
        <v>successful</v>
      </c>
      <c r="B3339" s="11">
        <f>'Kickstarter Table'!D3339</f>
        <v>2500</v>
      </c>
      <c r="C3339" s="11"/>
    </row>
    <row r="3340" spans="1:3" x14ac:dyDescent="0.25">
      <c r="A3340" t="str">
        <f>'Kickstarter Table'!F3340</f>
        <v>successful</v>
      </c>
      <c r="B3340" s="11">
        <f>'Kickstarter Table'!D3340</f>
        <v>15000</v>
      </c>
      <c r="C3340" s="11"/>
    </row>
    <row r="3341" spans="1:3" x14ac:dyDescent="0.25">
      <c r="A3341" t="str">
        <f>'Kickstarter Table'!F3341</f>
        <v>successful</v>
      </c>
      <c r="B3341" s="11">
        <f>'Kickstarter Table'!D3341</f>
        <v>8000</v>
      </c>
      <c r="C3341" s="11"/>
    </row>
    <row r="3342" spans="1:3" x14ac:dyDescent="0.25">
      <c r="A3342" t="str">
        <f>'Kickstarter Table'!F3342</f>
        <v>successful</v>
      </c>
      <c r="B3342" s="11">
        <f>'Kickstarter Table'!D3342</f>
        <v>3000</v>
      </c>
      <c r="C3342" s="11"/>
    </row>
    <row r="3343" spans="1:3" x14ac:dyDescent="0.25">
      <c r="A3343" t="str">
        <f>'Kickstarter Table'!F3343</f>
        <v>successful</v>
      </c>
      <c r="B3343" s="11">
        <f>'Kickstarter Table'!D3343</f>
        <v>3350</v>
      </c>
      <c r="C3343" s="11"/>
    </row>
    <row r="3344" spans="1:3" x14ac:dyDescent="0.25">
      <c r="A3344" t="str">
        <f>'Kickstarter Table'!F3344</f>
        <v>successful</v>
      </c>
      <c r="B3344" s="11">
        <f>'Kickstarter Table'!D3344</f>
        <v>6000</v>
      </c>
      <c r="C3344" s="11"/>
    </row>
    <row r="3345" spans="1:3" x14ac:dyDescent="0.25">
      <c r="A3345" t="str">
        <f>'Kickstarter Table'!F3345</f>
        <v>successful</v>
      </c>
      <c r="B3345" s="11">
        <f>'Kickstarter Table'!D3345</f>
        <v>700</v>
      </c>
      <c r="C3345" s="11"/>
    </row>
    <row r="3346" spans="1:3" x14ac:dyDescent="0.25">
      <c r="A3346" t="str">
        <f>'Kickstarter Table'!F3346</f>
        <v>successful</v>
      </c>
      <c r="B3346" s="11">
        <f>'Kickstarter Table'!D3346</f>
        <v>4500</v>
      </c>
      <c r="C3346" s="11"/>
    </row>
    <row r="3347" spans="1:3" x14ac:dyDescent="0.25">
      <c r="A3347" t="str">
        <f>'Kickstarter Table'!F3347</f>
        <v>successful</v>
      </c>
      <c r="B3347" s="11">
        <f>'Kickstarter Table'!D3347</f>
        <v>500</v>
      </c>
      <c r="C3347" s="11"/>
    </row>
    <row r="3348" spans="1:3" x14ac:dyDescent="0.25">
      <c r="A3348" t="str">
        <f>'Kickstarter Table'!F3348</f>
        <v>successful</v>
      </c>
      <c r="B3348" s="11">
        <f>'Kickstarter Table'!D3348</f>
        <v>1500</v>
      </c>
      <c r="C3348" s="11"/>
    </row>
    <row r="3349" spans="1:3" x14ac:dyDescent="0.25">
      <c r="A3349" t="str">
        <f>'Kickstarter Table'!F3349</f>
        <v>successful</v>
      </c>
      <c r="B3349" s="11">
        <f>'Kickstarter Table'!D3349</f>
        <v>2000</v>
      </c>
      <c r="C3349" s="11"/>
    </row>
    <row r="3350" spans="1:3" x14ac:dyDescent="0.25">
      <c r="A3350" t="str">
        <f>'Kickstarter Table'!F3350</f>
        <v>successful</v>
      </c>
      <c r="B3350" s="11">
        <f>'Kickstarter Table'!D3350</f>
        <v>5500</v>
      </c>
      <c r="C3350" s="11"/>
    </row>
    <row r="3351" spans="1:3" x14ac:dyDescent="0.25">
      <c r="A3351" t="str">
        <f>'Kickstarter Table'!F3351</f>
        <v>successful</v>
      </c>
      <c r="B3351" s="11">
        <f>'Kickstarter Table'!D3351</f>
        <v>1000</v>
      </c>
      <c r="C3351" s="11"/>
    </row>
    <row r="3352" spans="1:3" x14ac:dyDescent="0.25">
      <c r="A3352" t="str">
        <f>'Kickstarter Table'!F3352</f>
        <v>successful</v>
      </c>
      <c r="B3352" s="11">
        <f>'Kickstarter Table'!D3352</f>
        <v>3500</v>
      </c>
      <c r="C3352" s="11"/>
    </row>
    <row r="3353" spans="1:3" x14ac:dyDescent="0.25">
      <c r="A3353" t="str">
        <f>'Kickstarter Table'!F3353</f>
        <v>successful</v>
      </c>
      <c r="B3353" s="11">
        <f>'Kickstarter Table'!D3353</f>
        <v>5000</v>
      </c>
      <c r="C3353" s="11"/>
    </row>
    <row r="3354" spans="1:3" x14ac:dyDescent="0.25">
      <c r="A3354" t="str">
        <f>'Kickstarter Table'!F3354</f>
        <v>successful</v>
      </c>
      <c r="B3354" s="11">
        <f>'Kickstarter Table'!D3354</f>
        <v>5000</v>
      </c>
      <c r="C3354" s="11"/>
    </row>
    <row r="3355" spans="1:3" x14ac:dyDescent="0.25">
      <c r="A3355" t="str">
        <f>'Kickstarter Table'!F3355</f>
        <v>successful</v>
      </c>
      <c r="B3355" s="11">
        <f>'Kickstarter Table'!D3355</f>
        <v>500</v>
      </c>
      <c r="C3355" s="11"/>
    </row>
    <row r="3356" spans="1:3" x14ac:dyDescent="0.25">
      <c r="A3356" t="str">
        <f>'Kickstarter Table'!F3356</f>
        <v>successful</v>
      </c>
      <c r="B3356" s="11">
        <f>'Kickstarter Table'!D3356</f>
        <v>3000</v>
      </c>
      <c r="C3356" s="11"/>
    </row>
    <row r="3357" spans="1:3" x14ac:dyDescent="0.25">
      <c r="A3357" t="str">
        <f>'Kickstarter Table'!F3357</f>
        <v>successful</v>
      </c>
      <c r="B3357" s="11">
        <f>'Kickstarter Table'!D3357</f>
        <v>1750</v>
      </c>
      <c r="C3357" s="11"/>
    </row>
    <row r="3358" spans="1:3" x14ac:dyDescent="0.25">
      <c r="A3358" t="str">
        <f>'Kickstarter Table'!F3358</f>
        <v>successful</v>
      </c>
      <c r="B3358" s="11">
        <f>'Kickstarter Table'!D3358</f>
        <v>1500</v>
      </c>
      <c r="C3358" s="11"/>
    </row>
    <row r="3359" spans="1:3" x14ac:dyDescent="0.25">
      <c r="A3359" t="str">
        <f>'Kickstarter Table'!F3359</f>
        <v>successful</v>
      </c>
      <c r="B3359" s="11">
        <f>'Kickstarter Table'!D3359</f>
        <v>2000</v>
      </c>
      <c r="C3359" s="11"/>
    </row>
    <row r="3360" spans="1:3" x14ac:dyDescent="0.25">
      <c r="A3360" t="str">
        <f>'Kickstarter Table'!F3360</f>
        <v>successful</v>
      </c>
      <c r="B3360" s="11">
        <f>'Kickstarter Table'!D3360</f>
        <v>10000</v>
      </c>
      <c r="C3360" s="11"/>
    </row>
    <row r="3361" spans="1:3" x14ac:dyDescent="0.25">
      <c r="A3361" t="str">
        <f>'Kickstarter Table'!F3361</f>
        <v>successful</v>
      </c>
      <c r="B3361" s="11">
        <f>'Kickstarter Table'!D3361</f>
        <v>4000</v>
      </c>
      <c r="C3361" s="11"/>
    </row>
    <row r="3362" spans="1:3" x14ac:dyDescent="0.25">
      <c r="A3362" t="str">
        <f>'Kickstarter Table'!F3362</f>
        <v>successful</v>
      </c>
      <c r="B3362" s="11">
        <f>'Kickstarter Table'!D3362</f>
        <v>9000</v>
      </c>
      <c r="C3362" s="11"/>
    </row>
    <row r="3363" spans="1:3" x14ac:dyDescent="0.25">
      <c r="A3363" t="str">
        <f>'Kickstarter Table'!F3363</f>
        <v>successful</v>
      </c>
      <c r="B3363" s="11">
        <f>'Kickstarter Table'!D3363</f>
        <v>5000</v>
      </c>
      <c r="C3363" s="11"/>
    </row>
    <row r="3364" spans="1:3" x14ac:dyDescent="0.25">
      <c r="A3364" t="str">
        <f>'Kickstarter Table'!F3364</f>
        <v>successful</v>
      </c>
      <c r="B3364" s="11">
        <f>'Kickstarter Table'!D3364</f>
        <v>500</v>
      </c>
      <c r="C3364" s="11"/>
    </row>
    <row r="3365" spans="1:3" x14ac:dyDescent="0.25">
      <c r="A3365" t="str">
        <f>'Kickstarter Table'!F3365</f>
        <v>successful</v>
      </c>
      <c r="B3365" s="11">
        <f>'Kickstarter Table'!D3365</f>
        <v>7750</v>
      </c>
      <c r="C3365" s="11"/>
    </row>
    <row r="3366" spans="1:3" x14ac:dyDescent="0.25">
      <c r="A3366" t="str">
        <f>'Kickstarter Table'!F3366</f>
        <v>successful</v>
      </c>
      <c r="B3366" s="11">
        <f>'Kickstarter Table'!D3366</f>
        <v>3000</v>
      </c>
      <c r="C3366" s="11"/>
    </row>
    <row r="3367" spans="1:3" x14ac:dyDescent="0.25">
      <c r="A3367" t="str">
        <f>'Kickstarter Table'!F3367</f>
        <v>successful</v>
      </c>
      <c r="B3367" s="11">
        <f>'Kickstarter Table'!D3367</f>
        <v>2500</v>
      </c>
      <c r="C3367" s="11"/>
    </row>
    <row r="3368" spans="1:3" x14ac:dyDescent="0.25">
      <c r="A3368" t="str">
        <f>'Kickstarter Table'!F3368</f>
        <v>successful</v>
      </c>
      <c r="B3368" s="11">
        <f>'Kickstarter Table'!D3368</f>
        <v>500</v>
      </c>
      <c r="C3368" s="11"/>
    </row>
    <row r="3369" spans="1:3" x14ac:dyDescent="0.25">
      <c r="A3369" t="str">
        <f>'Kickstarter Table'!F3369</f>
        <v>successful</v>
      </c>
      <c r="B3369" s="11">
        <f>'Kickstarter Table'!D3369</f>
        <v>750</v>
      </c>
      <c r="C3369" s="11"/>
    </row>
    <row r="3370" spans="1:3" x14ac:dyDescent="0.25">
      <c r="A3370" t="str">
        <f>'Kickstarter Table'!F3370</f>
        <v>successful</v>
      </c>
      <c r="B3370" s="11">
        <f>'Kickstarter Table'!D3370</f>
        <v>1000</v>
      </c>
      <c r="C3370" s="11"/>
    </row>
    <row r="3371" spans="1:3" x14ac:dyDescent="0.25">
      <c r="A3371" t="str">
        <f>'Kickstarter Table'!F3371</f>
        <v>successful</v>
      </c>
      <c r="B3371" s="11">
        <f>'Kickstarter Table'!D3371</f>
        <v>5000</v>
      </c>
      <c r="C3371" s="11"/>
    </row>
    <row r="3372" spans="1:3" x14ac:dyDescent="0.25">
      <c r="A3372" t="str">
        <f>'Kickstarter Table'!F3372</f>
        <v>successful</v>
      </c>
      <c r="B3372" s="11">
        <f>'Kickstarter Table'!D3372</f>
        <v>1500</v>
      </c>
      <c r="C3372" s="11"/>
    </row>
    <row r="3373" spans="1:3" x14ac:dyDescent="0.25">
      <c r="A3373" t="str">
        <f>'Kickstarter Table'!F3373</f>
        <v>successful</v>
      </c>
      <c r="B3373" s="11">
        <f>'Kickstarter Table'!D3373</f>
        <v>200</v>
      </c>
      <c r="C3373" s="11"/>
    </row>
    <row r="3374" spans="1:3" x14ac:dyDescent="0.25">
      <c r="A3374" t="str">
        <f>'Kickstarter Table'!F3374</f>
        <v>successful</v>
      </c>
      <c r="B3374" s="11">
        <f>'Kickstarter Table'!D3374</f>
        <v>1000</v>
      </c>
      <c r="C3374" s="11"/>
    </row>
    <row r="3375" spans="1:3" x14ac:dyDescent="0.25">
      <c r="A3375" t="str">
        <f>'Kickstarter Table'!F3375</f>
        <v>successful</v>
      </c>
      <c r="B3375" s="11">
        <f>'Kickstarter Table'!D3375</f>
        <v>2000</v>
      </c>
      <c r="C3375" s="11"/>
    </row>
    <row r="3376" spans="1:3" x14ac:dyDescent="0.25">
      <c r="A3376" t="str">
        <f>'Kickstarter Table'!F3376</f>
        <v>successful</v>
      </c>
      <c r="B3376" s="11">
        <f>'Kickstarter Table'!D3376</f>
        <v>3500</v>
      </c>
      <c r="C3376" s="11"/>
    </row>
    <row r="3377" spans="1:3" x14ac:dyDescent="0.25">
      <c r="A3377" t="str">
        <f>'Kickstarter Table'!F3377</f>
        <v>successful</v>
      </c>
      <c r="B3377" s="11">
        <f>'Kickstarter Table'!D3377</f>
        <v>3000</v>
      </c>
      <c r="C3377" s="11"/>
    </row>
    <row r="3378" spans="1:3" x14ac:dyDescent="0.25">
      <c r="A3378" t="str">
        <f>'Kickstarter Table'!F3378</f>
        <v>successful</v>
      </c>
      <c r="B3378" s="11">
        <f>'Kickstarter Table'!D3378</f>
        <v>8000</v>
      </c>
      <c r="C3378" s="11"/>
    </row>
    <row r="3379" spans="1:3" x14ac:dyDescent="0.25">
      <c r="A3379" t="str">
        <f>'Kickstarter Table'!F3379</f>
        <v>successful</v>
      </c>
      <c r="B3379" s="11">
        <f>'Kickstarter Table'!D3379</f>
        <v>8000</v>
      </c>
      <c r="C3379" s="11"/>
    </row>
    <row r="3380" spans="1:3" x14ac:dyDescent="0.25">
      <c r="A3380" t="str">
        <f>'Kickstarter Table'!F3380</f>
        <v>successful</v>
      </c>
      <c r="B3380" s="11">
        <f>'Kickstarter Table'!D3380</f>
        <v>550</v>
      </c>
      <c r="C3380" s="11"/>
    </row>
    <row r="3381" spans="1:3" x14ac:dyDescent="0.25">
      <c r="A3381" t="str">
        <f>'Kickstarter Table'!F3381</f>
        <v>successful</v>
      </c>
      <c r="B3381" s="11">
        <f>'Kickstarter Table'!D3381</f>
        <v>2000</v>
      </c>
      <c r="C3381" s="11"/>
    </row>
    <row r="3382" spans="1:3" x14ac:dyDescent="0.25">
      <c r="A3382" t="str">
        <f>'Kickstarter Table'!F3382</f>
        <v>successful</v>
      </c>
      <c r="B3382" s="11">
        <f>'Kickstarter Table'!D3382</f>
        <v>3000</v>
      </c>
      <c r="C3382" s="11"/>
    </row>
    <row r="3383" spans="1:3" x14ac:dyDescent="0.25">
      <c r="A3383" t="str">
        <f>'Kickstarter Table'!F3383</f>
        <v>successful</v>
      </c>
      <c r="B3383" s="11">
        <f>'Kickstarter Table'!D3383</f>
        <v>4000</v>
      </c>
      <c r="C3383" s="11"/>
    </row>
    <row r="3384" spans="1:3" x14ac:dyDescent="0.25">
      <c r="A3384" t="str">
        <f>'Kickstarter Table'!F3384</f>
        <v>successful</v>
      </c>
      <c r="B3384" s="11">
        <f>'Kickstarter Table'!D3384</f>
        <v>3500</v>
      </c>
      <c r="C3384" s="11"/>
    </row>
    <row r="3385" spans="1:3" x14ac:dyDescent="0.25">
      <c r="A3385" t="str">
        <f>'Kickstarter Table'!F3385</f>
        <v>successful</v>
      </c>
      <c r="B3385" s="11">
        <f>'Kickstarter Table'!D3385</f>
        <v>1750</v>
      </c>
      <c r="C3385" s="11"/>
    </row>
    <row r="3386" spans="1:3" x14ac:dyDescent="0.25">
      <c r="A3386" t="str">
        <f>'Kickstarter Table'!F3386</f>
        <v>successful</v>
      </c>
      <c r="B3386" s="11">
        <f>'Kickstarter Table'!D3386</f>
        <v>6000</v>
      </c>
      <c r="C3386" s="11"/>
    </row>
    <row r="3387" spans="1:3" x14ac:dyDescent="0.25">
      <c r="A3387" t="str">
        <f>'Kickstarter Table'!F3387</f>
        <v>successful</v>
      </c>
      <c r="B3387" s="11">
        <f>'Kickstarter Table'!D3387</f>
        <v>2000</v>
      </c>
      <c r="C3387" s="11"/>
    </row>
    <row r="3388" spans="1:3" x14ac:dyDescent="0.25">
      <c r="A3388" t="str">
        <f>'Kickstarter Table'!F3388</f>
        <v>successful</v>
      </c>
      <c r="B3388" s="11">
        <f>'Kickstarter Table'!D3388</f>
        <v>2000</v>
      </c>
      <c r="C3388" s="11"/>
    </row>
    <row r="3389" spans="1:3" x14ac:dyDescent="0.25">
      <c r="A3389" t="str">
        <f>'Kickstarter Table'!F3389</f>
        <v>successful</v>
      </c>
      <c r="B3389" s="11">
        <f>'Kickstarter Table'!D3389</f>
        <v>3000</v>
      </c>
      <c r="C3389" s="11"/>
    </row>
    <row r="3390" spans="1:3" x14ac:dyDescent="0.25">
      <c r="A3390" t="str">
        <f>'Kickstarter Table'!F3390</f>
        <v>successful</v>
      </c>
      <c r="B3390" s="11">
        <f>'Kickstarter Table'!D3390</f>
        <v>1500</v>
      </c>
      <c r="C3390" s="11"/>
    </row>
    <row r="3391" spans="1:3" x14ac:dyDescent="0.25">
      <c r="A3391" t="str">
        <f>'Kickstarter Table'!F3391</f>
        <v>successful</v>
      </c>
      <c r="B3391" s="11">
        <f>'Kickstarter Table'!D3391</f>
        <v>10000</v>
      </c>
      <c r="C3391" s="11"/>
    </row>
    <row r="3392" spans="1:3" x14ac:dyDescent="0.25">
      <c r="A3392" t="str">
        <f>'Kickstarter Table'!F3392</f>
        <v>successful</v>
      </c>
      <c r="B3392" s="11">
        <f>'Kickstarter Table'!D3392</f>
        <v>1500</v>
      </c>
      <c r="C3392" s="11"/>
    </row>
    <row r="3393" spans="1:3" x14ac:dyDescent="0.25">
      <c r="A3393" t="str">
        <f>'Kickstarter Table'!F3393</f>
        <v>successful</v>
      </c>
      <c r="B3393" s="11">
        <f>'Kickstarter Table'!D3393</f>
        <v>500</v>
      </c>
      <c r="C3393" s="11"/>
    </row>
    <row r="3394" spans="1:3" x14ac:dyDescent="0.25">
      <c r="A3394" t="str">
        <f>'Kickstarter Table'!F3394</f>
        <v>successful</v>
      </c>
      <c r="B3394" s="11">
        <f>'Kickstarter Table'!D3394</f>
        <v>500</v>
      </c>
      <c r="C3394" s="11"/>
    </row>
    <row r="3395" spans="1:3" x14ac:dyDescent="0.25">
      <c r="A3395" t="str">
        <f>'Kickstarter Table'!F3395</f>
        <v>successful</v>
      </c>
      <c r="B3395" s="11">
        <f>'Kickstarter Table'!D3395</f>
        <v>1500</v>
      </c>
      <c r="C3395" s="11"/>
    </row>
    <row r="3396" spans="1:3" x14ac:dyDescent="0.25">
      <c r="A3396" t="str">
        <f>'Kickstarter Table'!F3396</f>
        <v>successful</v>
      </c>
      <c r="B3396" s="11">
        <f>'Kickstarter Table'!D3396</f>
        <v>550</v>
      </c>
      <c r="C3396" s="11"/>
    </row>
    <row r="3397" spans="1:3" x14ac:dyDescent="0.25">
      <c r="A3397" t="str">
        <f>'Kickstarter Table'!F3397</f>
        <v>successful</v>
      </c>
      <c r="B3397" s="11">
        <f>'Kickstarter Table'!D3397</f>
        <v>500</v>
      </c>
      <c r="C3397" s="11"/>
    </row>
    <row r="3398" spans="1:3" x14ac:dyDescent="0.25">
      <c r="A3398" t="str">
        <f>'Kickstarter Table'!F3398</f>
        <v>successful</v>
      </c>
      <c r="B3398" s="11">
        <f>'Kickstarter Table'!D3398</f>
        <v>1500</v>
      </c>
      <c r="C3398" s="11"/>
    </row>
    <row r="3399" spans="1:3" x14ac:dyDescent="0.25">
      <c r="A3399" t="str">
        <f>'Kickstarter Table'!F3399</f>
        <v>successful</v>
      </c>
      <c r="B3399" s="11">
        <f>'Kickstarter Table'!D3399</f>
        <v>250</v>
      </c>
      <c r="C3399" s="11"/>
    </row>
    <row r="3400" spans="1:3" x14ac:dyDescent="0.25">
      <c r="A3400" t="str">
        <f>'Kickstarter Table'!F3400</f>
        <v>successful</v>
      </c>
      <c r="B3400" s="11">
        <f>'Kickstarter Table'!D3400</f>
        <v>4000</v>
      </c>
      <c r="C3400" s="11"/>
    </row>
    <row r="3401" spans="1:3" x14ac:dyDescent="0.25">
      <c r="A3401" t="str">
        <f>'Kickstarter Table'!F3401</f>
        <v>successful</v>
      </c>
      <c r="B3401" s="11">
        <f>'Kickstarter Table'!D3401</f>
        <v>1200</v>
      </c>
      <c r="C3401" s="11"/>
    </row>
    <row r="3402" spans="1:3" x14ac:dyDescent="0.25">
      <c r="A3402" t="str">
        <f>'Kickstarter Table'!F3402</f>
        <v>successful</v>
      </c>
      <c r="B3402" s="11">
        <f>'Kickstarter Table'!D3402</f>
        <v>10000</v>
      </c>
      <c r="C3402" s="11"/>
    </row>
    <row r="3403" spans="1:3" x14ac:dyDescent="0.25">
      <c r="A3403" t="str">
        <f>'Kickstarter Table'!F3403</f>
        <v>successful</v>
      </c>
      <c r="B3403" s="11">
        <f>'Kickstarter Table'!D3403</f>
        <v>2900</v>
      </c>
      <c r="C3403" s="11"/>
    </row>
    <row r="3404" spans="1:3" x14ac:dyDescent="0.25">
      <c r="A3404" t="str">
        <f>'Kickstarter Table'!F3404</f>
        <v>successful</v>
      </c>
      <c r="B3404" s="11">
        <f>'Kickstarter Table'!D3404</f>
        <v>15000</v>
      </c>
      <c r="C3404" s="11"/>
    </row>
    <row r="3405" spans="1:3" x14ac:dyDescent="0.25">
      <c r="A3405" t="str">
        <f>'Kickstarter Table'!F3405</f>
        <v>successful</v>
      </c>
      <c r="B3405" s="11">
        <f>'Kickstarter Table'!D3405</f>
        <v>2000</v>
      </c>
      <c r="C3405" s="11"/>
    </row>
    <row r="3406" spans="1:3" x14ac:dyDescent="0.25">
      <c r="A3406" t="str">
        <f>'Kickstarter Table'!F3406</f>
        <v>successful</v>
      </c>
      <c r="B3406" s="11">
        <f>'Kickstarter Table'!D3406</f>
        <v>500</v>
      </c>
      <c r="C3406" s="11"/>
    </row>
    <row r="3407" spans="1:3" x14ac:dyDescent="0.25">
      <c r="A3407" t="str">
        <f>'Kickstarter Table'!F3407</f>
        <v>successful</v>
      </c>
      <c r="B3407" s="11">
        <f>'Kickstarter Table'!D3407</f>
        <v>350</v>
      </c>
      <c r="C3407" s="11"/>
    </row>
    <row r="3408" spans="1:3" x14ac:dyDescent="0.25">
      <c r="A3408" t="str">
        <f>'Kickstarter Table'!F3408</f>
        <v>successful</v>
      </c>
      <c r="B3408" s="11">
        <f>'Kickstarter Table'!D3408</f>
        <v>10000</v>
      </c>
      <c r="C3408" s="11"/>
    </row>
    <row r="3409" spans="1:3" x14ac:dyDescent="0.25">
      <c r="A3409" t="str">
        <f>'Kickstarter Table'!F3409</f>
        <v>successful</v>
      </c>
      <c r="B3409" s="11">
        <f>'Kickstarter Table'!D3409</f>
        <v>2000</v>
      </c>
      <c r="C3409" s="11"/>
    </row>
    <row r="3410" spans="1:3" x14ac:dyDescent="0.25">
      <c r="A3410" t="str">
        <f>'Kickstarter Table'!F3410</f>
        <v>successful</v>
      </c>
      <c r="B3410" s="11">
        <f>'Kickstarter Table'!D3410</f>
        <v>500</v>
      </c>
      <c r="C3410" s="11"/>
    </row>
    <row r="3411" spans="1:3" x14ac:dyDescent="0.25">
      <c r="A3411" t="str">
        <f>'Kickstarter Table'!F3411</f>
        <v>successful</v>
      </c>
      <c r="B3411" s="11">
        <f>'Kickstarter Table'!D3411</f>
        <v>500</v>
      </c>
      <c r="C3411" s="11"/>
    </row>
    <row r="3412" spans="1:3" x14ac:dyDescent="0.25">
      <c r="A3412" t="str">
        <f>'Kickstarter Table'!F3412</f>
        <v>successful</v>
      </c>
      <c r="B3412" s="11">
        <f>'Kickstarter Table'!D3412</f>
        <v>3000</v>
      </c>
      <c r="C3412" s="11"/>
    </row>
    <row r="3413" spans="1:3" x14ac:dyDescent="0.25">
      <c r="A3413" t="str">
        <f>'Kickstarter Table'!F3413</f>
        <v>successful</v>
      </c>
      <c r="B3413" s="11">
        <f>'Kickstarter Table'!D3413</f>
        <v>15000</v>
      </c>
      <c r="C3413" s="11"/>
    </row>
    <row r="3414" spans="1:3" x14ac:dyDescent="0.25">
      <c r="A3414" t="str">
        <f>'Kickstarter Table'!F3414</f>
        <v>successful</v>
      </c>
      <c r="B3414" s="11">
        <f>'Kickstarter Table'!D3414</f>
        <v>3000</v>
      </c>
      <c r="C3414" s="11"/>
    </row>
    <row r="3415" spans="1:3" x14ac:dyDescent="0.25">
      <c r="A3415" t="str">
        <f>'Kickstarter Table'!F3415</f>
        <v>successful</v>
      </c>
      <c r="B3415" s="11">
        <f>'Kickstarter Table'!D3415</f>
        <v>500</v>
      </c>
      <c r="C3415" s="11"/>
    </row>
    <row r="3416" spans="1:3" x14ac:dyDescent="0.25">
      <c r="A3416" t="str">
        <f>'Kickstarter Table'!F3416</f>
        <v>successful</v>
      </c>
      <c r="B3416" s="11">
        <f>'Kickstarter Table'!D3416</f>
        <v>3000</v>
      </c>
      <c r="C3416" s="11"/>
    </row>
    <row r="3417" spans="1:3" x14ac:dyDescent="0.25">
      <c r="A3417" t="str">
        <f>'Kickstarter Table'!F3417</f>
        <v>successful</v>
      </c>
      <c r="B3417" s="11">
        <f>'Kickstarter Table'!D3417</f>
        <v>200</v>
      </c>
      <c r="C3417" s="11"/>
    </row>
    <row r="3418" spans="1:3" x14ac:dyDescent="0.25">
      <c r="A3418" t="str">
        <f>'Kickstarter Table'!F3418</f>
        <v>successful</v>
      </c>
      <c r="B3418" s="11">
        <f>'Kickstarter Table'!D3418</f>
        <v>4000</v>
      </c>
      <c r="C3418" s="11"/>
    </row>
    <row r="3419" spans="1:3" x14ac:dyDescent="0.25">
      <c r="A3419" t="str">
        <f>'Kickstarter Table'!F3419</f>
        <v>successful</v>
      </c>
      <c r="B3419" s="11">
        <f>'Kickstarter Table'!D3419</f>
        <v>1700</v>
      </c>
      <c r="C3419" s="11"/>
    </row>
    <row r="3420" spans="1:3" x14ac:dyDescent="0.25">
      <c r="A3420" t="str">
        <f>'Kickstarter Table'!F3420</f>
        <v>successful</v>
      </c>
      <c r="B3420" s="11">
        <f>'Kickstarter Table'!D3420</f>
        <v>4000</v>
      </c>
      <c r="C3420" s="11"/>
    </row>
    <row r="3421" spans="1:3" x14ac:dyDescent="0.25">
      <c r="A3421" t="str">
        <f>'Kickstarter Table'!F3421</f>
        <v>successful</v>
      </c>
      <c r="B3421" s="11">
        <f>'Kickstarter Table'!D3421</f>
        <v>2750</v>
      </c>
      <c r="C3421" s="11"/>
    </row>
    <row r="3422" spans="1:3" x14ac:dyDescent="0.25">
      <c r="A3422" t="str">
        <f>'Kickstarter Table'!F3422</f>
        <v>successful</v>
      </c>
      <c r="B3422" s="11">
        <f>'Kickstarter Table'!D3422</f>
        <v>700</v>
      </c>
      <c r="C3422" s="11"/>
    </row>
    <row r="3423" spans="1:3" x14ac:dyDescent="0.25">
      <c r="A3423" t="str">
        <f>'Kickstarter Table'!F3423</f>
        <v>successful</v>
      </c>
      <c r="B3423" s="11">
        <f>'Kickstarter Table'!D3423</f>
        <v>10000</v>
      </c>
      <c r="C3423" s="11"/>
    </row>
    <row r="3424" spans="1:3" x14ac:dyDescent="0.25">
      <c r="A3424" t="str">
        <f>'Kickstarter Table'!F3424</f>
        <v>successful</v>
      </c>
      <c r="B3424" s="11">
        <f>'Kickstarter Table'!D3424</f>
        <v>3000</v>
      </c>
      <c r="C3424" s="11"/>
    </row>
    <row r="3425" spans="1:3" x14ac:dyDescent="0.25">
      <c r="A3425" t="str">
        <f>'Kickstarter Table'!F3425</f>
        <v>successful</v>
      </c>
      <c r="B3425" s="11">
        <f>'Kickstarter Table'!D3425</f>
        <v>250</v>
      </c>
      <c r="C3425" s="11"/>
    </row>
    <row r="3426" spans="1:3" x14ac:dyDescent="0.25">
      <c r="A3426" t="str">
        <f>'Kickstarter Table'!F3426</f>
        <v>successful</v>
      </c>
      <c r="B3426" s="11">
        <f>'Kickstarter Table'!D3426</f>
        <v>6000</v>
      </c>
      <c r="C3426" s="11"/>
    </row>
    <row r="3427" spans="1:3" x14ac:dyDescent="0.25">
      <c r="A3427" t="str">
        <f>'Kickstarter Table'!F3427</f>
        <v>successful</v>
      </c>
      <c r="B3427" s="11">
        <f>'Kickstarter Table'!D3427</f>
        <v>30000</v>
      </c>
      <c r="C3427" s="11"/>
    </row>
    <row r="3428" spans="1:3" x14ac:dyDescent="0.25">
      <c r="A3428" t="str">
        <f>'Kickstarter Table'!F3428</f>
        <v>successful</v>
      </c>
      <c r="B3428" s="11">
        <f>'Kickstarter Table'!D3428</f>
        <v>3750</v>
      </c>
      <c r="C3428" s="11"/>
    </row>
    <row r="3429" spans="1:3" x14ac:dyDescent="0.25">
      <c r="A3429" t="str">
        <f>'Kickstarter Table'!F3429</f>
        <v>successful</v>
      </c>
      <c r="B3429" s="11">
        <f>'Kickstarter Table'!D3429</f>
        <v>1500</v>
      </c>
      <c r="C3429" s="11"/>
    </row>
    <row r="3430" spans="1:3" x14ac:dyDescent="0.25">
      <c r="A3430" t="str">
        <f>'Kickstarter Table'!F3430</f>
        <v>successful</v>
      </c>
      <c r="B3430" s="11">
        <f>'Kickstarter Table'!D3430</f>
        <v>2000</v>
      </c>
      <c r="C3430" s="11"/>
    </row>
    <row r="3431" spans="1:3" x14ac:dyDescent="0.25">
      <c r="A3431" t="str">
        <f>'Kickstarter Table'!F3431</f>
        <v>successful</v>
      </c>
      <c r="B3431" s="11">
        <f>'Kickstarter Table'!D3431</f>
        <v>150</v>
      </c>
      <c r="C3431" s="11"/>
    </row>
    <row r="3432" spans="1:3" x14ac:dyDescent="0.25">
      <c r="A3432" t="str">
        <f>'Kickstarter Table'!F3432</f>
        <v>successful</v>
      </c>
      <c r="B3432" s="11">
        <f>'Kickstarter Table'!D3432</f>
        <v>2000</v>
      </c>
      <c r="C3432" s="11"/>
    </row>
    <row r="3433" spans="1:3" x14ac:dyDescent="0.25">
      <c r="A3433" t="str">
        <f>'Kickstarter Table'!F3433</f>
        <v>successful</v>
      </c>
      <c r="B3433" s="11">
        <f>'Kickstarter Table'!D3433</f>
        <v>2000</v>
      </c>
      <c r="C3433" s="11"/>
    </row>
    <row r="3434" spans="1:3" x14ac:dyDescent="0.25">
      <c r="A3434" t="str">
        <f>'Kickstarter Table'!F3434</f>
        <v>successful</v>
      </c>
      <c r="B3434" s="11">
        <f>'Kickstarter Table'!D3434</f>
        <v>2000</v>
      </c>
      <c r="C3434" s="11"/>
    </row>
    <row r="3435" spans="1:3" x14ac:dyDescent="0.25">
      <c r="A3435" t="str">
        <f>'Kickstarter Table'!F3435</f>
        <v>successful</v>
      </c>
      <c r="B3435" s="11">
        <f>'Kickstarter Table'!D3435</f>
        <v>9500</v>
      </c>
      <c r="C3435" s="11"/>
    </row>
    <row r="3436" spans="1:3" x14ac:dyDescent="0.25">
      <c r="A3436" t="str">
        <f>'Kickstarter Table'!F3436</f>
        <v>successful</v>
      </c>
      <c r="B3436" s="11">
        <f>'Kickstarter Table'!D3436</f>
        <v>10000</v>
      </c>
      <c r="C3436" s="11"/>
    </row>
    <row r="3437" spans="1:3" x14ac:dyDescent="0.25">
      <c r="A3437" t="str">
        <f>'Kickstarter Table'!F3437</f>
        <v>successful</v>
      </c>
      <c r="B3437" s="11">
        <f>'Kickstarter Table'!D3437</f>
        <v>1000</v>
      </c>
      <c r="C3437" s="11"/>
    </row>
    <row r="3438" spans="1:3" x14ac:dyDescent="0.25">
      <c r="A3438" t="str">
        <f>'Kickstarter Table'!F3438</f>
        <v>successful</v>
      </c>
      <c r="B3438" s="11">
        <f>'Kickstarter Table'!D3438</f>
        <v>5000</v>
      </c>
      <c r="C3438" s="11"/>
    </row>
    <row r="3439" spans="1:3" x14ac:dyDescent="0.25">
      <c r="A3439" t="str">
        <f>'Kickstarter Table'!F3439</f>
        <v>successful</v>
      </c>
      <c r="B3439" s="11">
        <f>'Kickstarter Table'!D3439</f>
        <v>3000</v>
      </c>
      <c r="C3439" s="11"/>
    </row>
    <row r="3440" spans="1:3" x14ac:dyDescent="0.25">
      <c r="A3440" t="str">
        <f>'Kickstarter Table'!F3440</f>
        <v>successful</v>
      </c>
      <c r="B3440" s="11">
        <f>'Kickstarter Table'!D3440</f>
        <v>2500</v>
      </c>
      <c r="C3440" s="11"/>
    </row>
    <row r="3441" spans="1:3" x14ac:dyDescent="0.25">
      <c r="A3441" t="str">
        <f>'Kickstarter Table'!F3441</f>
        <v>successful</v>
      </c>
      <c r="B3441" s="11">
        <f>'Kickstarter Table'!D3441</f>
        <v>1200</v>
      </c>
      <c r="C3441" s="11"/>
    </row>
    <row r="3442" spans="1:3" x14ac:dyDescent="0.25">
      <c r="A3442" t="str">
        <f>'Kickstarter Table'!F3442</f>
        <v>successful</v>
      </c>
      <c r="B3442" s="11">
        <f>'Kickstarter Table'!D3442</f>
        <v>5000</v>
      </c>
      <c r="C3442" s="11"/>
    </row>
    <row r="3443" spans="1:3" x14ac:dyDescent="0.25">
      <c r="A3443" t="str">
        <f>'Kickstarter Table'!F3443</f>
        <v>successful</v>
      </c>
      <c r="B3443" s="11">
        <f>'Kickstarter Table'!D3443</f>
        <v>2500</v>
      </c>
      <c r="C3443" s="11"/>
    </row>
    <row r="3444" spans="1:3" x14ac:dyDescent="0.25">
      <c r="A3444" t="str">
        <f>'Kickstarter Table'!F3444</f>
        <v>successful</v>
      </c>
      <c r="B3444" s="11">
        <f>'Kickstarter Table'!D3444</f>
        <v>250</v>
      </c>
      <c r="C3444" s="11"/>
    </row>
    <row r="3445" spans="1:3" x14ac:dyDescent="0.25">
      <c r="A3445" t="str">
        <f>'Kickstarter Table'!F3445</f>
        <v>successful</v>
      </c>
      <c r="B3445" s="11">
        <f>'Kickstarter Table'!D3445</f>
        <v>1000</v>
      </c>
      <c r="C3445" s="11"/>
    </row>
    <row r="3446" spans="1:3" x14ac:dyDescent="0.25">
      <c r="A3446" t="str">
        <f>'Kickstarter Table'!F3446</f>
        <v>successful</v>
      </c>
      <c r="B3446" s="11">
        <f>'Kickstarter Table'!D3446</f>
        <v>300</v>
      </c>
      <c r="C3446" s="11"/>
    </row>
    <row r="3447" spans="1:3" x14ac:dyDescent="0.25">
      <c r="A3447" t="str">
        <f>'Kickstarter Table'!F3447</f>
        <v>successful</v>
      </c>
      <c r="B3447" s="11">
        <f>'Kickstarter Table'!D3447</f>
        <v>2000</v>
      </c>
      <c r="C3447" s="11"/>
    </row>
    <row r="3448" spans="1:3" x14ac:dyDescent="0.25">
      <c r="A3448" t="str">
        <f>'Kickstarter Table'!F3448</f>
        <v>successful</v>
      </c>
      <c r="B3448" s="11">
        <f>'Kickstarter Table'!D3448</f>
        <v>1000</v>
      </c>
      <c r="C3448" s="11"/>
    </row>
    <row r="3449" spans="1:3" x14ac:dyDescent="0.25">
      <c r="A3449" t="str">
        <f>'Kickstarter Table'!F3449</f>
        <v>successful</v>
      </c>
      <c r="B3449" s="11">
        <f>'Kickstarter Table'!D3449</f>
        <v>1000</v>
      </c>
      <c r="C3449" s="11"/>
    </row>
    <row r="3450" spans="1:3" x14ac:dyDescent="0.25">
      <c r="A3450" t="str">
        <f>'Kickstarter Table'!F3450</f>
        <v>successful</v>
      </c>
      <c r="B3450" s="11">
        <f>'Kickstarter Table'!D3450</f>
        <v>2100</v>
      </c>
      <c r="C3450" s="11"/>
    </row>
    <row r="3451" spans="1:3" x14ac:dyDescent="0.25">
      <c r="A3451" t="str">
        <f>'Kickstarter Table'!F3451</f>
        <v>successful</v>
      </c>
      <c r="B3451" s="11">
        <f>'Kickstarter Table'!D3451</f>
        <v>800</v>
      </c>
      <c r="C3451" s="11"/>
    </row>
    <row r="3452" spans="1:3" x14ac:dyDescent="0.25">
      <c r="A3452" t="str">
        <f>'Kickstarter Table'!F3452</f>
        <v>successful</v>
      </c>
      <c r="B3452" s="11">
        <f>'Kickstarter Table'!D3452</f>
        <v>500</v>
      </c>
      <c r="C3452" s="11"/>
    </row>
    <row r="3453" spans="1:3" x14ac:dyDescent="0.25">
      <c r="A3453" t="str">
        <f>'Kickstarter Table'!F3453</f>
        <v>successful</v>
      </c>
      <c r="B3453" s="11">
        <f>'Kickstarter Table'!D3453</f>
        <v>650</v>
      </c>
      <c r="C3453" s="11"/>
    </row>
    <row r="3454" spans="1:3" x14ac:dyDescent="0.25">
      <c r="A3454" t="str">
        <f>'Kickstarter Table'!F3454</f>
        <v>successful</v>
      </c>
      <c r="B3454" s="11">
        <f>'Kickstarter Table'!D3454</f>
        <v>1000</v>
      </c>
      <c r="C3454" s="11"/>
    </row>
    <row r="3455" spans="1:3" x14ac:dyDescent="0.25">
      <c r="A3455" t="str">
        <f>'Kickstarter Table'!F3455</f>
        <v>successful</v>
      </c>
      <c r="B3455" s="11">
        <f>'Kickstarter Table'!D3455</f>
        <v>300</v>
      </c>
      <c r="C3455" s="11"/>
    </row>
    <row r="3456" spans="1:3" x14ac:dyDescent="0.25">
      <c r="A3456" t="str">
        <f>'Kickstarter Table'!F3456</f>
        <v>successful</v>
      </c>
      <c r="B3456" s="11">
        <f>'Kickstarter Table'!D3456</f>
        <v>700</v>
      </c>
      <c r="C3456" s="11"/>
    </row>
    <row r="3457" spans="1:3" x14ac:dyDescent="0.25">
      <c r="A3457" t="str">
        <f>'Kickstarter Table'!F3457</f>
        <v>successful</v>
      </c>
      <c r="B3457" s="11">
        <f>'Kickstarter Table'!D3457</f>
        <v>10000</v>
      </c>
      <c r="C3457" s="11"/>
    </row>
    <row r="3458" spans="1:3" x14ac:dyDescent="0.25">
      <c r="A3458" t="str">
        <f>'Kickstarter Table'!F3458</f>
        <v>successful</v>
      </c>
      <c r="B3458" s="11">
        <f>'Kickstarter Table'!D3458</f>
        <v>3000</v>
      </c>
      <c r="C3458" s="11"/>
    </row>
    <row r="3459" spans="1:3" x14ac:dyDescent="0.25">
      <c r="A3459" t="str">
        <f>'Kickstarter Table'!F3459</f>
        <v>successful</v>
      </c>
      <c r="B3459" s="11">
        <f>'Kickstarter Table'!D3459</f>
        <v>2000</v>
      </c>
      <c r="C3459" s="11"/>
    </row>
    <row r="3460" spans="1:3" x14ac:dyDescent="0.25">
      <c r="A3460" t="str">
        <f>'Kickstarter Table'!F3460</f>
        <v>successful</v>
      </c>
      <c r="B3460" s="11">
        <f>'Kickstarter Table'!D3460</f>
        <v>978</v>
      </c>
      <c r="C3460" s="11"/>
    </row>
    <row r="3461" spans="1:3" x14ac:dyDescent="0.25">
      <c r="A3461" t="str">
        <f>'Kickstarter Table'!F3461</f>
        <v>successful</v>
      </c>
      <c r="B3461" s="11">
        <f>'Kickstarter Table'!D3461</f>
        <v>500</v>
      </c>
      <c r="C3461" s="11"/>
    </row>
    <row r="3462" spans="1:3" x14ac:dyDescent="0.25">
      <c r="A3462" t="str">
        <f>'Kickstarter Table'!F3462</f>
        <v>successful</v>
      </c>
      <c r="B3462" s="11">
        <f>'Kickstarter Table'!D3462</f>
        <v>500</v>
      </c>
      <c r="C3462" s="11"/>
    </row>
    <row r="3463" spans="1:3" x14ac:dyDescent="0.25">
      <c r="A3463" t="str">
        <f>'Kickstarter Table'!F3463</f>
        <v>successful</v>
      </c>
      <c r="B3463" s="11">
        <f>'Kickstarter Table'!D3463</f>
        <v>500</v>
      </c>
      <c r="C3463" s="11"/>
    </row>
    <row r="3464" spans="1:3" x14ac:dyDescent="0.25">
      <c r="A3464" t="str">
        <f>'Kickstarter Table'!F3464</f>
        <v>successful</v>
      </c>
      <c r="B3464" s="11">
        <f>'Kickstarter Table'!D3464</f>
        <v>250</v>
      </c>
      <c r="C3464" s="11"/>
    </row>
    <row r="3465" spans="1:3" x14ac:dyDescent="0.25">
      <c r="A3465" t="str">
        <f>'Kickstarter Table'!F3465</f>
        <v>successful</v>
      </c>
      <c r="B3465" s="11">
        <f>'Kickstarter Table'!D3465</f>
        <v>10000</v>
      </c>
      <c r="C3465" s="11"/>
    </row>
    <row r="3466" spans="1:3" x14ac:dyDescent="0.25">
      <c r="A3466" t="str">
        <f>'Kickstarter Table'!F3466</f>
        <v>successful</v>
      </c>
      <c r="B3466" s="11">
        <f>'Kickstarter Table'!D3466</f>
        <v>5000</v>
      </c>
      <c r="C3466" s="11"/>
    </row>
    <row r="3467" spans="1:3" x14ac:dyDescent="0.25">
      <c r="A3467" t="str">
        <f>'Kickstarter Table'!F3467</f>
        <v>successful</v>
      </c>
      <c r="B3467" s="11">
        <f>'Kickstarter Table'!D3467</f>
        <v>2000</v>
      </c>
      <c r="C3467" s="11"/>
    </row>
    <row r="3468" spans="1:3" x14ac:dyDescent="0.25">
      <c r="A3468" t="str">
        <f>'Kickstarter Table'!F3468</f>
        <v>successful</v>
      </c>
      <c r="B3468" s="11">
        <f>'Kickstarter Table'!D3468</f>
        <v>3500</v>
      </c>
      <c r="C3468" s="11"/>
    </row>
    <row r="3469" spans="1:3" x14ac:dyDescent="0.25">
      <c r="A3469" t="str">
        <f>'Kickstarter Table'!F3469</f>
        <v>successful</v>
      </c>
      <c r="B3469" s="11">
        <f>'Kickstarter Table'!D3469</f>
        <v>3000</v>
      </c>
      <c r="C3469" s="11"/>
    </row>
    <row r="3470" spans="1:3" x14ac:dyDescent="0.25">
      <c r="A3470" t="str">
        <f>'Kickstarter Table'!F3470</f>
        <v>successful</v>
      </c>
      <c r="B3470" s="11">
        <f>'Kickstarter Table'!D3470</f>
        <v>10000</v>
      </c>
      <c r="C3470" s="11"/>
    </row>
    <row r="3471" spans="1:3" x14ac:dyDescent="0.25">
      <c r="A3471" t="str">
        <f>'Kickstarter Table'!F3471</f>
        <v>successful</v>
      </c>
      <c r="B3471" s="11">
        <f>'Kickstarter Table'!D3471</f>
        <v>2800</v>
      </c>
      <c r="C3471" s="11"/>
    </row>
    <row r="3472" spans="1:3" x14ac:dyDescent="0.25">
      <c r="A3472" t="str">
        <f>'Kickstarter Table'!F3472</f>
        <v>successful</v>
      </c>
      <c r="B3472" s="11">
        <f>'Kickstarter Table'!D3472</f>
        <v>250</v>
      </c>
      <c r="C3472" s="11"/>
    </row>
    <row r="3473" spans="1:3" x14ac:dyDescent="0.25">
      <c r="A3473" t="str">
        <f>'Kickstarter Table'!F3473</f>
        <v>successful</v>
      </c>
      <c r="B3473" s="11">
        <f>'Kickstarter Table'!D3473</f>
        <v>500</v>
      </c>
      <c r="C3473" s="11"/>
    </row>
    <row r="3474" spans="1:3" x14ac:dyDescent="0.25">
      <c r="A3474" t="str">
        <f>'Kickstarter Table'!F3474</f>
        <v>successful</v>
      </c>
      <c r="B3474" s="11">
        <f>'Kickstarter Table'!D3474</f>
        <v>2000</v>
      </c>
      <c r="C3474" s="11"/>
    </row>
    <row r="3475" spans="1:3" x14ac:dyDescent="0.25">
      <c r="A3475" t="str">
        <f>'Kickstarter Table'!F3475</f>
        <v>successful</v>
      </c>
      <c r="B3475" s="11">
        <f>'Kickstarter Table'!D3475</f>
        <v>4900</v>
      </c>
      <c r="C3475" s="11"/>
    </row>
    <row r="3476" spans="1:3" x14ac:dyDescent="0.25">
      <c r="A3476" t="str">
        <f>'Kickstarter Table'!F3476</f>
        <v>successful</v>
      </c>
      <c r="B3476" s="11">
        <f>'Kickstarter Table'!D3476</f>
        <v>2000</v>
      </c>
      <c r="C3476" s="11"/>
    </row>
    <row r="3477" spans="1:3" x14ac:dyDescent="0.25">
      <c r="A3477" t="str">
        <f>'Kickstarter Table'!F3477</f>
        <v>successful</v>
      </c>
      <c r="B3477" s="11">
        <f>'Kickstarter Table'!D3477</f>
        <v>300</v>
      </c>
      <c r="C3477" s="11"/>
    </row>
    <row r="3478" spans="1:3" x14ac:dyDescent="0.25">
      <c r="A3478" t="str">
        <f>'Kickstarter Table'!F3478</f>
        <v>successful</v>
      </c>
      <c r="B3478" s="11">
        <f>'Kickstarter Table'!D3478</f>
        <v>300</v>
      </c>
      <c r="C3478" s="11"/>
    </row>
    <row r="3479" spans="1:3" x14ac:dyDescent="0.25">
      <c r="A3479" t="str">
        <f>'Kickstarter Table'!F3479</f>
        <v>successful</v>
      </c>
      <c r="B3479" s="11">
        <f>'Kickstarter Table'!D3479</f>
        <v>1800</v>
      </c>
      <c r="C3479" s="11"/>
    </row>
    <row r="3480" spans="1:3" x14ac:dyDescent="0.25">
      <c r="A3480" t="str">
        <f>'Kickstarter Table'!F3480</f>
        <v>successful</v>
      </c>
      <c r="B3480" s="11">
        <f>'Kickstarter Table'!D3480</f>
        <v>2000</v>
      </c>
      <c r="C3480" s="11"/>
    </row>
    <row r="3481" spans="1:3" x14ac:dyDescent="0.25">
      <c r="A3481" t="str">
        <f>'Kickstarter Table'!F3481</f>
        <v>successful</v>
      </c>
      <c r="B3481" s="11">
        <f>'Kickstarter Table'!D3481</f>
        <v>1500</v>
      </c>
      <c r="C3481" s="11"/>
    </row>
    <row r="3482" spans="1:3" x14ac:dyDescent="0.25">
      <c r="A3482" t="str">
        <f>'Kickstarter Table'!F3482</f>
        <v>successful</v>
      </c>
      <c r="B3482" s="11">
        <f>'Kickstarter Table'!D3482</f>
        <v>1500</v>
      </c>
      <c r="C3482" s="11"/>
    </row>
    <row r="3483" spans="1:3" x14ac:dyDescent="0.25">
      <c r="A3483" t="str">
        <f>'Kickstarter Table'!F3483</f>
        <v>successful</v>
      </c>
      <c r="B3483" s="11">
        <f>'Kickstarter Table'!D3483</f>
        <v>10000</v>
      </c>
      <c r="C3483" s="11"/>
    </row>
    <row r="3484" spans="1:3" x14ac:dyDescent="0.25">
      <c r="A3484" t="str">
        <f>'Kickstarter Table'!F3484</f>
        <v>successful</v>
      </c>
      <c r="B3484" s="11">
        <f>'Kickstarter Table'!D3484</f>
        <v>3000</v>
      </c>
      <c r="C3484" s="11"/>
    </row>
    <row r="3485" spans="1:3" x14ac:dyDescent="0.25">
      <c r="A3485" t="str">
        <f>'Kickstarter Table'!F3485</f>
        <v>successful</v>
      </c>
      <c r="B3485" s="11">
        <f>'Kickstarter Table'!D3485</f>
        <v>3350</v>
      </c>
      <c r="C3485" s="11"/>
    </row>
    <row r="3486" spans="1:3" x14ac:dyDescent="0.25">
      <c r="A3486" t="str">
        <f>'Kickstarter Table'!F3486</f>
        <v>successful</v>
      </c>
      <c r="B3486" s="11">
        <f>'Kickstarter Table'!D3486</f>
        <v>2500</v>
      </c>
      <c r="C3486" s="11"/>
    </row>
    <row r="3487" spans="1:3" x14ac:dyDescent="0.25">
      <c r="A3487" t="str">
        <f>'Kickstarter Table'!F3487</f>
        <v>successful</v>
      </c>
      <c r="B3487" s="11">
        <f>'Kickstarter Table'!D3487</f>
        <v>1650</v>
      </c>
      <c r="C3487" s="11"/>
    </row>
    <row r="3488" spans="1:3" x14ac:dyDescent="0.25">
      <c r="A3488" t="str">
        <f>'Kickstarter Table'!F3488</f>
        <v>successful</v>
      </c>
      <c r="B3488" s="11">
        <f>'Kickstarter Table'!D3488</f>
        <v>3000</v>
      </c>
      <c r="C3488" s="11"/>
    </row>
    <row r="3489" spans="1:3" x14ac:dyDescent="0.25">
      <c r="A3489" t="str">
        <f>'Kickstarter Table'!F3489</f>
        <v>successful</v>
      </c>
      <c r="B3489" s="11">
        <f>'Kickstarter Table'!D3489</f>
        <v>2000</v>
      </c>
      <c r="C3489" s="11"/>
    </row>
    <row r="3490" spans="1:3" x14ac:dyDescent="0.25">
      <c r="A3490" t="str">
        <f>'Kickstarter Table'!F3490</f>
        <v>successful</v>
      </c>
      <c r="B3490" s="11">
        <f>'Kickstarter Table'!D3490</f>
        <v>3000</v>
      </c>
      <c r="C3490" s="11"/>
    </row>
    <row r="3491" spans="1:3" x14ac:dyDescent="0.25">
      <c r="A3491" t="str">
        <f>'Kickstarter Table'!F3491</f>
        <v>successful</v>
      </c>
      <c r="B3491" s="11">
        <f>'Kickstarter Table'!D3491</f>
        <v>5000</v>
      </c>
      <c r="C3491" s="11"/>
    </row>
    <row r="3492" spans="1:3" x14ac:dyDescent="0.25">
      <c r="A3492" t="str">
        <f>'Kickstarter Table'!F3492</f>
        <v>successful</v>
      </c>
      <c r="B3492" s="11">
        <f>'Kickstarter Table'!D3492</f>
        <v>1000</v>
      </c>
      <c r="C3492" s="11"/>
    </row>
    <row r="3493" spans="1:3" x14ac:dyDescent="0.25">
      <c r="A3493" t="str">
        <f>'Kickstarter Table'!F3493</f>
        <v>successful</v>
      </c>
      <c r="B3493" s="11">
        <f>'Kickstarter Table'!D3493</f>
        <v>500</v>
      </c>
      <c r="C3493" s="11"/>
    </row>
    <row r="3494" spans="1:3" x14ac:dyDescent="0.25">
      <c r="A3494" t="str">
        <f>'Kickstarter Table'!F3494</f>
        <v>successful</v>
      </c>
      <c r="B3494" s="11">
        <f>'Kickstarter Table'!D3494</f>
        <v>3800</v>
      </c>
      <c r="C3494" s="11"/>
    </row>
    <row r="3495" spans="1:3" x14ac:dyDescent="0.25">
      <c r="A3495" t="str">
        <f>'Kickstarter Table'!F3495</f>
        <v>successful</v>
      </c>
      <c r="B3495" s="11">
        <f>'Kickstarter Table'!D3495</f>
        <v>1500</v>
      </c>
      <c r="C3495" s="11"/>
    </row>
    <row r="3496" spans="1:3" x14ac:dyDescent="0.25">
      <c r="A3496" t="str">
        <f>'Kickstarter Table'!F3496</f>
        <v>successful</v>
      </c>
      <c r="B3496" s="11">
        <f>'Kickstarter Table'!D3496</f>
        <v>400</v>
      </c>
      <c r="C3496" s="11"/>
    </row>
    <row r="3497" spans="1:3" x14ac:dyDescent="0.25">
      <c r="A3497" t="str">
        <f>'Kickstarter Table'!F3497</f>
        <v>successful</v>
      </c>
      <c r="B3497" s="11">
        <f>'Kickstarter Table'!D3497</f>
        <v>5000</v>
      </c>
      <c r="C3497" s="11"/>
    </row>
    <row r="3498" spans="1:3" x14ac:dyDescent="0.25">
      <c r="A3498" t="str">
        <f>'Kickstarter Table'!F3498</f>
        <v>successful</v>
      </c>
      <c r="B3498" s="11">
        <f>'Kickstarter Table'!D3498</f>
        <v>3000</v>
      </c>
      <c r="C3498" s="11"/>
    </row>
    <row r="3499" spans="1:3" x14ac:dyDescent="0.25">
      <c r="A3499" t="str">
        <f>'Kickstarter Table'!F3499</f>
        <v>successful</v>
      </c>
      <c r="B3499" s="11">
        <f>'Kickstarter Table'!D3499</f>
        <v>1551</v>
      </c>
      <c r="C3499" s="11"/>
    </row>
    <row r="3500" spans="1:3" x14ac:dyDescent="0.25">
      <c r="A3500" t="str">
        <f>'Kickstarter Table'!F3500</f>
        <v>successful</v>
      </c>
      <c r="B3500" s="11">
        <f>'Kickstarter Table'!D3500</f>
        <v>1650</v>
      </c>
      <c r="C3500" s="11"/>
    </row>
    <row r="3501" spans="1:3" x14ac:dyDescent="0.25">
      <c r="A3501" t="str">
        <f>'Kickstarter Table'!F3501</f>
        <v>successful</v>
      </c>
      <c r="B3501" s="11">
        <f>'Kickstarter Table'!D3501</f>
        <v>2000</v>
      </c>
      <c r="C3501" s="11"/>
    </row>
    <row r="3502" spans="1:3" x14ac:dyDescent="0.25">
      <c r="A3502" t="str">
        <f>'Kickstarter Table'!F3502</f>
        <v>successful</v>
      </c>
      <c r="B3502" s="11">
        <f>'Kickstarter Table'!D3502</f>
        <v>1000</v>
      </c>
      <c r="C3502" s="11"/>
    </row>
    <row r="3503" spans="1:3" x14ac:dyDescent="0.25">
      <c r="A3503" t="str">
        <f>'Kickstarter Table'!F3503</f>
        <v>successful</v>
      </c>
      <c r="B3503" s="11">
        <f>'Kickstarter Table'!D3503</f>
        <v>1500</v>
      </c>
      <c r="C3503" s="11"/>
    </row>
    <row r="3504" spans="1:3" x14ac:dyDescent="0.25">
      <c r="A3504" t="str">
        <f>'Kickstarter Table'!F3504</f>
        <v>successful</v>
      </c>
      <c r="B3504" s="11">
        <f>'Kickstarter Table'!D3504</f>
        <v>4000</v>
      </c>
      <c r="C3504" s="11"/>
    </row>
    <row r="3505" spans="1:3" x14ac:dyDescent="0.25">
      <c r="A3505" t="str">
        <f>'Kickstarter Table'!F3505</f>
        <v>successful</v>
      </c>
      <c r="B3505" s="11">
        <f>'Kickstarter Table'!D3505</f>
        <v>2500</v>
      </c>
      <c r="C3505" s="11"/>
    </row>
    <row r="3506" spans="1:3" x14ac:dyDescent="0.25">
      <c r="A3506" t="str">
        <f>'Kickstarter Table'!F3506</f>
        <v>successful</v>
      </c>
      <c r="B3506" s="11">
        <f>'Kickstarter Table'!D3506</f>
        <v>1000</v>
      </c>
      <c r="C3506" s="11"/>
    </row>
    <row r="3507" spans="1:3" x14ac:dyDescent="0.25">
      <c r="A3507" t="str">
        <f>'Kickstarter Table'!F3507</f>
        <v>successful</v>
      </c>
      <c r="B3507" s="11">
        <f>'Kickstarter Table'!D3507</f>
        <v>2500</v>
      </c>
      <c r="C3507" s="11"/>
    </row>
    <row r="3508" spans="1:3" x14ac:dyDescent="0.25">
      <c r="A3508" t="str">
        <f>'Kickstarter Table'!F3508</f>
        <v>successful</v>
      </c>
      <c r="B3508" s="11">
        <f>'Kickstarter Table'!D3508</f>
        <v>3000</v>
      </c>
      <c r="C3508" s="11"/>
    </row>
    <row r="3509" spans="1:3" x14ac:dyDescent="0.25">
      <c r="A3509" t="str">
        <f>'Kickstarter Table'!F3509</f>
        <v>successful</v>
      </c>
      <c r="B3509" s="11">
        <f>'Kickstarter Table'!D3509</f>
        <v>10000</v>
      </c>
      <c r="C3509" s="11"/>
    </row>
    <row r="3510" spans="1:3" x14ac:dyDescent="0.25">
      <c r="A3510" t="str">
        <f>'Kickstarter Table'!F3510</f>
        <v>successful</v>
      </c>
      <c r="B3510" s="11">
        <f>'Kickstarter Table'!D3510</f>
        <v>100</v>
      </c>
      <c r="C3510" s="11"/>
    </row>
    <row r="3511" spans="1:3" x14ac:dyDescent="0.25">
      <c r="A3511" t="str">
        <f>'Kickstarter Table'!F3511</f>
        <v>successful</v>
      </c>
      <c r="B3511" s="11">
        <f>'Kickstarter Table'!D3511</f>
        <v>3000</v>
      </c>
      <c r="C3511" s="11"/>
    </row>
    <row r="3512" spans="1:3" x14ac:dyDescent="0.25">
      <c r="A3512" t="str">
        <f>'Kickstarter Table'!F3512</f>
        <v>successful</v>
      </c>
      <c r="B3512" s="11">
        <f>'Kickstarter Table'!D3512</f>
        <v>900</v>
      </c>
      <c r="C3512" s="11"/>
    </row>
    <row r="3513" spans="1:3" x14ac:dyDescent="0.25">
      <c r="A3513" t="str">
        <f>'Kickstarter Table'!F3513</f>
        <v>successful</v>
      </c>
      <c r="B3513" s="11">
        <f>'Kickstarter Table'!D3513</f>
        <v>1500</v>
      </c>
      <c r="C3513" s="11"/>
    </row>
    <row r="3514" spans="1:3" x14ac:dyDescent="0.25">
      <c r="A3514" t="str">
        <f>'Kickstarter Table'!F3514</f>
        <v>successful</v>
      </c>
      <c r="B3514" s="11">
        <f>'Kickstarter Table'!D3514</f>
        <v>1000</v>
      </c>
      <c r="C3514" s="11"/>
    </row>
    <row r="3515" spans="1:3" x14ac:dyDescent="0.25">
      <c r="A3515" t="str">
        <f>'Kickstarter Table'!F3515</f>
        <v>successful</v>
      </c>
      <c r="B3515" s="11">
        <f>'Kickstarter Table'!D3515</f>
        <v>2800</v>
      </c>
      <c r="C3515" s="11"/>
    </row>
    <row r="3516" spans="1:3" x14ac:dyDescent="0.25">
      <c r="A3516" t="str">
        <f>'Kickstarter Table'!F3516</f>
        <v>successful</v>
      </c>
      <c r="B3516" s="11">
        <f>'Kickstarter Table'!D3516</f>
        <v>500</v>
      </c>
      <c r="C3516" s="11"/>
    </row>
    <row r="3517" spans="1:3" x14ac:dyDescent="0.25">
      <c r="A3517" t="str">
        <f>'Kickstarter Table'!F3517</f>
        <v>successful</v>
      </c>
      <c r="B3517" s="11">
        <f>'Kickstarter Table'!D3517</f>
        <v>3000</v>
      </c>
      <c r="C3517" s="11"/>
    </row>
    <row r="3518" spans="1:3" x14ac:dyDescent="0.25">
      <c r="A3518" t="str">
        <f>'Kickstarter Table'!F3518</f>
        <v>successful</v>
      </c>
      <c r="B3518" s="11">
        <f>'Kickstarter Table'!D3518</f>
        <v>2500</v>
      </c>
      <c r="C3518" s="11"/>
    </row>
    <row r="3519" spans="1:3" x14ac:dyDescent="0.25">
      <c r="A3519" t="str">
        <f>'Kickstarter Table'!F3519</f>
        <v>successful</v>
      </c>
      <c r="B3519" s="11">
        <f>'Kickstarter Table'!D3519</f>
        <v>4000</v>
      </c>
      <c r="C3519" s="11"/>
    </row>
    <row r="3520" spans="1:3" x14ac:dyDescent="0.25">
      <c r="A3520" t="str">
        <f>'Kickstarter Table'!F3520</f>
        <v>successful</v>
      </c>
      <c r="B3520" s="11">
        <f>'Kickstarter Table'!D3520</f>
        <v>1500</v>
      </c>
      <c r="C3520" s="11"/>
    </row>
    <row r="3521" spans="1:3" x14ac:dyDescent="0.25">
      <c r="A3521" t="str">
        <f>'Kickstarter Table'!F3521</f>
        <v>successful</v>
      </c>
      <c r="B3521" s="11">
        <f>'Kickstarter Table'!D3521</f>
        <v>2000</v>
      </c>
      <c r="C3521" s="11"/>
    </row>
    <row r="3522" spans="1:3" x14ac:dyDescent="0.25">
      <c r="A3522" t="str">
        <f>'Kickstarter Table'!F3522</f>
        <v>successful</v>
      </c>
      <c r="B3522" s="11">
        <f>'Kickstarter Table'!D3522</f>
        <v>2000</v>
      </c>
      <c r="C3522" s="11"/>
    </row>
    <row r="3523" spans="1:3" x14ac:dyDescent="0.25">
      <c r="A3523" t="str">
        <f>'Kickstarter Table'!F3523</f>
        <v>successful</v>
      </c>
      <c r="B3523" s="11">
        <f>'Kickstarter Table'!D3523</f>
        <v>350</v>
      </c>
      <c r="C3523" s="11"/>
    </row>
    <row r="3524" spans="1:3" x14ac:dyDescent="0.25">
      <c r="A3524" t="str">
        <f>'Kickstarter Table'!F3524</f>
        <v>successful</v>
      </c>
      <c r="B3524" s="11">
        <f>'Kickstarter Table'!D3524</f>
        <v>1395</v>
      </c>
      <c r="C3524" s="11"/>
    </row>
    <row r="3525" spans="1:3" x14ac:dyDescent="0.25">
      <c r="A3525" t="str">
        <f>'Kickstarter Table'!F3525</f>
        <v>successful</v>
      </c>
      <c r="B3525" s="11">
        <f>'Kickstarter Table'!D3525</f>
        <v>4000</v>
      </c>
      <c r="C3525" s="11"/>
    </row>
    <row r="3526" spans="1:3" x14ac:dyDescent="0.25">
      <c r="A3526" t="str">
        <f>'Kickstarter Table'!F3526</f>
        <v>successful</v>
      </c>
      <c r="B3526" s="11">
        <f>'Kickstarter Table'!D3526</f>
        <v>10000</v>
      </c>
      <c r="C3526" s="11"/>
    </row>
    <row r="3527" spans="1:3" x14ac:dyDescent="0.25">
      <c r="A3527" t="str">
        <f>'Kickstarter Table'!F3527</f>
        <v>successful</v>
      </c>
      <c r="B3527" s="11">
        <f>'Kickstarter Table'!D3527</f>
        <v>500</v>
      </c>
      <c r="C3527" s="11"/>
    </row>
    <row r="3528" spans="1:3" x14ac:dyDescent="0.25">
      <c r="A3528" t="str">
        <f>'Kickstarter Table'!F3528</f>
        <v>successful</v>
      </c>
      <c r="B3528" s="11">
        <f>'Kickstarter Table'!D3528</f>
        <v>3300</v>
      </c>
      <c r="C3528" s="11"/>
    </row>
    <row r="3529" spans="1:3" x14ac:dyDescent="0.25">
      <c r="A3529" t="str">
        <f>'Kickstarter Table'!F3529</f>
        <v>successful</v>
      </c>
      <c r="B3529" s="11">
        <f>'Kickstarter Table'!D3529</f>
        <v>6000</v>
      </c>
      <c r="C3529" s="11"/>
    </row>
    <row r="3530" spans="1:3" x14ac:dyDescent="0.25">
      <c r="A3530" t="str">
        <f>'Kickstarter Table'!F3530</f>
        <v>successful</v>
      </c>
      <c r="B3530" s="11">
        <f>'Kickstarter Table'!D3530</f>
        <v>1650</v>
      </c>
      <c r="C3530" s="11"/>
    </row>
    <row r="3531" spans="1:3" x14ac:dyDescent="0.25">
      <c r="A3531" t="str">
        <f>'Kickstarter Table'!F3531</f>
        <v>successful</v>
      </c>
      <c r="B3531" s="11">
        <f>'Kickstarter Table'!D3531</f>
        <v>500</v>
      </c>
      <c r="C3531" s="11"/>
    </row>
    <row r="3532" spans="1:3" x14ac:dyDescent="0.25">
      <c r="A3532" t="str">
        <f>'Kickstarter Table'!F3532</f>
        <v>successful</v>
      </c>
      <c r="B3532" s="11">
        <f>'Kickstarter Table'!D3532</f>
        <v>2750</v>
      </c>
      <c r="C3532" s="11"/>
    </row>
    <row r="3533" spans="1:3" x14ac:dyDescent="0.25">
      <c r="A3533" t="str">
        <f>'Kickstarter Table'!F3533</f>
        <v>successful</v>
      </c>
      <c r="B3533" s="11">
        <f>'Kickstarter Table'!D3533</f>
        <v>1000</v>
      </c>
      <c r="C3533" s="11"/>
    </row>
    <row r="3534" spans="1:3" x14ac:dyDescent="0.25">
      <c r="A3534" t="str">
        <f>'Kickstarter Table'!F3534</f>
        <v>successful</v>
      </c>
      <c r="B3534" s="11">
        <f>'Kickstarter Table'!D3534</f>
        <v>960</v>
      </c>
      <c r="C3534" s="11"/>
    </row>
    <row r="3535" spans="1:3" x14ac:dyDescent="0.25">
      <c r="A3535" t="str">
        <f>'Kickstarter Table'!F3535</f>
        <v>successful</v>
      </c>
      <c r="B3535" s="11">
        <f>'Kickstarter Table'!D3535</f>
        <v>500</v>
      </c>
      <c r="C3535" s="11"/>
    </row>
    <row r="3536" spans="1:3" x14ac:dyDescent="0.25">
      <c r="A3536" t="str">
        <f>'Kickstarter Table'!F3536</f>
        <v>successful</v>
      </c>
      <c r="B3536" s="11">
        <f>'Kickstarter Table'!D3536</f>
        <v>5000</v>
      </c>
      <c r="C3536" s="11"/>
    </row>
    <row r="3537" spans="1:3" x14ac:dyDescent="0.25">
      <c r="A3537" t="str">
        <f>'Kickstarter Table'!F3537</f>
        <v>successful</v>
      </c>
      <c r="B3537" s="11">
        <f>'Kickstarter Table'!D3537</f>
        <v>2000</v>
      </c>
      <c r="C3537" s="11"/>
    </row>
    <row r="3538" spans="1:3" x14ac:dyDescent="0.25">
      <c r="A3538" t="str">
        <f>'Kickstarter Table'!F3538</f>
        <v>successful</v>
      </c>
      <c r="B3538" s="11">
        <f>'Kickstarter Table'!D3538</f>
        <v>150</v>
      </c>
      <c r="C3538" s="11"/>
    </row>
    <row r="3539" spans="1:3" x14ac:dyDescent="0.25">
      <c r="A3539" t="str">
        <f>'Kickstarter Table'!F3539</f>
        <v>successful</v>
      </c>
      <c r="B3539" s="11">
        <f>'Kickstarter Table'!D3539</f>
        <v>675</v>
      </c>
      <c r="C3539" s="11"/>
    </row>
    <row r="3540" spans="1:3" x14ac:dyDescent="0.25">
      <c r="A3540" t="str">
        <f>'Kickstarter Table'!F3540</f>
        <v>successful</v>
      </c>
      <c r="B3540" s="11">
        <f>'Kickstarter Table'!D3540</f>
        <v>2000</v>
      </c>
      <c r="C3540" s="11"/>
    </row>
    <row r="3541" spans="1:3" x14ac:dyDescent="0.25">
      <c r="A3541" t="str">
        <f>'Kickstarter Table'!F3541</f>
        <v>successful</v>
      </c>
      <c r="B3541" s="11">
        <f>'Kickstarter Table'!D3541</f>
        <v>600</v>
      </c>
      <c r="C3541" s="11"/>
    </row>
    <row r="3542" spans="1:3" x14ac:dyDescent="0.25">
      <c r="A3542" t="str">
        <f>'Kickstarter Table'!F3542</f>
        <v>successful</v>
      </c>
      <c r="B3542" s="11">
        <f>'Kickstarter Table'!D3542</f>
        <v>300</v>
      </c>
      <c r="C3542" s="11"/>
    </row>
    <row r="3543" spans="1:3" x14ac:dyDescent="0.25">
      <c r="A3543" t="str">
        <f>'Kickstarter Table'!F3543</f>
        <v>successful</v>
      </c>
      <c r="B3543" s="11">
        <f>'Kickstarter Table'!D3543</f>
        <v>1200</v>
      </c>
      <c r="C3543" s="11"/>
    </row>
    <row r="3544" spans="1:3" x14ac:dyDescent="0.25">
      <c r="A3544" t="str">
        <f>'Kickstarter Table'!F3544</f>
        <v>successful</v>
      </c>
      <c r="B3544" s="11">
        <f>'Kickstarter Table'!D3544</f>
        <v>5500</v>
      </c>
      <c r="C3544" s="11"/>
    </row>
    <row r="3545" spans="1:3" x14ac:dyDescent="0.25">
      <c r="A3545" t="str">
        <f>'Kickstarter Table'!F3545</f>
        <v>successful</v>
      </c>
      <c r="B3545" s="11">
        <f>'Kickstarter Table'!D3545</f>
        <v>1500</v>
      </c>
      <c r="C3545" s="11"/>
    </row>
    <row r="3546" spans="1:3" x14ac:dyDescent="0.25">
      <c r="A3546" t="str">
        <f>'Kickstarter Table'!F3546</f>
        <v>successful</v>
      </c>
      <c r="B3546" s="11">
        <f>'Kickstarter Table'!D3546</f>
        <v>2500</v>
      </c>
      <c r="C3546" s="11"/>
    </row>
    <row r="3547" spans="1:3" x14ac:dyDescent="0.25">
      <c r="A3547" t="str">
        <f>'Kickstarter Table'!F3547</f>
        <v>successful</v>
      </c>
      <c r="B3547" s="11">
        <f>'Kickstarter Table'!D3547</f>
        <v>250</v>
      </c>
      <c r="C3547" s="11"/>
    </row>
    <row r="3548" spans="1:3" x14ac:dyDescent="0.25">
      <c r="A3548" t="str">
        <f>'Kickstarter Table'!F3548</f>
        <v>successful</v>
      </c>
      <c r="B3548" s="11">
        <f>'Kickstarter Table'!D3548</f>
        <v>1100</v>
      </c>
      <c r="C3548" s="11"/>
    </row>
    <row r="3549" spans="1:3" x14ac:dyDescent="0.25">
      <c r="A3549" t="str">
        <f>'Kickstarter Table'!F3549</f>
        <v>successful</v>
      </c>
      <c r="B3549" s="11">
        <f>'Kickstarter Table'!D3549</f>
        <v>35000</v>
      </c>
      <c r="C3549" s="11"/>
    </row>
    <row r="3550" spans="1:3" x14ac:dyDescent="0.25">
      <c r="A3550" t="str">
        <f>'Kickstarter Table'!F3550</f>
        <v>successful</v>
      </c>
      <c r="B3550" s="11">
        <f>'Kickstarter Table'!D3550</f>
        <v>2100</v>
      </c>
      <c r="C3550" s="11"/>
    </row>
    <row r="3551" spans="1:3" x14ac:dyDescent="0.25">
      <c r="A3551" t="str">
        <f>'Kickstarter Table'!F3551</f>
        <v>successful</v>
      </c>
      <c r="B3551" s="11">
        <f>'Kickstarter Table'!D3551</f>
        <v>1000</v>
      </c>
      <c r="C3551" s="11"/>
    </row>
    <row r="3552" spans="1:3" x14ac:dyDescent="0.25">
      <c r="A3552" t="str">
        <f>'Kickstarter Table'!F3552</f>
        <v>successful</v>
      </c>
      <c r="B3552" s="11">
        <f>'Kickstarter Table'!D3552</f>
        <v>2500</v>
      </c>
      <c r="C3552" s="11"/>
    </row>
    <row r="3553" spans="1:3" x14ac:dyDescent="0.25">
      <c r="A3553" t="str">
        <f>'Kickstarter Table'!F3553</f>
        <v>successful</v>
      </c>
      <c r="B3553" s="11">
        <f>'Kickstarter Table'!D3553</f>
        <v>1500</v>
      </c>
      <c r="C3553" s="11"/>
    </row>
    <row r="3554" spans="1:3" x14ac:dyDescent="0.25">
      <c r="A3554" t="str">
        <f>'Kickstarter Table'!F3554</f>
        <v>successful</v>
      </c>
      <c r="B3554" s="11">
        <f>'Kickstarter Table'!D3554</f>
        <v>773</v>
      </c>
      <c r="C3554" s="11"/>
    </row>
    <row r="3555" spans="1:3" x14ac:dyDescent="0.25">
      <c r="A3555" t="str">
        <f>'Kickstarter Table'!F3555</f>
        <v>successful</v>
      </c>
      <c r="B3555" s="11">
        <f>'Kickstarter Table'!D3555</f>
        <v>5500</v>
      </c>
      <c r="C3555" s="11"/>
    </row>
    <row r="3556" spans="1:3" x14ac:dyDescent="0.25">
      <c r="A3556" t="str">
        <f>'Kickstarter Table'!F3556</f>
        <v>successful</v>
      </c>
      <c r="B3556" s="11">
        <f>'Kickstarter Table'!D3556</f>
        <v>5000</v>
      </c>
      <c r="C3556" s="11"/>
    </row>
    <row r="3557" spans="1:3" x14ac:dyDescent="0.25">
      <c r="A3557" t="str">
        <f>'Kickstarter Table'!F3557</f>
        <v>successful</v>
      </c>
      <c r="B3557" s="11">
        <f>'Kickstarter Table'!D3557</f>
        <v>2400</v>
      </c>
      <c r="C3557" s="11"/>
    </row>
    <row r="3558" spans="1:3" x14ac:dyDescent="0.25">
      <c r="A3558" t="str">
        <f>'Kickstarter Table'!F3558</f>
        <v>successful</v>
      </c>
      <c r="B3558" s="11">
        <f>'Kickstarter Table'!D3558</f>
        <v>2200</v>
      </c>
      <c r="C3558" s="11"/>
    </row>
    <row r="3559" spans="1:3" x14ac:dyDescent="0.25">
      <c r="A3559" t="str">
        <f>'Kickstarter Table'!F3559</f>
        <v>successful</v>
      </c>
      <c r="B3559" s="11">
        <f>'Kickstarter Table'!D3559</f>
        <v>100000</v>
      </c>
      <c r="C3559" s="11"/>
    </row>
    <row r="3560" spans="1:3" x14ac:dyDescent="0.25">
      <c r="A3560" t="str">
        <f>'Kickstarter Table'!F3560</f>
        <v>successful</v>
      </c>
      <c r="B3560" s="11">
        <f>'Kickstarter Table'!D3560</f>
        <v>350</v>
      </c>
      <c r="C3560" s="11"/>
    </row>
    <row r="3561" spans="1:3" x14ac:dyDescent="0.25">
      <c r="A3561" t="str">
        <f>'Kickstarter Table'!F3561</f>
        <v>successful</v>
      </c>
      <c r="B3561" s="11">
        <f>'Kickstarter Table'!D3561</f>
        <v>1000</v>
      </c>
      <c r="C3561" s="11"/>
    </row>
    <row r="3562" spans="1:3" x14ac:dyDescent="0.25">
      <c r="A3562" t="str">
        <f>'Kickstarter Table'!F3562</f>
        <v>successful</v>
      </c>
      <c r="B3562" s="11">
        <f>'Kickstarter Table'!D3562</f>
        <v>3200</v>
      </c>
      <c r="C3562" s="11"/>
    </row>
    <row r="3563" spans="1:3" x14ac:dyDescent="0.25">
      <c r="A3563" t="str">
        <f>'Kickstarter Table'!F3563</f>
        <v>successful</v>
      </c>
      <c r="B3563" s="11">
        <f>'Kickstarter Table'!D3563</f>
        <v>2500</v>
      </c>
      <c r="C3563" s="11"/>
    </row>
    <row r="3564" spans="1:3" x14ac:dyDescent="0.25">
      <c r="A3564" t="str">
        <f>'Kickstarter Table'!F3564</f>
        <v>successful</v>
      </c>
      <c r="B3564" s="11">
        <f>'Kickstarter Table'!D3564</f>
        <v>315</v>
      </c>
      <c r="C3564" s="11"/>
    </row>
    <row r="3565" spans="1:3" x14ac:dyDescent="0.25">
      <c r="A3565" t="str">
        <f>'Kickstarter Table'!F3565</f>
        <v>successful</v>
      </c>
      <c r="B3565" s="11">
        <f>'Kickstarter Table'!D3565</f>
        <v>500</v>
      </c>
      <c r="C3565" s="11"/>
    </row>
    <row r="3566" spans="1:3" x14ac:dyDescent="0.25">
      <c r="A3566" t="str">
        <f>'Kickstarter Table'!F3566</f>
        <v>successful</v>
      </c>
      <c r="B3566" s="11">
        <f>'Kickstarter Table'!D3566</f>
        <v>1000</v>
      </c>
      <c r="C3566" s="11"/>
    </row>
    <row r="3567" spans="1:3" x14ac:dyDescent="0.25">
      <c r="A3567" t="str">
        <f>'Kickstarter Table'!F3567</f>
        <v>successful</v>
      </c>
      <c r="B3567" s="11">
        <f>'Kickstarter Table'!D3567</f>
        <v>900</v>
      </c>
      <c r="C3567" s="11"/>
    </row>
    <row r="3568" spans="1:3" x14ac:dyDescent="0.25">
      <c r="A3568" t="str">
        <f>'Kickstarter Table'!F3568</f>
        <v>successful</v>
      </c>
      <c r="B3568" s="11">
        <f>'Kickstarter Table'!D3568</f>
        <v>2000</v>
      </c>
      <c r="C3568" s="11"/>
    </row>
    <row r="3569" spans="1:3" x14ac:dyDescent="0.25">
      <c r="A3569" t="str">
        <f>'Kickstarter Table'!F3569</f>
        <v>successful</v>
      </c>
      <c r="B3569" s="11">
        <f>'Kickstarter Table'!D3569</f>
        <v>1000</v>
      </c>
      <c r="C3569" s="11"/>
    </row>
    <row r="3570" spans="1:3" x14ac:dyDescent="0.25">
      <c r="A3570" t="str">
        <f>'Kickstarter Table'!F3570</f>
        <v>successful</v>
      </c>
      <c r="B3570" s="11">
        <f>'Kickstarter Table'!D3570</f>
        <v>1000</v>
      </c>
      <c r="C3570" s="11"/>
    </row>
    <row r="3571" spans="1:3" x14ac:dyDescent="0.25">
      <c r="A3571" t="str">
        <f>'Kickstarter Table'!F3571</f>
        <v>successful</v>
      </c>
      <c r="B3571" s="11">
        <f>'Kickstarter Table'!D3571</f>
        <v>5000</v>
      </c>
      <c r="C3571" s="11"/>
    </row>
    <row r="3572" spans="1:3" x14ac:dyDescent="0.25">
      <c r="A3572" t="str">
        <f>'Kickstarter Table'!F3572</f>
        <v>successful</v>
      </c>
      <c r="B3572" s="11">
        <f>'Kickstarter Table'!D3572</f>
        <v>2000</v>
      </c>
      <c r="C3572" s="11"/>
    </row>
    <row r="3573" spans="1:3" x14ac:dyDescent="0.25">
      <c r="A3573" t="str">
        <f>'Kickstarter Table'!F3573</f>
        <v>successful</v>
      </c>
      <c r="B3573" s="11">
        <f>'Kickstarter Table'!D3573</f>
        <v>1500</v>
      </c>
      <c r="C3573" s="11"/>
    </row>
    <row r="3574" spans="1:3" x14ac:dyDescent="0.25">
      <c r="A3574" t="str">
        <f>'Kickstarter Table'!F3574</f>
        <v>successful</v>
      </c>
      <c r="B3574" s="11">
        <f>'Kickstarter Table'!D3574</f>
        <v>500</v>
      </c>
      <c r="C3574" s="11"/>
    </row>
    <row r="3575" spans="1:3" x14ac:dyDescent="0.25">
      <c r="A3575" t="str">
        <f>'Kickstarter Table'!F3575</f>
        <v>successful</v>
      </c>
      <c r="B3575" s="11">
        <f>'Kickstarter Table'!D3575</f>
        <v>3000</v>
      </c>
      <c r="C3575" s="11"/>
    </row>
    <row r="3576" spans="1:3" x14ac:dyDescent="0.25">
      <c r="A3576" t="str">
        <f>'Kickstarter Table'!F3576</f>
        <v>successful</v>
      </c>
      <c r="B3576" s="11">
        <f>'Kickstarter Table'!D3576</f>
        <v>5800</v>
      </c>
      <c r="C3576" s="11"/>
    </row>
    <row r="3577" spans="1:3" x14ac:dyDescent="0.25">
      <c r="A3577" t="str">
        <f>'Kickstarter Table'!F3577</f>
        <v>successful</v>
      </c>
      <c r="B3577" s="11">
        <f>'Kickstarter Table'!D3577</f>
        <v>10000</v>
      </c>
      <c r="C3577" s="11"/>
    </row>
    <row r="3578" spans="1:3" x14ac:dyDescent="0.25">
      <c r="A3578" t="str">
        <f>'Kickstarter Table'!F3578</f>
        <v>successful</v>
      </c>
      <c r="B3578" s="11">
        <f>'Kickstarter Table'!D3578</f>
        <v>100</v>
      </c>
      <c r="C3578" s="11"/>
    </row>
    <row r="3579" spans="1:3" x14ac:dyDescent="0.25">
      <c r="A3579" t="str">
        <f>'Kickstarter Table'!F3579</f>
        <v>successful</v>
      </c>
      <c r="B3579" s="11">
        <f>'Kickstarter Table'!D3579</f>
        <v>600</v>
      </c>
      <c r="C3579" s="11"/>
    </row>
    <row r="3580" spans="1:3" x14ac:dyDescent="0.25">
      <c r="A3580" t="str">
        <f>'Kickstarter Table'!F3580</f>
        <v>successful</v>
      </c>
      <c r="B3580" s="11">
        <f>'Kickstarter Table'!D3580</f>
        <v>1500</v>
      </c>
      <c r="C3580" s="11"/>
    </row>
    <row r="3581" spans="1:3" x14ac:dyDescent="0.25">
      <c r="A3581" t="str">
        <f>'Kickstarter Table'!F3581</f>
        <v>successful</v>
      </c>
      <c r="B3581" s="11">
        <f>'Kickstarter Table'!D3581</f>
        <v>500</v>
      </c>
      <c r="C3581" s="11"/>
    </row>
    <row r="3582" spans="1:3" x14ac:dyDescent="0.25">
      <c r="A3582" t="str">
        <f>'Kickstarter Table'!F3582</f>
        <v>successful</v>
      </c>
      <c r="B3582" s="11">
        <f>'Kickstarter Table'!D3582</f>
        <v>900</v>
      </c>
      <c r="C3582" s="11"/>
    </row>
    <row r="3583" spans="1:3" x14ac:dyDescent="0.25">
      <c r="A3583" t="str">
        <f>'Kickstarter Table'!F3583</f>
        <v>successful</v>
      </c>
      <c r="B3583" s="11">
        <f>'Kickstarter Table'!D3583</f>
        <v>1500</v>
      </c>
      <c r="C3583" s="11"/>
    </row>
    <row r="3584" spans="1:3" x14ac:dyDescent="0.25">
      <c r="A3584" t="str">
        <f>'Kickstarter Table'!F3584</f>
        <v>successful</v>
      </c>
      <c r="B3584" s="11">
        <f>'Kickstarter Table'!D3584</f>
        <v>1000</v>
      </c>
      <c r="C3584" s="11"/>
    </row>
    <row r="3585" spans="1:3" x14ac:dyDescent="0.25">
      <c r="A3585" t="str">
        <f>'Kickstarter Table'!F3585</f>
        <v>successful</v>
      </c>
      <c r="B3585" s="11">
        <f>'Kickstarter Table'!D3585</f>
        <v>3000</v>
      </c>
      <c r="C3585" s="11"/>
    </row>
    <row r="3586" spans="1:3" x14ac:dyDescent="0.25">
      <c r="A3586" t="str">
        <f>'Kickstarter Table'!F3586</f>
        <v>successful</v>
      </c>
      <c r="B3586" s="11">
        <f>'Kickstarter Table'!D3586</f>
        <v>3000</v>
      </c>
      <c r="C3586" s="11"/>
    </row>
    <row r="3587" spans="1:3" x14ac:dyDescent="0.25">
      <c r="A3587" t="str">
        <f>'Kickstarter Table'!F3587</f>
        <v>successful</v>
      </c>
      <c r="B3587" s="11">
        <f>'Kickstarter Table'!D3587</f>
        <v>3400</v>
      </c>
      <c r="C3587" s="11"/>
    </row>
    <row r="3588" spans="1:3" x14ac:dyDescent="0.25">
      <c r="A3588" t="str">
        <f>'Kickstarter Table'!F3588</f>
        <v>successful</v>
      </c>
      <c r="B3588" s="11">
        <f>'Kickstarter Table'!D3588</f>
        <v>7500</v>
      </c>
      <c r="C3588" s="11"/>
    </row>
    <row r="3589" spans="1:3" x14ac:dyDescent="0.25">
      <c r="A3589" t="str">
        <f>'Kickstarter Table'!F3589</f>
        <v>successful</v>
      </c>
      <c r="B3589" s="11">
        <f>'Kickstarter Table'!D3589</f>
        <v>500</v>
      </c>
      <c r="C3589" s="11"/>
    </row>
    <row r="3590" spans="1:3" x14ac:dyDescent="0.25">
      <c r="A3590" t="str">
        <f>'Kickstarter Table'!F3590</f>
        <v>successful</v>
      </c>
      <c r="B3590" s="11">
        <f>'Kickstarter Table'!D3590</f>
        <v>200</v>
      </c>
      <c r="C3590" s="11"/>
    </row>
    <row r="3591" spans="1:3" x14ac:dyDescent="0.25">
      <c r="A3591" t="str">
        <f>'Kickstarter Table'!F3591</f>
        <v>successful</v>
      </c>
      <c r="B3591" s="11">
        <f>'Kickstarter Table'!D3591</f>
        <v>4000</v>
      </c>
      <c r="C3591" s="11"/>
    </row>
    <row r="3592" spans="1:3" x14ac:dyDescent="0.25">
      <c r="A3592" t="str">
        <f>'Kickstarter Table'!F3592</f>
        <v>successful</v>
      </c>
      <c r="B3592" s="11">
        <f>'Kickstarter Table'!D3592</f>
        <v>5000</v>
      </c>
      <c r="C3592" s="11"/>
    </row>
    <row r="3593" spans="1:3" x14ac:dyDescent="0.25">
      <c r="A3593" t="str">
        <f>'Kickstarter Table'!F3593</f>
        <v>successful</v>
      </c>
      <c r="B3593" s="11">
        <f>'Kickstarter Table'!D3593</f>
        <v>700</v>
      </c>
      <c r="C3593" s="11"/>
    </row>
    <row r="3594" spans="1:3" x14ac:dyDescent="0.25">
      <c r="A3594" t="str">
        <f>'Kickstarter Table'!F3594</f>
        <v>successful</v>
      </c>
      <c r="B3594" s="11">
        <f>'Kickstarter Table'!D3594</f>
        <v>2000</v>
      </c>
      <c r="C3594" s="11"/>
    </row>
    <row r="3595" spans="1:3" x14ac:dyDescent="0.25">
      <c r="A3595" t="str">
        <f>'Kickstarter Table'!F3595</f>
        <v>successful</v>
      </c>
      <c r="B3595" s="11">
        <f>'Kickstarter Table'!D3595</f>
        <v>3000</v>
      </c>
      <c r="C3595" s="11"/>
    </row>
    <row r="3596" spans="1:3" x14ac:dyDescent="0.25">
      <c r="A3596" t="str">
        <f>'Kickstarter Table'!F3596</f>
        <v>successful</v>
      </c>
      <c r="B3596" s="11">
        <f>'Kickstarter Table'!D3596</f>
        <v>1600</v>
      </c>
      <c r="C3596" s="11"/>
    </row>
    <row r="3597" spans="1:3" x14ac:dyDescent="0.25">
      <c r="A3597" t="str">
        <f>'Kickstarter Table'!F3597</f>
        <v>successful</v>
      </c>
      <c r="B3597" s="11">
        <f>'Kickstarter Table'!D3597</f>
        <v>2600</v>
      </c>
      <c r="C3597" s="11"/>
    </row>
    <row r="3598" spans="1:3" x14ac:dyDescent="0.25">
      <c r="A3598" t="str">
        <f>'Kickstarter Table'!F3598</f>
        <v>successful</v>
      </c>
      <c r="B3598" s="11">
        <f>'Kickstarter Table'!D3598</f>
        <v>1100</v>
      </c>
      <c r="C3598" s="11"/>
    </row>
    <row r="3599" spans="1:3" x14ac:dyDescent="0.25">
      <c r="A3599" t="str">
        <f>'Kickstarter Table'!F3599</f>
        <v>successful</v>
      </c>
      <c r="B3599" s="11">
        <f>'Kickstarter Table'!D3599</f>
        <v>2500</v>
      </c>
      <c r="C3599" s="11"/>
    </row>
    <row r="3600" spans="1:3" x14ac:dyDescent="0.25">
      <c r="A3600" t="str">
        <f>'Kickstarter Table'!F3600</f>
        <v>successful</v>
      </c>
      <c r="B3600" s="11">
        <f>'Kickstarter Table'!D3600</f>
        <v>1000</v>
      </c>
      <c r="C3600" s="11"/>
    </row>
    <row r="3601" spans="1:3" x14ac:dyDescent="0.25">
      <c r="A3601" t="str">
        <f>'Kickstarter Table'!F3601</f>
        <v>successful</v>
      </c>
      <c r="B3601" s="11">
        <f>'Kickstarter Table'!D3601</f>
        <v>500</v>
      </c>
      <c r="C3601" s="11"/>
    </row>
    <row r="3602" spans="1:3" x14ac:dyDescent="0.25">
      <c r="A3602" t="str">
        <f>'Kickstarter Table'!F3602</f>
        <v>successful</v>
      </c>
      <c r="B3602" s="11">
        <f>'Kickstarter Table'!D3602</f>
        <v>10</v>
      </c>
      <c r="C3602" s="11"/>
    </row>
    <row r="3603" spans="1:3" x14ac:dyDescent="0.25">
      <c r="A3603" t="str">
        <f>'Kickstarter Table'!F3603</f>
        <v>successful</v>
      </c>
      <c r="B3603" s="11">
        <f>'Kickstarter Table'!D3603</f>
        <v>2000</v>
      </c>
      <c r="C3603" s="11"/>
    </row>
    <row r="3604" spans="1:3" x14ac:dyDescent="0.25">
      <c r="A3604" t="str">
        <f>'Kickstarter Table'!F3604</f>
        <v>successful</v>
      </c>
      <c r="B3604" s="11">
        <f>'Kickstarter Table'!D3604</f>
        <v>4000</v>
      </c>
      <c r="C3604" s="11"/>
    </row>
    <row r="3605" spans="1:3" x14ac:dyDescent="0.25">
      <c r="A3605" t="str">
        <f>'Kickstarter Table'!F3605</f>
        <v>successful</v>
      </c>
      <c r="B3605" s="11">
        <f>'Kickstarter Table'!D3605</f>
        <v>1500</v>
      </c>
      <c r="C3605" s="11"/>
    </row>
    <row r="3606" spans="1:3" x14ac:dyDescent="0.25">
      <c r="A3606" t="str">
        <f>'Kickstarter Table'!F3606</f>
        <v>successful</v>
      </c>
      <c r="B3606" s="11">
        <f>'Kickstarter Table'!D3606</f>
        <v>3000</v>
      </c>
      <c r="C3606" s="11"/>
    </row>
    <row r="3607" spans="1:3" x14ac:dyDescent="0.25">
      <c r="A3607" t="str">
        <f>'Kickstarter Table'!F3607</f>
        <v>successful</v>
      </c>
      <c r="B3607" s="11">
        <f>'Kickstarter Table'!D3607</f>
        <v>250</v>
      </c>
      <c r="C3607" s="11"/>
    </row>
    <row r="3608" spans="1:3" x14ac:dyDescent="0.25">
      <c r="A3608" t="str">
        <f>'Kickstarter Table'!F3608</f>
        <v>successful</v>
      </c>
      <c r="B3608" s="11">
        <f>'Kickstarter Table'!D3608</f>
        <v>3000</v>
      </c>
      <c r="C3608" s="11"/>
    </row>
    <row r="3609" spans="1:3" x14ac:dyDescent="0.25">
      <c r="A3609" t="str">
        <f>'Kickstarter Table'!F3609</f>
        <v>successful</v>
      </c>
      <c r="B3609" s="11">
        <f>'Kickstarter Table'!D3609</f>
        <v>550</v>
      </c>
      <c r="C3609" s="11"/>
    </row>
    <row r="3610" spans="1:3" x14ac:dyDescent="0.25">
      <c r="A3610" t="str">
        <f>'Kickstarter Table'!F3610</f>
        <v>successful</v>
      </c>
      <c r="B3610" s="11">
        <f>'Kickstarter Table'!D3610</f>
        <v>800</v>
      </c>
      <c r="C3610" s="11"/>
    </row>
    <row r="3611" spans="1:3" x14ac:dyDescent="0.25">
      <c r="A3611" t="str">
        <f>'Kickstarter Table'!F3611</f>
        <v>successful</v>
      </c>
      <c r="B3611" s="11">
        <f>'Kickstarter Table'!D3611</f>
        <v>1960</v>
      </c>
      <c r="C3611" s="11"/>
    </row>
    <row r="3612" spans="1:3" x14ac:dyDescent="0.25">
      <c r="A3612" t="str">
        <f>'Kickstarter Table'!F3612</f>
        <v>successful</v>
      </c>
      <c r="B3612" s="11">
        <f>'Kickstarter Table'!D3612</f>
        <v>1000</v>
      </c>
      <c r="C3612" s="11"/>
    </row>
    <row r="3613" spans="1:3" x14ac:dyDescent="0.25">
      <c r="A3613" t="str">
        <f>'Kickstarter Table'!F3613</f>
        <v>successful</v>
      </c>
      <c r="B3613" s="11">
        <f>'Kickstarter Table'!D3613</f>
        <v>2500</v>
      </c>
      <c r="C3613" s="11"/>
    </row>
    <row r="3614" spans="1:3" x14ac:dyDescent="0.25">
      <c r="A3614" t="str">
        <f>'Kickstarter Table'!F3614</f>
        <v>successful</v>
      </c>
      <c r="B3614" s="11">
        <f>'Kickstarter Table'!D3614</f>
        <v>5000</v>
      </c>
      <c r="C3614" s="11"/>
    </row>
    <row r="3615" spans="1:3" x14ac:dyDescent="0.25">
      <c r="A3615" t="str">
        <f>'Kickstarter Table'!F3615</f>
        <v>successful</v>
      </c>
      <c r="B3615" s="11">
        <f>'Kickstarter Table'!D3615</f>
        <v>1250</v>
      </c>
      <c r="C3615" s="11"/>
    </row>
    <row r="3616" spans="1:3" x14ac:dyDescent="0.25">
      <c r="A3616" t="str">
        <f>'Kickstarter Table'!F3616</f>
        <v>successful</v>
      </c>
      <c r="B3616" s="11">
        <f>'Kickstarter Table'!D3616</f>
        <v>2500</v>
      </c>
      <c r="C3616" s="11"/>
    </row>
    <row r="3617" spans="1:3" x14ac:dyDescent="0.25">
      <c r="A3617" t="str">
        <f>'Kickstarter Table'!F3617</f>
        <v>successful</v>
      </c>
      <c r="B3617" s="11">
        <f>'Kickstarter Table'!D3617</f>
        <v>2500</v>
      </c>
      <c r="C3617" s="11"/>
    </row>
    <row r="3618" spans="1:3" x14ac:dyDescent="0.25">
      <c r="A3618" t="str">
        <f>'Kickstarter Table'!F3618</f>
        <v>successful</v>
      </c>
      <c r="B3618" s="11">
        <f>'Kickstarter Table'!D3618</f>
        <v>2500</v>
      </c>
      <c r="C3618" s="11"/>
    </row>
    <row r="3619" spans="1:3" x14ac:dyDescent="0.25">
      <c r="A3619" t="str">
        <f>'Kickstarter Table'!F3619</f>
        <v>successful</v>
      </c>
      <c r="B3619" s="11">
        <f>'Kickstarter Table'!D3619</f>
        <v>740</v>
      </c>
      <c r="C3619" s="11"/>
    </row>
    <row r="3620" spans="1:3" x14ac:dyDescent="0.25">
      <c r="A3620" t="str">
        <f>'Kickstarter Table'!F3620</f>
        <v>successful</v>
      </c>
      <c r="B3620" s="11">
        <f>'Kickstarter Table'!D3620</f>
        <v>2000</v>
      </c>
      <c r="C3620" s="11"/>
    </row>
    <row r="3621" spans="1:3" x14ac:dyDescent="0.25">
      <c r="A3621" t="str">
        <f>'Kickstarter Table'!F3621</f>
        <v>successful</v>
      </c>
      <c r="B3621" s="11">
        <f>'Kickstarter Table'!D3621</f>
        <v>1000</v>
      </c>
      <c r="C3621" s="11"/>
    </row>
    <row r="3622" spans="1:3" x14ac:dyDescent="0.25">
      <c r="A3622" t="str">
        <f>'Kickstarter Table'!F3622</f>
        <v>successful</v>
      </c>
      <c r="B3622" s="11">
        <f>'Kickstarter Table'!D3622</f>
        <v>10500</v>
      </c>
      <c r="C3622" s="11"/>
    </row>
    <row r="3623" spans="1:3" x14ac:dyDescent="0.25">
      <c r="A3623" t="str">
        <f>'Kickstarter Table'!F3623</f>
        <v>successful</v>
      </c>
      <c r="B3623" s="11">
        <f>'Kickstarter Table'!D3623</f>
        <v>3000</v>
      </c>
      <c r="C3623" s="11"/>
    </row>
    <row r="3624" spans="1:3" x14ac:dyDescent="0.25">
      <c r="A3624" t="str">
        <f>'Kickstarter Table'!F3624</f>
        <v>successful</v>
      </c>
      <c r="B3624" s="11">
        <f>'Kickstarter Table'!D3624</f>
        <v>1000</v>
      </c>
      <c r="C3624" s="11"/>
    </row>
    <row r="3625" spans="1:3" x14ac:dyDescent="0.25">
      <c r="A3625" t="str">
        <f>'Kickstarter Table'!F3625</f>
        <v>successful</v>
      </c>
      <c r="B3625" s="11">
        <f>'Kickstarter Table'!D3625</f>
        <v>2500</v>
      </c>
      <c r="C3625" s="11"/>
    </row>
    <row r="3626" spans="1:3" x14ac:dyDescent="0.25">
      <c r="A3626" t="str">
        <f>'Kickstarter Table'!F3626</f>
        <v>successful</v>
      </c>
      <c r="B3626" s="11">
        <f>'Kickstarter Table'!D3626</f>
        <v>3000</v>
      </c>
      <c r="C3626" s="11"/>
    </row>
    <row r="3627" spans="1:3" x14ac:dyDescent="0.25">
      <c r="A3627" t="str">
        <f>'Kickstarter Table'!F3627</f>
        <v>successful</v>
      </c>
      <c r="B3627" s="11">
        <f>'Kickstarter Table'!D3627</f>
        <v>3000</v>
      </c>
      <c r="C3627" s="11"/>
    </row>
    <row r="3628" spans="1:3" x14ac:dyDescent="0.25">
      <c r="A3628" t="str">
        <f>'Kickstarter Table'!F3628</f>
        <v>successful</v>
      </c>
      <c r="B3628" s="11">
        <f>'Kickstarter Table'!D3628</f>
        <v>4000</v>
      </c>
      <c r="C3628" s="11"/>
    </row>
    <row r="3629" spans="1:3" x14ac:dyDescent="0.25">
      <c r="A3629" t="str">
        <f>'Kickstarter Table'!F3629</f>
        <v>successful</v>
      </c>
      <c r="B3629" s="11">
        <f>'Kickstarter Table'!D3629</f>
        <v>2000</v>
      </c>
      <c r="C3629" s="11"/>
    </row>
    <row r="3630" spans="1:3" x14ac:dyDescent="0.25">
      <c r="A3630" t="str">
        <f>'Kickstarter Table'!F3630</f>
        <v>failed</v>
      </c>
      <c r="B3630" s="11">
        <f>'Kickstarter Table'!D3630</f>
        <v>100000</v>
      </c>
      <c r="C3630" s="11"/>
    </row>
    <row r="3631" spans="1:3" x14ac:dyDescent="0.25">
      <c r="A3631" t="str">
        <f>'Kickstarter Table'!F3631</f>
        <v>failed</v>
      </c>
      <c r="B3631" s="11">
        <f>'Kickstarter Table'!D3631</f>
        <v>1000000</v>
      </c>
      <c r="C3631" s="11"/>
    </row>
    <row r="3632" spans="1:3" x14ac:dyDescent="0.25">
      <c r="A3632" t="str">
        <f>'Kickstarter Table'!F3632</f>
        <v>failed</v>
      </c>
      <c r="B3632" s="11">
        <f>'Kickstarter Table'!D3632</f>
        <v>3000</v>
      </c>
      <c r="C3632" s="11"/>
    </row>
    <row r="3633" spans="1:3" x14ac:dyDescent="0.25">
      <c r="A3633" t="str">
        <f>'Kickstarter Table'!F3633</f>
        <v>failed</v>
      </c>
      <c r="B3633" s="11">
        <f>'Kickstarter Table'!D3633</f>
        <v>17100</v>
      </c>
      <c r="C3633" s="11"/>
    </row>
    <row r="3634" spans="1:3" x14ac:dyDescent="0.25">
      <c r="A3634" t="str">
        <f>'Kickstarter Table'!F3634</f>
        <v>failed</v>
      </c>
      <c r="B3634" s="11">
        <f>'Kickstarter Table'!D3634</f>
        <v>500</v>
      </c>
      <c r="C3634" s="11"/>
    </row>
    <row r="3635" spans="1:3" x14ac:dyDescent="0.25">
      <c r="A3635" t="str">
        <f>'Kickstarter Table'!F3635</f>
        <v>failed</v>
      </c>
      <c r="B3635" s="11">
        <f>'Kickstarter Table'!D3635</f>
        <v>5000</v>
      </c>
      <c r="C3635" s="11"/>
    </row>
    <row r="3636" spans="1:3" x14ac:dyDescent="0.25">
      <c r="A3636" t="str">
        <f>'Kickstarter Table'!F3636</f>
        <v>failed</v>
      </c>
      <c r="B3636" s="11">
        <f>'Kickstarter Table'!D3636</f>
        <v>75000</v>
      </c>
      <c r="C3636" s="11"/>
    </row>
    <row r="3637" spans="1:3" x14ac:dyDescent="0.25">
      <c r="A3637" t="str">
        <f>'Kickstarter Table'!F3637</f>
        <v>failed</v>
      </c>
      <c r="B3637" s="11">
        <f>'Kickstarter Table'!D3637</f>
        <v>3500</v>
      </c>
      <c r="C3637" s="11"/>
    </row>
    <row r="3638" spans="1:3" x14ac:dyDescent="0.25">
      <c r="A3638" t="str">
        <f>'Kickstarter Table'!F3638</f>
        <v>failed</v>
      </c>
      <c r="B3638" s="11">
        <f>'Kickstarter Table'!D3638</f>
        <v>150000</v>
      </c>
      <c r="C3638" s="11"/>
    </row>
    <row r="3639" spans="1:3" x14ac:dyDescent="0.25">
      <c r="A3639" t="str">
        <f>'Kickstarter Table'!F3639</f>
        <v>failed</v>
      </c>
      <c r="B3639" s="11">
        <f>'Kickstarter Table'!D3639</f>
        <v>3000</v>
      </c>
      <c r="C3639" s="11"/>
    </row>
    <row r="3640" spans="1:3" x14ac:dyDescent="0.25">
      <c r="A3640" t="str">
        <f>'Kickstarter Table'!F3640</f>
        <v>failed</v>
      </c>
      <c r="B3640" s="11">
        <f>'Kickstarter Table'!D3640</f>
        <v>3300</v>
      </c>
      <c r="C3640" s="11"/>
    </row>
    <row r="3641" spans="1:3" x14ac:dyDescent="0.25">
      <c r="A3641" t="str">
        <f>'Kickstarter Table'!F3641</f>
        <v>failed</v>
      </c>
      <c r="B3641" s="11">
        <f>'Kickstarter Table'!D3641</f>
        <v>25000</v>
      </c>
      <c r="C3641" s="11"/>
    </row>
    <row r="3642" spans="1:3" x14ac:dyDescent="0.25">
      <c r="A3642" t="str">
        <f>'Kickstarter Table'!F3642</f>
        <v>failed</v>
      </c>
      <c r="B3642" s="11">
        <f>'Kickstarter Table'!D3642</f>
        <v>1000</v>
      </c>
      <c r="C3642" s="11"/>
    </row>
    <row r="3643" spans="1:3" x14ac:dyDescent="0.25">
      <c r="A3643" t="str">
        <f>'Kickstarter Table'!F3643</f>
        <v>failed</v>
      </c>
      <c r="B3643" s="11">
        <f>'Kickstarter Table'!D3643</f>
        <v>3000</v>
      </c>
      <c r="C3643" s="11"/>
    </row>
    <row r="3644" spans="1:3" x14ac:dyDescent="0.25">
      <c r="A3644" t="str">
        <f>'Kickstarter Table'!F3644</f>
        <v>failed</v>
      </c>
      <c r="B3644" s="11">
        <f>'Kickstarter Table'!D3644</f>
        <v>700</v>
      </c>
      <c r="C3644" s="11"/>
    </row>
    <row r="3645" spans="1:3" x14ac:dyDescent="0.25">
      <c r="A3645" t="str">
        <f>'Kickstarter Table'!F3645</f>
        <v>failed</v>
      </c>
      <c r="B3645" s="11">
        <f>'Kickstarter Table'!D3645</f>
        <v>25000</v>
      </c>
      <c r="C3645" s="11"/>
    </row>
    <row r="3646" spans="1:3" x14ac:dyDescent="0.25">
      <c r="A3646" t="str">
        <f>'Kickstarter Table'!F3646</f>
        <v>failed</v>
      </c>
      <c r="B3646" s="11">
        <f>'Kickstarter Table'!D3646</f>
        <v>5000</v>
      </c>
      <c r="C3646" s="11"/>
    </row>
    <row r="3647" spans="1:3" x14ac:dyDescent="0.25">
      <c r="A3647" t="str">
        <f>'Kickstarter Table'!F3647</f>
        <v>failed</v>
      </c>
      <c r="B3647" s="11">
        <f>'Kickstarter Table'!D3647</f>
        <v>1000</v>
      </c>
      <c r="C3647" s="11"/>
    </row>
    <row r="3648" spans="1:3" x14ac:dyDescent="0.25">
      <c r="A3648" t="str">
        <f>'Kickstarter Table'!F3648</f>
        <v>failed</v>
      </c>
      <c r="B3648" s="11">
        <f>'Kickstarter Table'!D3648</f>
        <v>10000</v>
      </c>
      <c r="C3648" s="11"/>
    </row>
    <row r="3649" spans="1:3" x14ac:dyDescent="0.25">
      <c r="A3649" t="str">
        <f>'Kickstarter Table'!F3649</f>
        <v>failed</v>
      </c>
      <c r="B3649" s="11">
        <f>'Kickstarter Table'!D3649</f>
        <v>500</v>
      </c>
      <c r="C3649" s="11"/>
    </row>
    <row r="3650" spans="1:3" x14ac:dyDescent="0.25">
      <c r="A3650" t="str">
        <f>'Kickstarter Table'!F3650</f>
        <v>successful</v>
      </c>
      <c r="B3650" s="11">
        <f>'Kickstarter Table'!D3650</f>
        <v>40000</v>
      </c>
      <c r="C3650" s="11"/>
    </row>
    <row r="3651" spans="1:3" x14ac:dyDescent="0.25">
      <c r="A3651" t="str">
        <f>'Kickstarter Table'!F3651</f>
        <v>successful</v>
      </c>
      <c r="B3651" s="11">
        <f>'Kickstarter Table'!D3651</f>
        <v>750</v>
      </c>
      <c r="C3651" s="11"/>
    </row>
    <row r="3652" spans="1:3" x14ac:dyDescent="0.25">
      <c r="A3652" t="str">
        <f>'Kickstarter Table'!F3652</f>
        <v>successful</v>
      </c>
      <c r="B3652" s="11">
        <f>'Kickstarter Table'!D3652</f>
        <v>500</v>
      </c>
      <c r="C3652" s="11"/>
    </row>
    <row r="3653" spans="1:3" x14ac:dyDescent="0.25">
      <c r="A3653" t="str">
        <f>'Kickstarter Table'!F3653</f>
        <v>successful</v>
      </c>
      <c r="B3653" s="11">
        <f>'Kickstarter Table'!D3653</f>
        <v>500</v>
      </c>
      <c r="C3653" s="11"/>
    </row>
    <row r="3654" spans="1:3" x14ac:dyDescent="0.25">
      <c r="A3654" t="str">
        <f>'Kickstarter Table'!F3654</f>
        <v>successful</v>
      </c>
      <c r="B3654" s="11">
        <f>'Kickstarter Table'!D3654</f>
        <v>300</v>
      </c>
      <c r="C3654" s="11"/>
    </row>
    <row r="3655" spans="1:3" x14ac:dyDescent="0.25">
      <c r="A3655" t="str">
        <f>'Kickstarter Table'!F3655</f>
        <v>successful</v>
      </c>
      <c r="B3655" s="11">
        <f>'Kickstarter Table'!D3655</f>
        <v>2000</v>
      </c>
      <c r="C3655" s="11"/>
    </row>
    <row r="3656" spans="1:3" x14ac:dyDescent="0.25">
      <c r="A3656" t="str">
        <f>'Kickstarter Table'!F3656</f>
        <v>successful</v>
      </c>
      <c r="B3656" s="11">
        <f>'Kickstarter Table'!D3656</f>
        <v>1500</v>
      </c>
      <c r="C3656" s="11"/>
    </row>
    <row r="3657" spans="1:3" x14ac:dyDescent="0.25">
      <c r="A3657" t="str">
        <f>'Kickstarter Table'!F3657</f>
        <v>successful</v>
      </c>
      <c r="B3657" s="11">
        <f>'Kickstarter Table'!D3657</f>
        <v>5000</v>
      </c>
      <c r="C3657" s="11"/>
    </row>
    <row r="3658" spans="1:3" x14ac:dyDescent="0.25">
      <c r="A3658" t="str">
        <f>'Kickstarter Table'!F3658</f>
        <v>successful</v>
      </c>
      <c r="B3658" s="11">
        <f>'Kickstarter Table'!D3658</f>
        <v>5000</v>
      </c>
      <c r="C3658" s="11"/>
    </row>
    <row r="3659" spans="1:3" x14ac:dyDescent="0.25">
      <c r="A3659" t="str">
        <f>'Kickstarter Table'!F3659</f>
        <v>successful</v>
      </c>
      <c r="B3659" s="11">
        <f>'Kickstarter Table'!D3659</f>
        <v>2000</v>
      </c>
      <c r="C3659" s="11"/>
    </row>
    <row r="3660" spans="1:3" x14ac:dyDescent="0.25">
      <c r="A3660" t="str">
        <f>'Kickstarter Table'!F3660</f>
        <v>successful</v>
      </c>
      <c r="B3660" s="11">
        <f>'Kickstarter Table'!D3660</f>
        <v>1500</v>
      </c>
      <c r="C3660" s="11"/>
    </row>
    <row r="3661" spans="1:3" x14ac:dyDescent="0.25">
      <c r="A3661" t="str">
        <f>'Kickstarter Table'!F3661</f>
        <v>successful</v>
      </c>
      <c r="B3661" s="11">
        <f>'Kickstarter Table'!D3661</f>
        <v>3000</v>
      </c>
      <c r="C3661" s="11"/>
    </row>
    <row r="3662" spans="1:3" x14ac:dyDescent="0.25">
      <c r="A3662" t="str">
        <f>'Kickstarter Table'!F3662</f>
        <v>successful</v>
      </c>
      <c r="B3662" s="11">
        <f>'Kickstarter Table'!D3662</f>
        <v>250</v>
      </c>
      <c r="C3662" s="11"/>
    </row>
    <row r="3663" spans="1:3" x14ac:dyDescent="0.25">
      <c r="A3663" t="str">
        <f>'Kickstarter Table'!F3663</f>
        <v>successful</v>
      </c>
      <c r="B3663" s="11">
        <f>'Kickstarter Table'!D3663</f>
        <v>3000</v>
      </c>
      <c r="C3663" s="11"/>
    </row>
    <row r="3664" spans="1:3" x14ac:dyDescent="0.25">
      <c r="A3664" t="str">
        <f>'Kickstarter Table'!F3664</f>
        <v>successful</v>
      </c>
      <c r="B3664" s="11">
        <f>'Kickstarter Table'!D3664</f>
        <v>8000</v>
      </c>
      <c r="C3664" s="11"/>
    </row>
    <row r="3665" spans="1:3" x14ac:dyDescent="0.25">
      <c r="A3665" t="str">
        <f>'Kickstarter Table'!F3665</f>
        <v>successful</v>
      </c>
      <c r="B3665" s="11">
        <f>'Kickstarter Table'!D3665</f>
        <v>225</v>
      </c>
      <c r="C3665" s="11"/>
    </row>
    <row r="3666" spans="1:3" x14ac:dyDescent="0.25">
      <c r="A3666" t="str">
        <f>'Kickstarter Table'!F3666</f>
        <v>successful</v>
      </c>
      <c r="B3666" s="11">
        <f>'Kickstarter Table'!D3666</f>
        <v>800</v>
      </c>
      <c r="C3666" s="11"/>
    </row>
    <row r="3667" spans="1:3" x14ac:dyDescent="0.25">
      <c r="A3667" t="str">
        <f>'Kickstarter Table'!F3667</f>
        <v>successful</v>
      </c>
      <c r="B3667" s="11">
        <f>'Kickstarter Table'!D3667</f>
        <v>620</v>
      </c>
      <c r="C3667" s="11"/>
    </row>
    <row r="3668" spans="1:3" x14ac:dyDescent="0.25">
      <c r="A3668" t="str">
        <f>'Kickstarter Table'!F3668</f>
        <v>successful</v>
      </c>
      <c r="B3668" s="11">
        <f>'Kickstarter Table'!D3668</f>
        <v>1200</v>
      </c>
      <c r="C3668" s="11"/>
    </row>
    <row r="3669" spans="1:3" x14ac:dyDescent="0.25">
      <c r="A3669" t="str">
        <f>'Kickstarter Table'!F3669</f>
        <v>successful</v>
      </c>
      <c r="B3669" s="11">
        <f>'Kickstarter Table'!D3669</f>
        <v>3000</v>
      </c>
      <c r="C3669" s="11"/>
    </row>
    <row r="3670" spans="1:3" x14ac:dyDescent="0.25">
      <c r="A3670" t="str">
        <f>'Kickstarter Table'!F3670</f>
        <v>successful</v>
      </c>
      <c r="B3670" s="11">
        <f>'Kickstarter Table'!D3670</f>
        <v>1000</v>
      </c>
      <c r="C3670" s="11"/>
    </row>
    <row r="3671" spans="1:3" x14ac:dyDescent="0.25">
      <c r="A3671" t="str">
        <f>'Kickstarter Table'!F3671</f>
        <v>successful</v>
      </c>
      <c r="B3671" s="11">
        <f>'Kickstarter Table'!D3671</f>
        <v>1000</v>
      </c>
      <c r="C3671" s="11"/>
    </row>
    <row r="3672" spans="1:3" x14ac:dyDescent="0.25">
      <c r="A3672" t="str">
        <f>'Kickstarter Table'!F3672</f>
        <v>successful</v>
      </c>
      <c r="B3672" s="11">
        <f>'Kickstarter Table'!D3672</f>
        <v>220</v>
      </c>
      <c r="C3672" s="11"/>
    </row>
    <row r="3673" spans="1:3" x14ac:dyDescent="0.25">
      <c r="A3673" t="str">
        <f>'Kickstarter Table'!F3673</f>
        <v>successful</v>
      </c>
      <c r="B3673" s="11">
        <f>'Kickstarter Table'!D3673</f>
        <v>3500</v>
      </c>
      <c r="C3673" s="11"/>
    </row>
    <row r="3674" spans="1:3" x14ac:dyDescent="0.25">
      <c r="A3674" t="str">
        <f>'Kickstarter Table'!F3674</f>
        <v>successful</v>
      </c>
      <c r="B3674" s="11">
        <f>'Kickstarter Table'!D3674</f>
        <v>3000</v>
      </c>
      <c r="C3674" s="11"/>
    </row>
    <row r="3675" spans="1:3" x14ac:dyDescent="0.25">
      <c r="A3675" t="str">
        <f>'Kickstarter Table'!F3675</f>
        <v>successful</v>
      </c>
      <c r="B3675" s="11">
        <f>'Kickstarter Table'!D3675</f>
        <v>4000</v>
      </c>
      <c r="C3675" s="11"/>
    </row>
    <row r="3676" spans="1:3" x14ac:dyDescent="0.25">
      <c r="A3676" t="str">
        <f>'Kickstarter Table'!F3676</f>
        <v>successful</v>
      </c>
      <c r="B3676" s="11">
        <f>'Kickstarter Table'!D3676</f>
        <v>4500</v>
      </c>
      <c r="C3676" s="11"/>
    </row>
    <row r="3677" spans="1:3" x14ac:dyDescent="0.25">
      <c r="A3677" t="str">
        <f>'Kickstarter Table'!F3677</f>
        <v>successful</v>
      </c>
      <c r="B3677" s="11">
        <f>'Kickstarter Table'!D3677</f>
        <v>50</v>
      </c>
      <c r="C3677" s="11"/>
    </row>
    <row r="3678" spans="1:3" x14ac:dyDescent="0.25">
      <c r="A3678" t="str">
        <f>'Kickstarter Table'!F3678</f>
        <v>successful</v>
      </c>
      <c r="B3678" s="11">
        <f>'Kickstarter Table'!D3678</f>
        <v>800</v>
      </c>
      <c r="C3678" s="11"/>
    </row>
    <row r="3679" spans="1:3" x14ac:dyDescent="0.25">
      <c r="A3679" t="str">
        <f>'Kickstarter Table'!F3679</f>
        <v>successful</v>
      </c>
      <c r="B3679" s="11">
        <f>'Kickstarter Table'!D3679</f>
        <v>12000</v>
      </c>
      <c r="C3679" s="11"/>
    </row>
    <row r="3680" spans="1:3" x14ac:dyDescent="0.25">
      <c r="A3680" t="str">
        <f>'Kickstarter Table'!F3680</f>
        <v>successful</v>
      </c>
      <c r="B3680" s="11">
        <f>'Kickstarter Table'!D3680</f>
        <v>2000</v>
      </c>
      <c r="C3680" s="11"/>
    </row>
    <row r="3681" spans="1:3" x14ac:dyDescent="0.25">
      <c r="A3681" t="str">
        <f>'Kickstarter Table'!F3681</f>
        <v>successful</v>
      </c>
      <c r="B3681" s="11">
        <f>'Kickstarter Table'!D3681</f>
        <v>2000</v>
      </c>
      <c r="C3681" s="11"/>
    </row>
    <row r="3682" spans="1:3" x14ac:dyDescent="0.25">
      <c r="A3682" t="str">
        <f>'Kickstarter Table'!F3682</f>
        <v>successful</v>
      </c>
      <c r="B3682" s="11">
        <f>'Kickstarter Table'!D3682</f>
        <v>3000</v>
      </c>
      <c r="C3682" s="11"/>
    </row>
    <row r="3683" spans="1:3" x14ac:dyDescent="0.25">
      <c r="A3683" t="str">
        <f>'Kickstarter Table'!F3683</f>
        <v>successful</v>
      </c>
      <c r="B3683" s="11">
        <f>'Kickstarter Table'!D3683</f>
        <v>1000</v>
      </c>
      <c r="C3683" s="11"/>
    </row>
    <row r="3684" spans="1:3" x14ac:dyDescent="0.25">
      <c r="A3684" t="str">
        <f>'Kickstarter Table'!F3684</f>
        <v>successful</v>
      </c>
      <c r="B3684" s="11">
        <f>'Kickstarter Table'!D3684</f>
        <v>3000</v>
      </c>
      <c r="C3684" s="11"/>
    </row>
    <row r="3685" spans="1:3" x14ac:dyDescent="0.25">
      <c r="A3685" t="str">
        <f>'Kickstarter Table'!F3685</f>
        <v>successful</v>
      </c>
      <c r="B3685" s="11">
        <f>'Kickstarter Table'!D3685</f>
        <v>3500</v>
      </c>
      <c r="C3685" s="11"/>
    </row>
    <row r="3686" spans="1:3" x14ac:dyDescent="0.25">
      <c r="A3686" t="str">
        <f>'Kickstarter Table'!F3686</f>
        <v>successful</v>
      </c>
      <c r="B3686" s="11">
        <f>'Kickstarter Table'!D3686</f>
        <v>750</v>
      </c>
      <c r="C3686" s="11"/>
    </row>
    <row r="3687" spans="1:3" x14ac:dyDescent="0.25">
      <c r="A3687" t="str">
        <f>'Kickstarter Table'!F3687</f>
        <v>successful</v>
      </c>
      <c r="B3687" s="11">
        <f>'Kickstarter Table'!D3687</f>
        <v>5000</v>
      </c>
      <c r="C3687" s="11"/>
    </row>
    <row r="3688" spans="1:3" x14ac:dyDescent="0.25">
      <c r="A3688" t="str">
        <f>'Kickstarter Table'!F3688</f>
        <v>successful</v>
      </c>
      <c r="B3688" s="11">
        <f>'Kickstarter Table'!D3688</f>
        <v>350</v>
      </c>
      <c r="C3688" s="11"/>
    </row>
    <row r="3689" spans="1:3" x14ac:dyDescent="0.25">
      <c r="A3689" t="str">
        <f>'Kickstarter Table'!F3689</f>
        <v>successful</v>
      </c>
      <c r="B3689" s="11">
        <f>'Kickstarter Table'!D3689</f>
        <v>5000</v>
      </c>
      <c r="C3689" s="11"/>
    </row>
    <row r="3690" spans="1:3" x14ac:dyDescent="0.25">
      <c r="A3690" t="str">
        <f>'Kickstarter Table'!F3690</f>
        <v>successful</v>
      </c>
      <c r="B3690" s="11">
        <f>'Kickstarter Table'!D3690</f>
        <v>3000</v>
      </c>
      <c r="C3690" s="11"/>
    </row>
    <row r="3691" spans="1:3" x14ac:dyDescent="0.25">
      <c r="A3691" t="str">
        <f>'Kickstarter Table'!F3691</f>
        <v>successful</v>
      </c>
      <c r="B3691" s="11">
        <f>'Kickstarter Table'!D3691</f>
        <v>3000</v>
      </c>
      <c r="C3691" s="11"/>
    </row>
    <row r="3692" spans="1:3" x14ac:dyDescent="0.25">
      <c r="A3692" t="str">
        <f>'Kickstarter Table'!F3692</f>
        <v>successful</v>
      </c>
      <c r="B3692" s="11">
        <f>'Kickstarter Table'!D3692</f>
        <v>1500</v>
      </c>
      <c r="C3692" s="11"/>
    </row>
    <row r="3693" spans="1:3" x14ac:dyDescent="0.25">
      <c r="A3693" t="str">
        <f>'Kickstarter Table'!F3693</f>
        <v>successful</v>
      </c>
      <c r="B3693" s="11">
        <f>'Kickstarter Table'!D3693</f>
        <v>40000</v>
      </c>
      <c r="C3693" s="11"/>
    </row>
    <row r="3694" spans="1:3" x14ac:dyDescent="0.25">
      <c r="A3694" t="str">
        <f>'Kickstarter Table'!F3694</f>
        <v>successful</v>
      </c>
      <c r="B3694" s="11">
        <f>'Kickstarter Table'!D3694</f>
        <v>1000</v>
      </c>
      <c r="C3694" s="11"/>
    </row>
    <row r="3695" spans="1:3" x14ac:dyDescent="0.25">
      <c r="A3695" t="str">
        <f>'Kickstarter Table'!F3695</f>
        <v>successful</v>
      </c>
      <c r="B3695" s="11">
        <f>'Kickstarter Table'!D3695</f>
        <v>333</v>
      </c>
      <c r="C3695" s="11"/>
    </row>
    <row r="3696" spans="1:3" x14ac:dyDescent="0.25">
      <c r="A3696" t="str">
        <f>'Kickstarter Table'!F3696</f>
        <v>successful</v>
      </c>
      <c r="B3696" s="11">
        <f>'Kickstarter Table'!D3696</f>
        <v>3500</v>
      </c>
      <c r="C3696" s="11"/>
    </row>
    <row r="3697" spans="1:3" x14ac:dyDescent="0.25">
      <c r="A3697" t="str">
        <f>'Kickstarter Table'!F3697</f>
        <v>successful</v>
      </c>
      <c r="B3697" s="11">
        <f>'Kickstarter Table'!D3697</f>
        <v>4000</v>
      </c>
      <c r="C3697" s="11"/>
    </row>
    <row r="3698" spans="1:3" x14ac:dyDescent="0.25">
      <c r="A3698" t="str">
        <f>'Kickstarter Table'!F3698</f>
        <v>successful</v>
      </c>
      <c r="B3698" s="11">
        <f>'Kickstarter Table'!D3698</f>
        <v>2000</v>
      </c>
      <c r="C3698" s="11"/>
    </row>
    <row r="3699" spans="1:3" x14ac:dyDescent="0.25">
      <c r="A3699" t="str">
        <f>'Kickstarter Table'!F3699</f>
        <v>successful</v>
      </c>
      <c r="B3699" s="11">
        <f>'Kickstarter Table'!D3699</f>
        <v>2000</v>
      </c>
      <c r="C3699" s="11"/>
    </row>
    <row r="3700" spans="1:3" x14ac:dyDescent="0.25">
      <c r="A3700" t="str">
        <f>'Kickstarter Table'!F3700</f>
        <v>successful</v>
      </c>
      <c r="B3700" s="11">
        <f>'Kickstarter Table'!D3700</f>
        <v>5000</v>
      </c>
      <c r="C3700" s="11"/>
    </row>
    <row r="3701" spans="1:3" x14ac:dyDescent="0.25">
      <c r="A3701" t="str">
        <f>'Kickstarter Table'!F3701</f>
        <v>successful</v>
      </c>
      <c r="B3701" s="11">
        <f>'Kickstarter Table'!D3701</f>
        <v>2500</v>
      </c>
      <c r="C3701" s="11"/>
    </row>
    <row r="3702" spans="1:3" x14ac:dyDescent="0.25">
      <c r="A3702" t="str">
        <f>'Kickstarter Table'!F3702</f>
        <v>successful</v>
      </c>
      <c r="B3702" s="11">
        <f>'Kickstarter Table'!D3702</f>
        <v>500</v>
      </c>
      <c r="C3702" s="11"/>
    </row>
    <row r="3703" spans="1:3" x14ac:dyDescent="0.25">
      <c r="A3703" t="str">
        <f>'Kickstarter Table'!F3703</f>
        <v>successful</v>
      </c>
      <c r="B3703" s="11">
        <f>'Kickstarter Table'!D3703</f>
        <v>1500</v>
      </c>
      <c r="C3703" s="11"/>
    </row>
    <row r="3704" spans="1:3" x14ac:dyDescent="0.25">
      <c r="A3704" t="str">
        <f>'Kickstarter Table'!F3704</f>
        <v>successful</v>
      </c>
      <c r="B3704" s="11">
        <f>'Kickstarter Table'!D3704</f>
        <v>3000</v>
      </c>
      <c r="C3704" s="11"/>
    </row>
    <row r="3705" spans="1:3" x14ac:dyDescent="0.25">
      <c r="A3705" t="str">
        <f>'Kickstarter Table'!F3705</f>
        <v>successful</v>
      </c>
      <c r="B3705" s="11">
        <f>'Kickstarter Table'!D3705</f>
        <v>1050</v>
      </c>
      <c r="C3705" s="11"/>
    </row>
    <row r="3706" spans="1:3" x14ac:dyDescent="0.25">
      <c r="A3706" t="str">
        <f>'Kickstarter Table'!F3706</f>
        <v>successful</v>
      </c>
      <c r="B3706" s="11">
        <f>'Kickstarter Table'!D3706</f>
        <v>300</v>
      </c>
      <c r="C3706" s="11"/>
    </row>
    <row r="3707" spans="1:3" x14ac:dyDescent="0.25">
      <c r="A3707" t="str">
        <f>'Kickstarter Table'!F3707</f>
        <v>successful</v>
      </c>
      <c r="B3707" s="11">
        <f>'Kickstarter Table'!D3707</f>
        <v>2827</v>
      </c>
      <c r="C3707" s="11"/>
    </row>
    <row r="3708" spans="1:3" x14ac:dyDescent="0.25">
      <c r="A3708" t="str">
        <f>'Kickstarter Table'!F3708</f>
        <v>successful</v>
      </c>
      <c r="B3708" s="11">
        <f>'Kickstarter Table'!D3708</f>
        <v>1500</v>
      </c>
      <c r="C3708" s="11"/>
    </row>
    <row r="3709" spans="1:3" x14ac:dyDescent="0.25">
      <c r="A3709" t="str">
        <f>'Kickstarter Table'!F3709</f>
        <v>successful</v>
      </c>
      <c r="B3709" s="11">
        <f>'Kickstarter Table'!D3709</f>
        <v>1000</v>
      </c>
      <c r="C3709" s="11"/>
    </row>
    <row r="3710" spans="1:3" x14ac:dyDescent="0.25">
      <c r="A3710" t="str">
        <f>'Kickstarter Table'!F3710</f>
        <v>successful</v>
      </c>
      <c r="B3710" s="11">
        <f>'Kickstarter Table'!D3710</f>
        <v>700</v>
      </c>
      <c r="C3710" s="11"/>
    </row>
    <row r="3711" spans="1:3" x14ac:dyDescent="0.25">
      <c r="A3711" t="str">
        <f>'Kickstarter Table'!F3711</f>
        <v>successful</v>
      </c>
      <c r="B3711" s="11">
        <f>'Kickstarter Table'!D3711</f>
        <v>1000</v>
      </c>
      <c r="C3711" s="11"/>
    </row>
    <row r="3712" spans="1:3" x14ac:dyDescent="0.25">
      <c r="A3712" t="str">
        <f>'Kickstarter Table'!F3712</f>
        <v>successful</v>
      </c>
      <c r="B3712" s="11">
        <f>'Kickstarter Table'!D3712</f>
        <v>1300</v>
      </c>
      <c r="C3712" s="11"/>
    </row>
    <row r="3713" spans="1:3" x14ac:dyDescent="0.25">
      <c r="A3713" t="str">
        <f>'Kickstarter Table'!F3713</f>
        <v>successful</v>
      </c>
      <c r="B3713" s="11">
        <f>'Kickstarter Table'!D3713</f>
        <v>500</v>
      </c>
      <c r="C3713" s="11"/>
    </row>
    <row r="3714" spans="1:3" x14ac:dyDescent="0.25">
      <c r="A3714" t="str">
        <f>'Kickstarter Table'!F3714</f>
        <v>successful</v>
      </c>
      <c r="B3714" s="11">
        <f>'Kickstarter Table'!D3714</f>
        <v>7500</v>
      </c>
      <c r="C3714" s="11"/>
    </row>
    <row r="3715" spans="1:3" x14ac:dyDescent="0.25">
      <c r="A3715" t="str">
        <f>'Kickstarter Table'!F3715</f>
        <v>successful</v>
      </c>
      <c r="B3715" s="11">
        <f>'Kickstarter Table'!D3715</f>
        <v>2000</v>
      </c>
      <c r="C3715" s="11"/>
    </row>
    <row r="3716" spans="1:3" x14ac:dyDescent="0.25">
      <c r="A3716" t="str">
        <f>'Kickstarter Table'!F3716</f>
        <v>successful</v>
      </c>
      <c r="B3716" s="11">
        <f>'Kickstarter Table'!D3716</f>
        <v>10000</v>
      </c>
      <c r="C3716" s="11"/>
    </row>
    <row r="3717" spans="1:3" x14ac:dyDescent="0.25">
      <c r="A3717" t="str">
        <f>'Kickstarter Table'!F3717</f>
        <v>successful</v>
      </c>
      <c r="B3717" s="11">
        <f>'Kickstarter Table'!D3717</f>
        <v>3500</v>
      </c>
      <c r="C3717" s="11"/>
    </row>
    <row r="3718" spans="1:3" x14ac:dyDescent="0.25">
      <c r="A3718" t="str">
        <f>'Kickstarter Table'!F3718</f>
        <v>successful</v>
      </c>
      <c r="B3718" s="11">
        <f>'Kickstarter Table'!D3718</f>
        <v>800</v>
      </c>
      <c r="C3718" s="11"/>
    </row>
    <row r="3719" spans="1:3" x14ac:dyDescent="0.25">
      <c r="A3719" t="str">
        <f>'Kickstarter Table'!F3719</f>
        <v>successful</v>
      </c>
      <c r="B3719" s="11">
        <f>'Kickstarter Table'!D3719</f>
        <v>4000</v>
      </c>
      <c r="C3719" s="11"/>
    </row>
    <row r="3720" spans="1:3" x14ac:dyDescent="0.25">
      <c r="A3720" t="str">
        <f>'Kickstarter Table'!F3720</f>
        <v>successful</v>
      </c>
      <c r="B3720" s="11">
        <f>'Kickstarter Table'!D3720</f>
        <v>500</v>
      </c>
      <c r="C3720" s="11"/>
    </row>
    <row r="3721" spans="1:3" x14ac:dyDescent="0.25">
      <c r="A3721" t="str">
        <f>'Kickstarter Table'!F3721</f>
        <v>successful</v>
      </c>
      <c r="B3721" s="11">
        <f>'Kickstarter Table'!D3721</f>
        <v>200</v>
      </c>
      <c r="C3721" s="11"/>
    </row>
    <row r="3722" spans="1:3" x14ac:dyDescent="0.25">
      <c r="A3722" t="str">
        <f>'Kickstarter Table'!F3722</f>
        <v>successful</v>
      </c>
      <c r="B3722" s="11">
        <f>'Kickstarter Table'!D3722</f>
        <v>3300</v>
      </c>
      <c r="C3722" s="11"/>
    </row>
    <row r="3723" spans="1:3" x14ac:dyDescent="0.25">
      <c r="A3723" t="str">
        <f>'Kickstarter Table'!F3723</f>
        <v>successful</v>
      </c>
      <c r="B3723" s="11">
        <f>'Kickstarter Table'!D3723</f>
        <v>5000</v>
      </c>
      <c r="C3723" s="11"/>
    </row>
    <row r="3724" spans="1:3" x14ac:dyDescent="0.25">
      <c r="A3724" t="str">
        <f>'Kickstarter Table'!F3724</f>
        <v>successful</v>
      </c>
      <c r="B3724" s="11">
        <f>'Kickstarter Table'!D3724</f>
        <v>1500</v>
      </c>
      <c r="C3724" s="11"/>
    </row>
    <row r="3725" spans="1:3" x14ac:dyDescent="0.25">
      <c r="A3725" t="str">
        <f>'Kickstarter Table'!F3725</f>
        <v>successful</v>
      </c>
      <c r="B3725" s="11">
        <f>'Kickstarter Table'!D3725</f>
        <v>4500</v>
      </c>
      <c r="C3725" s="11"/>
    </row>
    <row r="3726" spans="1:3" x14ac:dyDescent="0.25">
      <c r="A3726" t="str">
        <f>'Kickstarter Table'!F3726</f>
        <v>successful</v>
      </c>
      <c r="B3726" s="11">
        <f>'Kickstarter Table'!D3726</f>
        <v>4300</v>
      </c>
      <c r="C3726" s="11"/>
    </row>
    <row r="3727" spans="1:3" x14ac:dyDescent="0.25">
      <c r="A3727" t="str">
        <f>'Kickstarter Table'!F3727</f>
        <v>successful</v>
      </c>
      <c r="B3727" s="11">
        <f>'Kickstarter Table'!D3727</f>
        <v>300</v>
      </c>
      <c r="C3727" s="11"/>
    </row>
    <row r="3728" spans="1:3" x14ac:dyDescent="0.25">
      <c r="A3728" t="str">
        <f>'Kickstarter Table'!F3728</f>
        <v>successful</v>
      </c>
      <c r="B3728" s="11">
        <f>'Kickstarter Table'!D3728</f>
        <v>850</v>
      </c>
      <c r="C3728" s="11"/>
    </row>
    <row r="3729" spans="1:3" x14ac:dyDescent="0.25">
      <c r="A3729" t="str">
        <f>'Kickstarter Table'!F3729</f>
        <v>successful</v>
      </c>
      <c r="B3729" s="11">
        <f>'Kickstarter Table'!D3729</f>
        <v>2000</v>
      </c>
      <c r="C3729" s="11"/>
    </row>
    <row r="3730" spans="1:3" x14ac:dyDescent="0.25">
      <c r="A3730" t="str">
        <f>'Kickstarter Table'!F3730</f>
        <v>failed</v>
      </c>
      <c r="B3730" s="11">
        <f>'Kickstarter Table'!D3730</f>
        <v>20000</v>
      </c>
      <c r="C3730" s="11"/>
    </row>
    <row r="3731" spans="1:3" x14ac:dyDescent="0.25">
      <c r="A3731" t="str">
        <f>'Kickstarter Table'!F3731</f>
        <v>failed</v>
      </c>
      <c r="B3731" s="11">
        <f>'Kickstarter Table'!D3731</f>
        <v>5000</v>
      </c>
      <c r="C3731" s="11"/>
    </row>
    <row r="3732" spans="1:3" x14ac:dyDescent="0.25">
      <c r="A3732" t="str">
        <f>'Kickstarter Table'!F3732</f>
        <v>failed</v>
      </c>
      <c r="B3732" s="11">
        <f>'Kickstarter Table'!D3732</f>
        <v>1000</v>
      </c>
      <c r="C3732" s="11"/>
    </row>
    <row r="3733" spans="1:3" x14ac:dyDescent="0.25">
      <c r="A3733" t="str">
        <f>'Kickstarter Table'!F3733</f>
        <v>failed</v>
      </c>
      <c r="B3733" s="11">
        <f>'Kickstarter Table'!D3733</f>
        <v>5500</v>
      </c>
      <c r="C3733" s="11"/>
    </row>
    <row r="3734" spans="1:3" x14ac:dyDescent="0.25">
      <c r="A3734" t="str">
        <f>'Kickstarter Table'!F3734</f>
        <v>failed</v>
      </c>
      <c r="B3734" s="11">
        <f>'Kickstarter Table'!D3734</f>
        <v>850</v>
      </c>
      <c r="C3734" s="11"/>
    </row>
    <row r="3735" spans="1:3" x14ac:dyDescent="0.25">
      <c r="A3735" t="str">
        <f>'Kickstarter Table'!F3735</f>
        <v>failed</v>
      </c>
      <c r="B3735" s="11">
        <f>'Kickstarter Table'!D3735</f>
        <v>1500</v>
      </c>
      <c r="C3735" s="11"/>
    </row>
    <row r="3736" spans="1:3" x14ac:dyDescent="0.25">
      <c r="A3736" t="str">
        <f>'Kickstarter Table'!F3736</f>
        <v>failed</v>
      </c>
      <c r="B3736" s="11">
        <f>'Kickstarter Table'!D3736</f>
        <v>1500</v>
      </c>
      <c r="C3736" s="11"/>
    </row>
    <row r="3737" spans="1:3" x14ac:dyDescent="0.25">
      <c r="A3737" t="str">
        <f>'Kickstarter Table'!F3737</f>
        <v>failed</v>
      </c>
      <c r="B3737" s="11">
        <f>'Kickstarter Table'!D3737</f>
        <v>150</v>
      </c>
      <c r="C3737" s="11"/>
    </row>
    <row r="3738" spans="1:3" x14ac:dyDescent="0.25">
      <c r="A3738" t="str">
        <f>'Kickstarter Table'!F3738</f>
        <v>failed</v>
      </c>
      <c r="B3738" s="11">
        <f>'Kickstarter Table'!D3738</f>
        <v>1500</v>
      </c>
      <c r="C3738" s="11"/>
    </row>
    <row r="3739" spans="1:3" x14ac:dyDescent="0.25">
      <c r="A3739" t="str">
        <f>'Kickstarter Table'!F3739</f>
        <v>failed</v>
      </c>
      <c r="B3739" s="11">
        <f>'Kickstarter Table'!D3739</f>
        <v>700</v>
      </c>
      <c r="C3739" s="11"/>
    </row>
    <row r="3740" spans="1:3" x14ac:dyDescent="0.25">
      <c r="A3740" t="str">
        <f>'Kickstarter Table'!F3740</f>
        <v>failed</v>
      </c>
      <c r="B3740" s="11">
        <f>'Kickstarter Table'!D3740</f>
        <v>1500</v>
      </c>
      <c r="C3740" s="11"/>
    </row>
    <row r="3741" spans="1:3" x14ac:dyDescent="0.25">
      <c r="A3741" t="str">
        <f>'Kickstarter Table'!F3741</f>
        <v>failed</v>
      </c>
      <c r="B3741" s="11">
        <f>'Kickstarter Table'!D3741</f>
        <v>4000</v>
      </c>
      <c r="C3741" s="11"/>
    </row>
    <row r="3742" spans="1:3" x14ac:dyDescent="0.25">
      <c r="A3742" t="str">
        <f>'Kickstarter Table'!F3742</f>
        <v>failed</v>
      </c>
      <c r="B3742" s="11">
        <f>'Kickstarter Table'!D3742</f>
        <v>2000</v>
      </c>
      <c r="C3742" s="11"/>
    </row>
    <row r="3743" spans="1:3" x14ac:dyDescent="0.25">
      <c r="A3743" t="str">
        <f>'Kickstarter Table'!F3743</f>
        <v>failed</v>
      </c>
      <c r="B3743" s="11">
        <f>'Kickstarter Table'!D3743</f>
        <v>20000</v>
      </c>
      <c r="C3743" s="11"/>
    </row>
    <row r="3744" spans="1:3" x14ac:dyDescent="0.25">
      <c r="A3744" t="str">
        <f>'Kickstarter Table'!F3744</f>
        <v>failed</v>
      </c>
      <c r="B3744" s="11">
        <f>'Kickstarter Table'!D3744</f>
        <v>5000</v>
      </c>
      <c r="C3744" s="11"/>
    </row>
    <row r="3745" spans="1:3" x14ac:dyDescent="0.25">
      <c r="A3745" t="str">
        <f>'Kickstarter Table'!F3745</f>
        <v>failed</v>
      </c>
      <c r="B3745" s="11">
        <f>'Kickstarter Table'!D3745</f>
        <v>2200</v>
      </c>
      <c r="C3745" s="11"/>
    </row>
    <row r="3746" spans="1:3" x14ac:dyDescent="0.25">
      <c r="A3746" t="str">
        <f>'Kickstarter Table'!F3746</f>
        <v>failed</v>
      </c>
      <c r="B3746" s="11">
        <f>'Kickstarter Table'!D3746</f>
        <v>1200</v>
      </c>
      <c r="C3746" s="11"/>
    </row>
    <row r="3747" spans="1:3" x14ac:dyDescent="0.25">
      <c r="A3747" t="str">
        <f>'Kickstarter Table'!F3747</f>
        <v>failed</v>
      </c>
      <c r="B3747" s="11">
        <f>'Kickstarter Table'!D3747</f>
        <v>100</v>
      </c>
      <c r="C3747" s="11"/>
    </row>
    <row r="3748" spans="1:3" x14ac:dyDescent="0.25">
      <c r="A3748" t="str">
        <f>'Kickstarter Table'!F3748</f>
        <v>failed</v>
      </c>
      <c r="B3748" s="11">
        <f>'Kickstarter Table'!D3748</f>
        <v>8500</v>
      </c>
      <c r="C3748" s="11"/>
    </row>
    <row r="3749" spans="1:3" x14ac:dyDescent="0.25">
      <c r="A3749" t="str">
        <f>'Kickstarter Table'!F3749</f>
        <v>failed</v>
      </c>
      <c r="B3749" s="11">
        <f>'Kickstarter Table'!D3749</f>
        <v>2500</v>
      </c>
      <c r="C3749" s="11"/>
    </row>
    <row r="3750" spans="1:3" x14ac:dyDescent="0.25">
      <c r="A3750" t="str">
        <f>'Kickstarter Table'!F3750</f>
        <v>successful</v>
      </c>
      <c r="B3750" s="11">
        <f>'Kickstarter Table'!D3750</f>
        <v>5000</v>
      </c>
      <c r="C3750" s="11"/>
    </row>
    <row r="3751" spans="1:3" x14ac:dyDescent="0.25">
      <c r="A3751" t="str">
        <f>'Kickstarter Table'!F3751</f>
        <v>successful</v>
      </c>
      <c r="B3751" s="11">
        <f>'Kickstarter Table'!D3751</f>
        <v>500</v>
      </c>
      <c r="C3751" s="11"/>
    </row>
    <row r="3752" spans="1:3" x14ac:dyDescent="0.25">
      <c r="A3752" t="str">
        <f>'Kickstarter Table'!F3752</f>
        <v>successful</v>
      </c>
      <c r="B3752" s="11">
        <f>'Kickstarter Table'!D3752</f>
        <v>6000</v>
      </c>
      <c r="C3752" s="11"/>
    </row>
    <row r="3753" spans="1:3" x14ac:dyDescent="0.25">
      <c r="A3753" t="str">
        <f>'Kickstarter Table'!F3753</f>
        <v>successful</v>
      </c>
      <c r="B3753" s="11">
        <f>'Kickstarter Table'!D3753</f>
        <v>1000</v>
      </c>
      <c r="C3753" s="11"/>
    </row>
    <row r="3754" spans="1:3" x14ac:dyDescent="0.25">
      <c r="A3754" t="str">
        <f>'Kickstarter Table'!F3754</f>
        <v>successful</v>
      </c>
      <c r="B3754" s="11">
        <f>'Kickstarter Table'!D3754</f>
        <v>500</v>
      </c>
      <c r="C3754" s="11"/>
    </row>
    <row r="3755" spans="1:3" x14ac:dyDescent="0.25">
      <c r="A3755" t="str">
        <f>'Kickstarter Table'!F3755</f>
        <v>successful</v>
      </c>
      <c r="B3755" s="11">
        <f>'Kickstarter Table'!D3755</f>
        <v>5000</v>
      </c>
      <c r="C3755" s="11"/>
    </row>
    <row r="3756" spans="1:3" x14ac:dyDescent="0.25">
      <c r="A3756" t="str">
        <f>'Kickstarter Table'!F3756</f>
        <v>successful</v>
      </c>
      <c r="B3756" s="11">
        <f>'Kickstarter Table'!D3756</f>
        <v>2500</v>
      </c>
      <c r="C3756" s="11"/>
    </row>
    <row r="3757" spans="1:3" x14ac:dyDescent="0.25">
      <c r="A3757" t="str">
        <f>'Kickstarter Table'!F3757</f>
        <v>successful</v>
      </c>
      <c r="B3757" s="11">
        <f>'Kickstarter Table'!D3757</f>
        <v>550</v>
      </c>
      <c r="C3757" s="11"/>
    </row>
    <row r="3758" spans="1:3" x14ac:dyDescent="0.25">
      <c r="A3758" t="str">
        <f>'Kickstarter Table'!F3758</f>
        <v>successful</v>
      </c>
      <c r="B3758" s="11">
        <f>'Kickstarter Table'!D3758</f>
        <v>4500</v>
      </c>
      <c r="C3758" s="11"/>
    </row>
    <row r="3759" spans="1:3" x14ac:dyDescent="0.25">
      <c r="A3759" t="str">
        <f>'Kickstarter Table'!F3759</f>
        <v>successful</v>
      </c>
      <c r="B3759" s="11">
        <f>'Kickstarter Table'!D3759</f>
        <v>3500</v>
      </c>
      <c r="C3759" s="11"/>
    </row>
    <row r="3760" spans="1:3" x14ac:dyDescent="0.25">
      <c r="A3760" t="str">
        <f>'Kickstarter Table'!F3760</f>
        <v>successful</v>
      </c>
      <c r="B3760" s="11">
        <f>'Kickstarter Table'!D3760</f>
        <v>1500</v>
      </c>
      <c r="C3760" s="11"/>
    </row>
    <row r="3761" spans="1:3" x14ac:dyDescent="0.25">
      <c r="A3761" t="str">
        <f>'Kickstarter Table'!F3761</f>
        <v>successful</v>
      </c>
      <c r="B3761" s="11">
        <f>'Kickstarter Table'!D3761</f>
        <v>4000</v>
      </c>
      <c r="C3761" s="11"/>
    </row>
    <row r="3762" spans="1:3" x14ac:dyDescent="0.25">
      <c r="A3762" t="str">
        <f>'Kickstarter Table'!F3762</f>
        <v>successful</v>
      </c>
      <c r="B3762" s="11">
        <f>'Kickstarter Table'!D3762</f>
        <v>5000</v>
      </c>
      <c r="C3762" s="11"/>
    </row>
    <row r="3763" spans="1:3" x14ac:dyDescent="0.25">
      <c r="A3763" t="str">
        <f>'Kickstarter Table'!F3763</f>
        <v>successful</v>
      </c>
      <c r="B3763" s="11">
        <f>'Kickstarter Table'!D3763</f>
        <v>500</v>
      </c>
      <c r="C3763" s="11"/>
    </row>
    <row r="3764" spans="1:3" x14ac:dyDescent="0.25">
      <c r="A3764" t="str">
        <f>'Kickstarter Table'!F3764</f>
        <v>successful</v>
      </c>
      <c r="B3764" s="11">
        <f>'Kickstarter Table'!D3764</f>
        <v>1250</v>
      </c>
      <c r="C3764" s="11"/>
    </row>
    <row r="3765" spans="1:3" x14ac:dyDescent="0.25">
      <c r="A3765" t="str">
        <f>'Kickstarter Table'!F3765</f>
        <v>successful</v>
      </c>
      <c r="B3765" s="11">
        <f>'Kickstarter Table'!D3765</f>
        <v>5000</v>
      </c>
      <c r="C3765" s="11"/>
    </row>
    <row r="3766" spans="1:3" x14ac:dyDescent="0.25">
      <c r="A3766" t="str">
        <f>'Kickstarter Table'!F3766</f>
        <v>successful</v>
      </c>
      <c r="B3766" s="11">
        <f>'Kickstarter Table'!D3766</f>
        <v>1500</v>
      </c>
      <c r="C3766" s="11"/>
    </row>
    <row r="3767" spans="1:3" x14ac:dyDescent="0.25">
      <c r="A3767" t="str">
        <f>'Kickstarter Table'!F3767</f>
        <v>successful</v>
      </c>
      <c r="B3767" s="11">
        <f>'Kickstarter Table'!D3767</f>
        <v>7000</v>
      </c>
      <c r="C3767" s="11"/>
    </row>
    <row r="3768" spans="1:3" x14ac:dyDescent="0.25">
      <c r="A3768" t="str">
        <f>'Kickstarter Table'!F3768</f>
        <v>successful</v>
      </c>
      <c r="B3768" s="11">
        <f>'Kickstarter Table'!D3768</f>
        <v>10000</v>
      </c>
      <c r="C3768" s="11"/>
    </row>
    <row r="3769" spans="1:3" x14ac:dyDescent="0.25">
      <c r="A3769" t="str">
        <f>'Kickstarter Table'!F3769</f>
        <v>successful</v>
      </c>
      <c r="B3769" s="11">
        <f>'Kickstarter Table'!D3769</f>
        <v>2000</v>
      </c>
      <c r="C3769" s="11"/>
    </row>
    <row r="3770" spans="1:3" x14ac:dyDescent="0.25">
      <c r="A3770" t="str">
        <f>'Kickstarter Table'!F3770</f>
        <v>successful</v>
      </c>
      <c r="B3770" s="11">
        <f>'Kickstarter Table'!D3770</f>
        <v>4000</v>
      </c>
      <c r="C3770" s="11"/>
    </row>
    <row r="3771" spans="1:3" x14ac:dyDescent="0.25">
      <c r="A3771" t="str">
        <f>'Kickstarter Table'!F3771</f>
        <v>successful</v>
      </c>
      <c r="B3771" s="11">
        <f>'Kickstarter Table'!D3771</f>
        <v>1100</v>
      </c>
      <c r="C3771" s="11"/>
    </row>
    <row r="3772" spans="1:3" x14ac:dyDescent="0.25">
      <c r="A3772" t="str">
        <f>'Kickstarter Table'!F3772</f>
        <v>successful</v>
      </c>
      <c r="B3772" s="11">
        <f>'Kickstarter Table'!D3772</f>
        <v>2000</v>
      </c>
      <c r="C3772" s="11"/>
    </row>
    <row r="3773" spans="1:3" x14ac:dyDescent="0.25">
      <c r="A3773" t="str">
        <f>'Kickstarter Table'!F3773</f>
        <v>successful</v>
      </c>
      <c r="B3773" s="11">
        <f>'Kickstarter Table'!D3773</f>
        <v>1000</v>
      </c>
      <c r="C3773" s="11"/>
    </row>
    <row r="3774" spans="1:3" x14ac:dyDescent="0.25">
      <c r="A3774" t="str">
        <f>'Kickstarter Table'!F3774</f>
        <v>successful</v>
      </c>
      <c r="B3774" s="11">
        <f>'Kickstarter Table'!D3774</f>
        <v>5000</v>
      </c>
      <c r="C3774" s="11"/>
    </row>
    <row r="3775" spans="1:3" x14ac:dyDescent="0.25">
      <c r="A3775" t="str">
        <f>'Kickstarter Table'!F3775</f>
        <v>successful</v>
      </c>
      <c r="B3775" s="11">
        <f>'Kickstarter Table'!D3775</f>
        <v>5000</v>
      </c>
      <c r="C3775" s="11"/>
    </row>
    <row r="3776" spans="1:3" x14ac:dyDescent="0.25">
      <c r="A3776" t="str">
        <f>'Kickstarter Table'!F3776</f>
        <v>successful</v>
      </c>
      <c r="B3776" s="11">
        <f>'Kickstarter Table'!D3776</f>
        <v>2500</v>
      </c>
      <c r="C3776" s="11"/>
    </row>
    <row r="3777" spans="1:3" x14ac:dyDescent="0.25">
      <c r="A3777" t="str">
        <f>'Kickstarter Table'!F3777</f>
        <v>successful</v>
      </c>
      <c r="B3777" s="11">
        <f>'Kickstarter Table'!D3777</f>
        <v>2000</v>
      </c>
      <c r="C3777" s="11"/>
    </row>
    <row r="3778" spans="1:3" x14ac:dyDescent="0.25">
      <c r="A3778" t="str">
        <f>'Kickstarter Table'!F3778</f>
        <v>successful</v>
      </c>
      <c r="B3778" s="11">
        <f>'Kickstarter Table'!D3778</f>
        <v>8000</v>
      </c>
      <c r="C3778" s="11"/>
    </row>
    <row r="3779" spans="1:3" x14ac:dyDescent="0.25">
      <c r="A3779" t="str">
        <f>'Kickstarter Table'!F3779</f>
        <v>successful</v>
      </c>
      <c r="B3779" s="11">
        <f>'Kickstarter Table'!D3779</f>
        <v>2000</v>
      </c>
      <c r="C3779" s="11"/>
    </row>
    <row r="3780" spans="1:3" x14ac:dyDescent="0.25">
      <c r="A3780" t="str">
        <f>'Kickstarter Table'!F3780</f>
        <v>successful</v>
      </c>
      <c r="B3780" s="11">
        <f>'Kickstarter Table'!D3780</f>
        <v>2400</v>
      </c>
      <c r="C3780" s="11"/>
    </row>
    <row r="3781" spans="1:3" x14ac:dyDescent="0.25">
      <c r="A3781" t="str">
        <f>'Kickstarter Table'!F3781</f>
        <v>successful</v>
      </c>
      <c r="B3781" s="11">
        <f>'Kickstarter Table'!D3781</f>
        <v>15000</v>
      </c>
      <c r="C3781" s="11"/>
    </row>
    <row r="3782" spans="1:3" x14ac:dyDescent="0.25">
      <c r="A3782" t="str">
        <f>'Kickstarter Table'!F3782</f>
        <v>successful</v>
      </c>
      <c r="B3782" s="11">
        <f>'Kickstarter Table'!D3782</f>
        <v>2500</v>
      </c>
      <c r="C3782" s="11"/>
    </row>
    <row r="3783" spans="1:3" x14ac:dyDescent="0.25">
      <c r="A3783" t="str">
        <f>'Kickstarter Table'!F3783</f>
        <v>successful</v>
      </c>
      <c r="B3783" s="11">
        <f>'Kickstarter Table'!D3783</f>
        <v>4500</v>
      </c>
      <c r="C3783" s="11"/>
    </row>
    <row r="3784" spans="1:3" x14ac:dyDescent="0.25">
      <c r="A3784" t="str">
        <f>'Kickstarter Table'!F3784</f>
        <v>successful</v>
      </c>
      <c r="B3784" s="11">
        <f>'Kickstarter Table'!D3784</f>
        <v>2000</v>
      </c>
      <c r="C3784" s="11"/>
    </row>
    <row r="3785" spans="1:3" x14ac:dyDescent="0.25">
      <c r="A3785" t="str">
        <f>'Kickstarter Table'!F3785</f>
        <v>successful</v>
      </c>
      <c r="B3785" s="11">
        <f>'Kickstarter Table'!D3785</f>
        <v>1200</v>
      </c>
      <c r="C3785" s="11"/>
    </row>
    <row r="3786" spans="1:3" x14ac:dyDescent="0.25">
      <c r="A3786" t="str">
        <f>'Kickstarter Table'!F3786</f>
        <v>successful</v>
      </c>
      <c r="B3786" s="11">
        <f>'Kickstarter Table'!D3786</f>
        <v>1000</v>
      </c>
      <c r="C3786" s="11"/>
    </row>
    <row r="3787" spans="1:3" x14ac:dyDescent="0.25">
      <c r="A3787" t="str">
        <f>'Kickstarter Table'!F3787</f>
        <v>successful</v>
      </c>
      <c r="B3787" s="11">
        <f>'Kickstarter Table'!D3787</f>
        <v>2000</v>
      </c>
      <c r="C3787" s="11"/>
    </row>
    <row r="3788" spans="1:3" x14ac:dyDescent="0.25">
      <c r="A3788" t="str">
        <f>'Kickstarter Table'!F3788</f>
        <v>successful</v>
      </c>
      <c r="B3788" s="11">
        <f>'Kickstarter Table'!D3788</f>
        <v>6000</v>
      </c>
      <c r="C3788" s="11"/>
    </row>
    <row r="3789" spans="1:3" x14ac:dyDescent="0.25">
      <c r="A3789" t="str">
        <f>'Kickstarter Table'!F3789</f>
        <v>successful</v>
      </c>
      <c r="B3789" s="11">
        <f>'Kickstarter Table'!D3789</f>
        <v>350</v>
      </c>
      <c r="C3789" s="11"/>
    </row>
    <row r="3790" spans="1:3" x14ac:dyDescent="0.25">
      <c r="A3790" t="str">
        <f>'Kickstarter Table'!F3790</f>
        <v>failed</v>
      </c>
      <c r="B3790" s="11">
        <f>'Kickstarter Table'!D3790</f>
        <v>75000</v>
      </c>
      <c r="C3790" s="11"/>
    </row>
    <row r="3791" spans="1:3" x14ac:dyDescent="0.25">
      <c r="A3791" t="str">
        <f>'Kickstarter Table'!F3791</f>
        <v>failed</v>
      </c>
      <c r="B3791" s="11">
        <f>'Kickstarter Table'!D3791</f>
        <v>3550</v>
      </c>
      <c r="C3791" s="11"/>
    </row>
    <row r="3792" spans="1:3" x14ac:dyDescent="0.25">
      <c r="A3792" t="str">
        <f>'Kickstarter Table'!F3792</f>
        <v>failed</v>
      </c>
      <c r="B3792" s="11">
        <f>'Kickstarter Table'!D3792</f>
        <v>15000</v>
      </c>
      <c r="C3792" s="11"/>
    </row>
    <row r="3793" spans="1:3" x14ac:dyDescent="0.25">
      <c r="A3793" t="str">
        <f>'Kickstarter Table'!F3793</f>
        <v>failed</v>
      </c>
      <c r="B3793" s="11">
        <f>'Kickstarter Table'!D3793</f>
        <v>1500</v>
      </c>
      <c r="C3793" s="11"/>
    </row>
    <row r="3794" spans="1:3" x14ac:dyDescent="0.25">
      <c r="A3794" t="str">
        <f>'Kickstarter Table'!F3794</f>
        <v>failed</v>
      </c>
      <c r="B3794" s="11">
        <f>'Kickstarter Table'!D3794</f>
        <v>12500</v>
      </c>
      <c r="C3794" s="11"/>
    </row>
    <row r="3795" spans="1:3" x14ac:dyDescent="0.25">
      <c r="A3795" t="str">
        <f>'Kickstarter Table'!F3795</f>
        <v>failed</v>
      </c>
      <c r="B3795" s="11">
        <f>'Kickstarter Table'!D3795</f>
        <v>7000</v>
      </c>
      <c r="C3795" s="11"/>
    </row>
    <row r="3796" spans="1:3" x14ac:dyDescent="0.25">
      <c r="A3796" t="str">
        <f>'Kickstarter Table'!F3796</f>
        <v>failed</v>
      </c>
      <c r="B3796" s="11">
        <f>'Kickstarter Table'!D3796</f>
        <v>5000</v>
      </c>
      <c r="C3796" s="11"/>
    </row>
    <row r="3797" spans="1:3" x14ac:dyDescent="0.25">
      <c r="A3797" t="str">
        <f>'Kickstarter Table'!F3797</f>
        <v>failed</v>
      </c>
      <c r="B3797" s="11">
        <f>'Kickstarter Table'!D3797</f>
        <v>600</v>
      </c>
      <c r="C3797" s="11"/>
    </row>
    <row r="3798" spans="1:3" x14ac:dyDescent="0.25">
      <c r="A3798" t="str">
        <f>'Kickstarter Table'!F3798</f>
        <v>failed</v>
      </c>
      <c r="B3798" s="11">
        <f>'Kickstarter Table'!D3798</f>
        <v>22500</v>
      </c>
      <c r="C3798" s="11"/>
    </row>
    <row r="3799" spans="1:3" x14ac:dyDescent="0.25">
      <c r="A3799" t="str">
        <f>'Kickstarter Table'!F3799</f>
        <v>failed</v>
      </c>
      <c r="B3799" s="11">
        <f>'Kickstarter Table'!D3799</f>
        <v>6000</v>
      </c>
      <c r="C3799" s="11"/>
    </row>
    <row r="3800" spans="1:3" x14ac:dyDescent="0.25">
      <c r="A3800" t="str">
        <f>'Kickstarter Table'!F3800</f>
        <v>failed</v>
      </c>
      <c r="B3800" s="11">
        <f>'Kickstarter Table'!D3800</f>
        <v>70000</v>
      </c>
      <c r="C3800" s="11"/>
    </row>
    <row r="3801" spans="1:3" x14ac:dyDescent="0.25">
      <c r="A3801" t="str">
        <f>'Kickstarter Table'!F3801</f>
        <v>failed</v>
      </c>
      <c r="B3801" s="11">
        <f>'Kickstarter Table'!D3801</f>
        <v>10000</v>
      </c>
      <c r="C3801" s="11"/>
    </row>
    <row r="3802" spans="1:3" x14ac:dyDescent="0.25">
      <c r="A3802" t="str">
        <f>'Kickstarter Table'!F3802</f>
        <v>failed</v>
      </c>
      <c r="B3802" s="11">
        <f>'Kickstarter Table'!D3802</f>
        <v>22000</v>
      </c>
      <c r="C3802" s="11"/>
    </row>
    <row r="3803" spans="1:3" x14ac:dyDescent="0.25">
      <c r="A3803" t="str">
        <f>'Kickstarter Table'!F3803</f>
        <v>failed</v>
      </c>
      <c r="B3803" s="11">
        <f>'Kickstarter Table'!D3803</f>
        <v>5000</v>
      </c>
      <c r="C3803" s="11"/>
    </row>
    <row r="3804" spans="1:3" x14ac:dyDescent="0.25">
      <c r="A3804" t="str">
        <f>'Kickstarter Table'!F3804</f>
        <v>failed</v>
      </c>
      <c r="B3804" s="11">
        <f>'Kickstarter Table'!D3804</f>
        <v>3000</v>
      </c>
      <c r="C3804" s="11"/>
    </row>
    <row r="3805" spans="1:3" x14ac:dyDescent="0.25">
      <c r="A3805" t="str">
        <f>'Kickstarter Table'!F3805</f>
        <v>failed</v>
      </c>
      <c r="B3805" s="11">
        <f>'Kickstarter Table'!D3805</f>
        <v>12000</v>
      </c>
      <c r="C3805" s="11"/>
    </row>
    <row r="3806" spans="1:3" x14ac:dyDescent="0.25">
      <c r="A3806" t="str">
        <f>'Kickstarter Table'!F3806</f>
        <v>failed</v>
      </c>
      <c r="B3806" s="11">
        <f>'Kickstarter Table'!D3806</f>
        <v>8000</v>
      </c>
      <c r="C3806" s="11"/>
    </row>
    <row r="3807" spans="1:3" x14ac:dyDescent="0.25">
      <c r="A3807" t="str">
        <f>'Kickstarter Table'!F3807</f>
        <v>failed</v>
      </c>
      <c r="B3807" s="11">
        <f>'Kickstarter Table'!D3807</f>
        <v>150000</v>
      </c>
      <c r="C3807" s="11"/>
    </row>
    <row r="3808" spans="1:3" x14ac:dyDescent="0.25">
      <c r="A3808" t="str">
        <f>'Kickstarter Table'!F3808</f>
        <v>failed</v>
      </c>
      <c r="B3808" s="11">
        <f>'Kickstarter Table'!D3808</f>
        <v>7500</v>
      </c>
      <c r="C3808" s="11"/>
    </row>
    <row r="3809" spans="1:3" x14ac:dyDescent="0.25">
      <c r="A3809" t="str">
        <f>'Kickstarter Table'!F3809</f>
        <v>failed</v>
      </c>
      <c r="B3809" s="11">
        <f>'Kickstarter Table'!D3809</f>
        <v>1500</v>
      </c>
      <c r="C3809" s="11"/>
    </row>
    <row r="3810" spans="1:3" x14ac:dyDescent="0.25">
      <c r="A3810" t="str">
        <f>'Kickstarter Table'!F3810</f>
        <v>successful</v>
      </c>
      <c r="B3810" s="11">
        <f>'Kickstarter Table'!D3810</f>
        <v>1000</v>
      </c>
      <c r="C3810" s="11"/>
    </row>
    <row r="3811" spans="1:3" x14ac:dyDescent="0.25">
      <c r="A3811" t="str">
        <f>'Kickstarter Table'!F3811</f>
        <v>successful</v>
      </c>
      <c r="B3811" s="11">
        <f>'Kickstarter Table'!D3811</f>
        <v>2000</v>
      </c>
      <c r="C3811" s="11"/>
    </row>
    <row r="3812" spans="1:3" x14ac:dyDescent="0.25">
      <c r="A3812" t="str">
        <f>'Kickstarter Table'!F3812</f>
        <v>successful</v>
      </c>
      <c r="B3812" s="11">
        <f>'Kickstarter Table'!D3812</f>
        <v>1500</v>
      </c>
      <c r="C3812" s="11"/>
    </row>
    <row r="3813" spans="1:3" x14ac:dyDescent="0.25">
      <c r="A3813" t="str">
        <f>'Kickstarter Table'!F3813</f>
        <v>successful</v>
      </c>
      <c r="B3813" s="11">
        <f>'Kickstarter Table'!D3813</f>
        <v>250</v>
      </c>
      <c r="C3813" s="11"/>
    </row>
    <row r="3814" spans="1:3" x14ac:dyDescent="0.25">
      <c r="A3814" t="str">
        <f>'Kickstarter Table'!F3814</f>
        <v>successful</v>
      </c>
      <c r="B3814" s="11">
        <f>'Kickstarter Table'!D3814</f>
        <v>2000</v>
      </c>
      <c r="C3814" s="11"/>
    </row>
    <row r="3815" spans="1:3" x14ac:dyDescent="0.25">
      <c r="A3815" t="str">
        <f>'Kickstarter Table'!F3815</f>
        <v>successful</v>
      </c>
      <c r="B3815" s="11">
        <f>'Kickstarter Table'!D3815</f>
        <v>2100</v>
      </c>
      <c r="C3815" s="11"/>
    </row>
    <row r="3816" spans="1:3" x14ac:dyDescent="0.25">
      <c r="A3816" t="str">
        <f>'Kickstarter Table'!F3816</f>
        <v>successful</v>
      </c>
      <c r="B3816" s="11">
        <f>'Kickstarter Table'!D3816</f>
        <v>1500</v>
      </c>
      <c r="C3816" s="11"/>
    </row>
    <row r="3817" spans="1:3" x14ac:dyDescent="0.25">
      <c r="A3817" t="str">
        <f>'Kickstarter Table'!F3817</f>
        <v>successful</v>
      </c>
      <c r="B3817" s="11">
        <f>'Kickstarter Table'!D3817</f>
        <v>1000</v>
      </c>
      <c r="C3817" s="11"/>
    </row>
    <row r="3818" spans="1:3" x14ac:dyDescent="0.25">
      <c r="A3818" t="str">
        <f>'Kickstarter Table'!F3818</f>
        <v>successful</v>
      </c>
      <c r="B3818" s="11">
        <f>'Kickstarter Table'!D3818</f>
        <v>1500</v>
      </c>
      <c r="C3818" s="11"/>
    </row>
    <row r="3819" spans="1:3" x14ac:dyDescent="0.25">
      <c r="A3819" t="str">
        <f>'Kickstarter Table'!F3819</f>
        <v>successful</v>
      </c>
      <c r="B3819" s="11">
        <f>'Kickstarter Table'!D3819</f>
        <v>2000</v>
      </c>
      <c r="C3819" s="11"/>
    </row>
    <row r="3820" spans="1:3" x14ac:dyDescent="0.25">
      <c r="A3820" t="str">
        <f>'Kickstarter Table'!F3820</f>
        <v>successful</v>
      </c>
      <c r="B3820" s="11">
        <f>'Kickstarter Table'!D3820</f>
        <v>250</v>
      </c>
      <c r="C3820" s="11"/>
    </row>
    <row r="3821" spans="1:3" x14ac:dyDescent="0.25">
      <c r="A3821" t="str">
        <f>'Kickstarter Table'!F3821</f>
        <v>successful</v>
      </c>
      <c r="B3821" s="11">
        <f>'Kickstarter Table'!D3821</f>
        <v>1000</v>
      </c>
      <c r="C3821" s="11"/>
    </row>
    <row r="3822" spans="1:3" x14ac:dyDescent="0.25">
      <c r="A3822" t="str">
        <f>'Kickstarter Table'!F3822</f>
        <v>successful</v>
      </c>
      <c r="B3822" s="11">
        <f>'Kickstarter Table'!D3822</f>
        <v>300</v>
      </c>
      <c r="C3822" s="11"/>
    </row>
    <row r="3823" spans="1:3" x14ac:dyDescent="0.25">
      <c r="A3823" t="str">
        <f>'Kickstarter Table'!F3823</f>
        <v>successful</v>
      </c>
      <c r="B3823" s="11">
        <f>'Kickstarter Table'!D3823</f>
        <v>3500</v>
      </c>
      <c r="C3823" s="11"/>
    </row>
    <row r="3824" spans="1:3" x14ac:dyDescent="0.25">
      <c r="A3824" t="str">
        <f>'Kickstarter Table'!F3824</f>
        <v>successful</v>
      </c>
      <c r="B3824" s="11">
        <f>'Kickstarter Table'!D3824</f>
        <v>5000</v>
      </c>
      <c r="C3824" s="11"/>
    </row>
    <row r="3825" spans="1:3" x14ac:dyDescent="0.25">
      <c r="A3825" t="str">
        <f>'Kickstarter Table'!F3825</f>
        <v>successful</v>
      </c>
      <c r="B3825" s="11">
        <f>'Kickstarter Table'!D3825</f>
        <v>2500</v>
      </c>
      <c r="C3825" s="11"/>
    </row>
    <row r="3826" spans="1:3" x14ac:dyDescent="0.25">
      <c r="A3826" t="str">
        <f>'Kickstarter Table'!F3826</f>
        <v>successful</v>
      </c>
      <c r="B3826" s="11">
        <f>'Kickstarter Table'!D3826</f>
        <v>250</v>
      </c>
      <c r="C3826" s="11"/>
    </row>
    <row r="3827" spans="1:3" x14ac:dyDescent="0.25">
      <c r="A3827" t="str">
        <f>'Kickstarter Table'!F3827</f>
        <v>successful</v>
      </c>
      <c r="B3827" s="11">
        <f>'Kickstarter Table'!D3827</f>
        <v>5000</v>
      </c>
      <c r="C3827" s="11"/>
    </row>
    <row r="3828" spans="1:3" x14ac:dyDescent="0.25">
      <c r="A3828" t="str">
        <f>'Kickstarter Table'!F3828</f>
        <v>successful</v>
      </c>
      <c r="B3828" s="11">
        <f>'Kickstarter Table'!D3828</f>
        <v>600</v>
      </c>
      <c r="C3828" s="11"/>
    </row>
    <row r="3829" spans="1:3" x14ac:dyDescent="0.25">
      <c r="A3829" t="str">
        <f>'Kickstarter Table'!F3829</f>
        <v>successful</v>
      </c>
      <c r="B3829" s="11">
        <f>'Kickstarter Table'!D3829</f>
        <v>3000</v>
      </c>
      <c r="C3829" s="11"/>
    </row>
    <row r="3830" spans="1:3" x14ac:dyDescent="0.25">
      <c r="A3830" t="str">
        <f>'Kickstarter Table'!F3830</f>
        <v>successful</v>
      </c>
      <c r="B3830" s="11">
        <f>'Kickstarter Table'!D3830</f>
        <v>5000</v>
      </c>
      <c r="C3830" s="11"/>
    </row>
    <row r="3831" spans="1:3" x14ac:dyDescent="0.25">
      <c r="A3831" t="str">
        <f>'Kickstarter Table'!F3831</f>
        <v>successful</v>
      </c>
      <c r="B3831" s="11">
        <f>'Kickstarter Table'!D3831</f>
        <v>500</v>
      </c>
      <c r="C3831" s="11"/>
    </row>
    <row r="3832" spans="1:3" x14ac:dyDescent="0.25">
      <c r="A3832" t="str">
        <f>'Kickstarter Table'!F3832</f>
        <v>successful</v>
      </c>
      <c r="B3832" s="11">
        <f>'Kickstarter Table'!D3832</f>
        <v>100</v>
      </c>
      <c r="C3832" s="11"/>
    </row>
    <row r="3833" spans="1:3" x14ac:dyDescent="0.25">
      <c r="A3833" t="str">
        <f>'Kickstarter Table'!F3833</f>
        <v>successful</v>
      </c>
      <c r="B3833" s="11">
        <f>'Kickstarter Table'!D3833</f>
        <v>500</v>
      </c>
      <c r="C3833" s="11"/>
    </row>
    <row r="3834" spans="1:3" x14ac:dyDescent="0.25">
      <c r="A3834" t="str">
        <f>'Kickstarter Table'!F3834</f>
        <v>successful</v>
      </c>
      <c r="B3834" s="11">
        <f>'Kickstarter Table'!D3834</f>
        <v>1200</v>
      </c>
      <c r="C3834" s="11"/>
    </row>
    <row r="3835" spans="1:3" x14ac:dyDescent="0.25">
      <c r="A3835" t="str">
        <f>'Kickstarter Table'!F3835</f>
        <v>successful</v>
      </c>
      <c r="B3835" s="11">
        <f>'Kickstarter Table'!D3835</f>
        <v>1200</v>
      </c>
      <c r="C3835" s="11"/>
    </row>
    <row r="3836" spans="1:3" x14ac:dyDescent="0.25">
      <c r="A3836" t="str">
        <f>'Kickstarter Table'!F3836</f>
        <v>successful</v>
      </c>
      <c r="B3836" s="11">
        <f>'Kickstarter Table'!D3836</f>
        <v>3000</v>
      </c>
      <c r="C3836" s="11"/>
    </row>
    <row r="3837" spans="1:3" x14ac:dyDescent="0.25">
      <c r="A3837" t="str">
        <f>'Kickstarter Table'!F3837</f>
        <v>successful</v>
      </c>
      <c r="B3837" s="11">
        <f>'Kickstarter Table'!D3837</f>
        <v>200</v>
      </c>
      <c r="C3837" s="11"/>
    </row>
    <row r="3838" spans="1:3" x14ac:dyDescent="0.25">
      <c r="A3838" t="str">
        <f>'Kickstarter Table'!F3838</f>
        <v>successful</v>
      </c>
      <c r="B3838" s="11">
        <f>'Kickstarter Table'!D3838</f>
        <v>800</v>
      </c>
      <c r="C3838" s="11"/>
    </row>
    <row r="3839" spans="1:3" x14ac:dyDescent="0.25">
      <c r="A3839" t="str">
        <f>'Kickstarter Table'!F3839</f>
        <v>successful</v>
      </c>
      <c r="B3839" s="11">
        <f>'Kickstarter Table'!D3839</f>
        <v>2000</v>
      </c>
      <c r="C3839" s="11"/>
    </row>
    <row r="3840" spans="1:3" x14ac:dyDescent="0.25">
      <c r="A3840" t="str">
        <f>'Kickstarter Table'!F3840</f>
        <v>successful</v>
      </c>
      <c r="B3840" s="11">
        <f>'Kickstarter Table'!D3840</f>
        <v>100000</v>
      </c>
      <c r="C3840" s="11"/>
    </row>
    <row r="3841" spans="1:3" x14ac:dyDescent="0.25">
      <c r="A3841" t="str">
        <f>'Kickstarter Table'!F3841</f>
        <v>successful</v>
      </c>
      <c r="B3841" s="11">
        <f>'Kickstarter Table'!D3841</f>
        <v>2000</v>
      </c>
      <c r="C3841" s="11"/>
    </row>
    <row r="3842" spans="1:3" x14ac:dyDescent="0.25">
      <c r="A3842" t="str">
        <f>'Kickstarter Table'!F3842</f>
        <v>successful</v>
      </c>
      <c r="B3842" s="11">
        <f>'Kickstarter Table'!D3842</f>
        <v>1</v>
      </c>
      <c r="C3842" s="11"/>
    </row>
    <row r="3843" spans="1:3" x14ac:dyDescent="0.25">
      <c r="A3843" t="str">
        <f>'Kickstarter Table'!F3843</f>
        <v>failed</v>
      </c>
      <c r="B3843" s="11">
        <f>'Kickstarter Table'!D3843</f>
        <v>10000</v>
      </c>
      <c r="C3843" s="11"/>
    </row>
    <row r="3844" spans="1:3" x14ac:dyDescent="0.25">
      <c r="A3844" t="str">
        <f>'Kickstarter Table'!F3844</f>
        <v>failed</v>
      </c>
      <c r="B3844" s="11">
        <f>'Kickstarter Table'!D3844</f>
        <v>5000</v>
      </c>
      <c r="C3844" s="11"/>
    </row>
    <row r="3845" spans="1:3" x14ac:dyDescent="0.25">
      <c r="A3845" t="str">
        <f>'Kickstarter Table'!F3845</f>
        <v>failed</v>
      </c>
      <c r="B3845" s="11">
        <f>'Kickstarter Table'!D3845</f>
        <v>5000</v>
      </c>
      <c r="C3845" s="11"/>
    </row>
    <row r="3846" spans="1:3" x14ac:dyDescent="0.25">
      <c r="A3846" t="str">
        <f>'Kickstarter Table'!F3846</f>
        <v>failed</v>
      </c>
      <c r="B3846" s="11">
        <f>'Kickstarter Table'!D3846</f>
        <v>9800</v>
      </c>
      <c r="C3846" s="11"/>
    </row>
    <row r="3847" spans="1:3" x14ac:dyDescent="0.25">
      <c r="A3847" t="str">
        <f>'Kickstarter Table'!F3847</f>
        <v>failed</v>
      </c>
      <c r="B3847" s="11">
        <f>'Kickstarter Table'!D3847</f>
        <v>40000</v>
      </c>
      <c r="C3847" s="11"/>
    </row>
    <row r="3848" spans="1:3" x14ac:dyDescent="0.25">
      <c r="A3848" t="str">
        <f>'Kickstarter Table'!F3848</f>
        <v>failed</v>
      </c>
      <c r="B3848" s="11">
        <f>'Kickstarter Table'!D3848</f>
        <v>7000</v>
      </c>
      <c r="C3848" s="11"/>
    </row>
    <row r="3849" spans="1:3" x14ac:dyDescent="0.25">
      <c r="A3849" t="str">
        <f>'Kickstarter Table'!F3849</f>
        <v>failed</v>
      </c>
      <c r="B3849" s="11">
        <f>'Kickstarter Table'!D3849</f>
        <v>10500</v>
      </c>
      <c r="C3849" s="11"/>
    </row>
    <row r="3850" spans="1:3" x14ac:dyDescent="0.25">
      <c r="A3850" t="str">
        <f>'Kickstarter Table'!F3850</f>
        <v>failed</v>
      </c>
      <c r="B3850" s="11">
        <f>'Kickstarter Table'!D3850</f>
        <v>13000</v>
      </c>
      <c r="C3850" s="11"/>
    </row>
    <row r="3851" spans="1:3" x14ac:dyDescent="0.25">
      <c r="A3851" t="str">
        <f>'Kickstarter Table'!F3851</f>
        <v>failed</v>
      </c>
      <c r="B3851" s="11">
        <f>'Kickstarter Table'!D3851</f>
        <v>30000</v>
      </c>
      <c r="C3851" s="11"/>
    </row>
    <row r="3852" spans="1:3" x14ac:dyDescent="0.25">
      <c r="A3852" t="str">
        <f>'Kickstarter Table'!F3852</f>
        <v>failed</v>
      </c>
      <c r="B3852" s="11">
        <f>'Kickstarter Table'!D3852</f>
        <v>1000</v>
      </c>
      <c r="C3852" s="11"/>
    </row>
    <row r="3853" spans="1:3" x14ac:dyDescent="0.25">
      <c r="A3853" t="str">
        <f>'Kickstarter Table'!F3853</f>
        <v>failed</v>
      </c>
      <c r="B3853" s="11">
        <f>'Kickstarter Table'!D3853</f>
        <v>2500</v>
      </c>
      <c r="C3853" s="11"/>
    </row>
    <row r="3854" spans="1:3" x14ac:dyDescent="0.25">
      <c r="A3854" t="str">
        <f>'Kickstarter Table'!F3854</f>
        <v>failed</v>
      </c>
      <c r="B3854" s="11">
        <f>'Kickstarter Table'!D3854</f>
        <v>10000</v>
      </c>
      <c r="C3854" s="11"/>
    </row>
    <row r="3855" spans="1:3" x14ac:dyDescent="0.25">
      <c r="A3855" t="str">
        <f>'Kickstarter Table'!F3855</f>
        <v>failed</v>
      </c>
      <c r="B3855" s="11">
        <f>'Kickstarter Table'!D3855</f>
        <v>100000</v>
      </c>
      <c r="C3855" s="11"/>
    </row>
    <row r="3856" spans="1:3" x14ac:dyDescent="0.25">
      <c r="A3856" t="str">
        <f>'Kickstarter Table'!F3856</f>
        <v>failed</v>
      </c>
      <c r="B3856" s="11">
        <f>'Kickstarter Table'!D3856</f>
        <v>11000</v>
      </c>
      <c r="C3856" s="11"/>
    </row>
    <row r="3857" spans="1:3" x14ac:dyDescent="0.25">
      <c r="A3857" t="str">
        <f>'Kickstarter Table'!F3857</f>
        <v>failed</v>
      </c>
      <c r="B3857" s="11">
        <f>'Kickstarter Table'!D3857</f>
        <v>1000</v>
      </c>
      <c r="C3857" s="11"/>
    </row>
    <row r="3858" spans="1:3" x14ac:dyDescent="0.25">
      <c r="A3858" t="str">
        <f>'Kickstarter Table'!F3858</f>
        <v>failed</v>
      </c>
      <c r="B3858" s="11">
        <f>'Kickstarter Table'!D3858</f>
        <v>5000</v>
      </c>
      <c r="C3858" s="11"/>
    </row>
    <row r="3859" spans="1:3" x14ac:dyDescent="0.25">
      <c r="A3859" t="str">
        <f>'Kickstarter Table'!F3859</f>
        <v>failed</v>
      </c>
      <c r="B3859" s="11">
        <f>'Kickstarter Table'!D3859</f>
        <v>5000</v>
      </c>
      <c r="C3859" s="11"/>
    </row>
    <row r="3860" spans="1:3" x14ac:dyDescent="0.25">
      <c r="A3860" t="str">
        <f>'Kickstarter Table'!F3860</f>
        <v>failed</v>
      </c>
      <c r="B3860" s="11">
        <f>'Kickstarter Table'!D3860</f>
        <v>500</v>
      </c>
      <c r="C3860" s="11"/>
    </row>
    <row r="3861" spans="1:3" x14ac:dyDescent="0.25">
      <c r="A3861" t="str">
        <f>'Kickstarter Table'!F3861</f>
        <v>failed</v>
      </c>
      <c r="B3861" s="11">
        <f>'Kickstarter Table'!D3861</f>
        <v>2500</v>
      </c>
      <c r="C3861" s="11"/>
    </row>
    <row r="3862" spans="1:3" x14ac:dyDescent="0.25">
      <c r="A3862" t="str">
        <f>'Kickstarter Table'!F3862</f>
        <v>failed</v>
      </c>
      <c r="B3862" s="11">
        <f>'Kickstarter Table'!D3862</f>
        <v>6000</v>
      </c>
      <c r="C3862" s="11"/>
    </row>
    <row r="3863" spans="1:3" x14ac:dyDescent="0.25">
      <c r="A3863" t="str">
        <f>'Kickstarter Table'!F3863</f>
        <v>failed</v>
      </c>
      <c r="B3863" s="11">
        <f>'Kickstarter Table'!D3863</f>
        <v>2000</v>
      </c>
      <c r="C3863" s="11"/>
    </row>
    <row r="3864" spans="1:3" x14ac:dyDescent="0.25">
      <c r="A3864" t="str">
        <f>'Kickstarter Table'!F3864</f>
        <v>failed</v>
      </c>
      <c r="B3864" s="11">
        <f>'Kickstarter Table'!D3864</f>
        <v>7500</v>
      </c>
      <c r="C3864" s="11"/>
    </row>
    <row r="3865" spans="1:3" x14ac:dyDescent="0.25">
      <c r="A3865" t="str">
        <f>'Kickstarter Table'!F3865</f>
        <v>failed</v>
      </c>
      <c r="B3865" s="11">
        <f>'Kickstarter Table'!D3865</f>
        <v>6000</v>
      </c>
      <c r="C3865" s="11"/>
    </row>
    <row r="3866" spans="1:3" x14ac:dyDescent="0.25">
      <c r="A3866" t="str">
        <f>'Kickstarter Table'!F3866</f>
        <v>failed</v>
      </c>
      <c r="B3866" s="11">
        <f>'Kickstarter Table'!D3866</f>
        <v>5000</v>
      </c>
      <c r="C3866" s="11"/>
    </row>
    <row r="3867" spans="1:3" x14ac:dyDescent="0.25">
      <c r="A3867" t="str">
        <f>'Kickstarter Table'!F3867</f>
        <v>failed</v>
      </c>
      <c r="B3867" s="11">
        <f>'Kickstarter Table'!D3867</f>
        <v>2413</v>
      </c>
      <c r="C3867" s="11"/>
    </row>
    <row r="3868" spans="1:3" x14ac:dyDescent="0.25">
      <c r="A3868" t="str">
        <f>'Kickstarter Table'!F3868</f>
        <v>failed</v>
      </c>
      <c r="B3868" s="11">
        <f>'Kickstarter Table'!D3868</f>
        <v>2000</v>
      </c>
      <c r="C3868" s="11"/>
    </row>
    <row r="3869" spans="1:3" x14ac:dyDescent="0.25">
      <c r="A3869" t="str">
        <f>'Kickstarter Table'!F3869</f>
        <v>failed</v>
      </c>
      <c r="B3869" s="11">
        <f>'Kickstarter Table'!D3869</f>
        <v>2000</v>
      </c>
      <c r="C3869" s="11"/>
    </row>
    <row r="3870" spans="1:3" x14ac:dyDescent="0.25">
      <c r="A3870" t="str">
        <f>'Kickstarter Table'!F3870</f>
        <v>canceled</v>
      </c>
      <c r="B3870" s="11">
        <f>'Kickstarter Table'!D3870</f>
        <v>5000</v>
      </c>
      <c r="C3870" s="11"/>
    </row>
    <row r="3871" spans="1:3" x14ac:dyDescent="0.25">
      <c r="A3871" t="str">
        <f>'Kickstarter Table'!F3871</f>
        <v>canceled</v>
      </c>
      <c r="B3871" s="11">
        <f>'Kickstarter Table'!D3871</f>
        <v>13111</v>
      </c>
      <c r="C3871" s="11"/>
    </row>
    <row r="3872" spans="1:3" x14ac:dyDescent="0.25">
      <c r="A3872" t="str">
        <f>'Kickstarter Table'!F3872</f>
        <v>canceled</v>
      </c>
      <c r="B3872" s="11">
        <f>'Kickstarter Table'!D3872</f>
        <v>10000</v>
      </c>
      <c r="C3872" s="11"/>
    </row>
    <row r="3873" spans="1:3" x14ac:dyDescent="0.25">
      <c r="A3873" t="str">
        <f>'Kickstarter Table'!F3873</f>
        <v>canceled</v>
      </c>
      <c r="B3873" s="11">
        <f>'Kickstarter Table'!D3873</f>
        <v>1500</v>
      </c>
      <c r="C3873" s="11"/>
    </row>
    <row r="3874" spans="1:3" x14ac:dyDescent="0.25">
      <c r="A3874" t="str">
        <f>'Kickstarter Table'!F3874</f>
        <v>canceled</v>
      </c>
      <c r="B3874" s="11">
        <f>'Kickstarter Table'!D3874</f>
        <v>15000</v>
      </c>
      <c r="C3874" s="11"/>
    </row>
    <row r="3875" spans="1:3" x14ac:dyDescent="0.25">
      <c r="A3875" t="str">
        <f>'Kickstarter Table'!F3875</f>
        <v>canceled</v>
      </c>
      <c r="B3875" s="11">
        <f>'Kickstarter Table'!D3875</f>
        <v>5500</v>
      </c>
      <c r="C3875" s="11"/>
    </row>
    <row r="3876" spans="1:3" x14ac:dyDescent="0.25">
      <c r="A3876" t="str">
        <f>'Kickstarter Table'!F3876</f>
        <v>canceled</v>
      </c>
      <c r="B3876" s="11">
        <f>'Kickstarter Table'!D3876</f>
        <v>620</v>
      </c>
      <c r="C3876" s="11"/>
    </row>
    <row r="3877" spans="1:3" x14ac:dyDescent="0.25">
      <c r="A3877" t="str">
        <f>'Kickstarter Table'!F3877</f>
        <v>canceled</v>
      </c>
      <c r="B3877" s="11">
        <f>'Kickstarter Table'!D3877</f>
        <v>30000</v>
      </c>
      <c r="C3877" s="11"/>
    </row>
    <row r="3878" spans="1:3" x14ac:dyDescent="0.25">
      <c r="A3878" t="str">
        <f>'Kickstarter Table'!F3878</f>
        <v>canceled</v>
      </c>
      <c r="B3878" s="11">
        <f>'Kickstarter Table'!D3878</f>
        <v>3900</v>
      </c>
      <c r="C3878" s="11"/>
    </row>
    <row r="3879" spans="1:3" x14ac:dyDescent="0.25">
      <c r="A3879" t="str">
        <f>'Kickstarter Table'!F3879</f>
        <v>canceled</v>
      </c>
      <c r="B3879" s="11">
        <f>'Kickstarter Table'!D3879</f>
        <v>25000</v>
      </c>
      <c r="C3879" s="11"/>
    </row>
    <row r="3880" spans="1:3" x14ac:dyDescent="0.25">
      <c r="A3880" t="str">
        <f>'Kickstarter Table'!F3880</f>
        <v>canceled</v>
      </c>
      <c r="B3880" s="11">
        <f>'Kickstarter Table'!D3880</f>
        <v>18000</v>
      </c>
      <c r="C3880" s="11"/>
    </row>
    <row r="3881" spans="1:3" x14ac:dyDescent="0.25">
      <c r="A3881" t="str">
        <f>'Kickstarter Table'!F3881</f>
        <v>canceled</v>
      </c>
      <c r="B3881" s="11">
        <f>'Kickstarter Table'!D3881</f>
        <v>15000</v>
      </c>
      <c r="C3881" s="11"/>
    </row>
    <row r="3882" spans="1:3" x14ac:dyDescent="0.25">
      <c r="A3882" t="str">
        <f>'Kickstarter Table'!F3882</f>
        <v>canceled</v>
      </c>
      <c r="B3882" s="11">
        <f>'Kickstarter Table'!D3882</f>
        <v>7500</v>
      </c>
      <c r="C3882" s="11"/>
    </row>
    <row r="3883" spans="1:3" x14ac:dyDescent="0.25">
      <c r="A3883" t="str">
        <f>'Kickstarter Table'!F3883</f>
        <v>canceled</v>
      </c>
      <c r="B3883" s="11">
        <f>'Kickstarter Table'!D3883</f>
        <v>500</v>
      </c>
      <c r="C3883" s="11"/>
    </row>
    <row r="3884" spans="1:3" x14ac:dyDescent="0.25">
      <c r="A3884" t="str">
        <f>'Kickstarter Table'!F3884</f>
        <v>canceled</v>
      </c>
      <c r="B3884" s="11">
        <f>'Kickstarter Table'!D3884</f>
        <v>30000</v>
      </c>
      <c r="C3884" s="11"/>
    </row>
    <row r="3885" spans="1:3" x14ac:dyDescent="0.25">
      <c r="A3885" t="str">
        <f>'Kickstarter Table'!F3885</f>
        <v>canceled</v>
      </c>
      <c r="B3885" s="11">
        <f>'Kickstarter Table'!D3885</f>
        <v>15000</v>
      </c>
      <c r="C3885" s="11"/>
    </row>
    <row r="3886" spans="1:3" x14ac:dyDescent="0.25">
      <c r="A3886" t="str">
        <f>'Kickstarter Table'!F3886</f>
        <v>canceled</v>
      </c>
      <c r="B3886" s="11">
        <f>'Kickstarter Table'!D3886</f>
        <v>10000</v>
      </c>
      <c r="C3886" s="11"/>
    </row>
    <row r="3887" spans="1:3" x14ac:dyDescent="0.25">
      <c r="A3887" t="str">
        <f>'Kickstarter Table'!F3887</f>
        <v>canceled</v>
      </c>
      <c r="B3887" s="11">
        <f>'Kickstarter Table'!D3887</f>
        <v>375000</v>
      </c>
      <c r="C3887" s="11"/>
    </row>
    <row r="3888" spans="1:3" x14ac:dyDescent="0.25">
      <c r="A3888" t="str">
        <f>'Kickstarter Table'!F3888</f>
        <v>canceled</v>
      </c>
      <c r="B3888" s="11">
        <f>'Kickstarter Table'!D3888</f>
        <v>10000</v>
      </c>
      <c r="C3888" s="11"/>
    </row>
    <row r="3889" spans="1:3" x14ac:dyDescent="0.25">
      <c r="A3889" t="str">
        <f>'Kickstarter Table'!F3889</f>
        <v>canceled</v>
      </c>
      <c r="B3889" s="11">
        <f>'Kickstarter Table'!D3889</f>
        <v>2000</v>
      </c>
      <c r="C3889" s="11"/>
    </row>
    <row r="3890" spans="1:3" x14ac:dyDescent="0.25">
      <c r="A3890" t="str">
        <f>'Kickstarter Table'!F3890</f>
        <v>failed</v>
      </c>
      <c r="B3890" s="11">
        <f>'Kickstarter Table'!D3890</f>
        <v>2000</v>
      </c>
      <c r="C3890" s="11"/>
    </row>
    <row r="3891" spans="1:3" x14ac:dyDescent="0.25">
      <c r="A3891" t="str">
        <f>'Kickstarter Table'!F3891</f>
        <v>failed</v>
      </c>
      <c r="B3891" s="11">
        <f>'Kickstarter Table'!D3891</f>
        <v>8000</v>
      </c>
      <c r="C3891" s="11"/>
    </row>
    <row r="3892" spans="1:3" x14ac:dyDescent="0.25">
      <c r="A3892" t="str">
        <f>'Kickstarter Table'!F3892</f>
        <v>failed</v>
      </c>
      <c r="B3892" s="11">
        <f>'Kickstarter Table'!D3892</f>
        <v>15000</v>
      </c>
      <c r="C3892" s="11"/>
    </row>
    <row r="3893" spans="1:3" x14ac:dyDescent="0.25">
      <c r="A3893" t="str">
        <f>'Kickstarter Table'!F3893</f>
        <v>failed</v>
      </c>
      <c r="B3893" s="11">
        <f>'Kickstarter Table'!D3893</f>
        <v>800</v>
      </c>
      <c r="C3893" s="11"/>
    </row>
    <row r="3894" spans="1:3" x14ac:dyDescent="0.25">
      <c r="A3894" t="str">
        <f>'Kickstarter Table'!F3894</f>
        <v>failed</v>
      </c>
      <c r="B3894" s="11">
        <f>'Kickstarter Table'!D3894</f>
        <v>1000</v>
      </c>
      <c r="C3894" s="11"/>
    </row>
    <row r="3895" spans="1:3" x14ac:dyDescent="0.25">
      <c r="A3895" t="str">
        <f>'Kickstarter Table'!F3895</f>
        <v>failed</v>
      </c>
      <c r="B3895" s="11">
        <f>'Kickstarter Table'!D3895</f>
        <v>50000</v>
      </c>
      <c r="C3895" s="11"/>
    </row>
    <row r="3896" spans="1:3" x14ac:dyDescent="0.25">
      <c r="A3896" t="str">
        <f>'Kickstarter Table'!F3896</f>
        <v>failed</v>
      </c>
      <c r="B3896" s="11">
        <f>'Kickstarter Table'!D3896</f>
        <v>15000</v>
      </c>
      <c r="C3896" s="11"/>
    </row>
    <row r="3897" spans="1:3" x14ac:dyDescent="0.25">
      <c r="A3897" t="str">
        <f>'Kickstarter Table'!F3897</f>
        <v>failed</v>
      </c>
      <c r="B3897" s="11">
        <f>'Kickstarter Table'!D3897</f>
        <v>1000</v>
      </c>
      <c r="C3897" s="11"/>
    </row>
    <row r="3898" spans="1:3" x14ac:dyDescent="0.25">
      <c r="A3898" t="str">
        <f>'Kickstarter Table'!F3898</f>
        <v>failed</v>
      </c>
      <c r="B3898" s="11">
        <f>'Kickstarter Table'!D3898</f>
        <v>1600</v>
      </c>
      <c r="C3898" s="11"/>
    </row>
    <row r="3899" spans="1:3" x14ac:dyDescent="0.25">
      <c r="A3899" t="str">
        <f>'Kickstarter Table'!F3899</f>
        <v>failed</v>
      </c>
      <c r="B3899" s="11">
        <f>'Kickstarter Table'!D3899</f>
        <v>2500</v>
      </c>
      <c r="C3899" s="11"/>
    </row>
    <row r="3900" spans="1:3" x14ac:dyDescent="0.25">
      <c r="A3900" t="str">
        <f>'Kickstarter Table'!F3900</f>
        <v>failed</v>
      </c>
      <c r="B3900" s="11">
        <f>'Kickstarter Table'!D3900</f>
        <v>2500</v>
      </c>
      <c r="C3900" s="11"/>
    </row>
    <row r="3901" spans="1:3" x14ac:dyDescent="0.25">
      <c r="A3901" t="str">
        <f>'Kickstarter Table'!F3901</f>
        <v>failed</v>
      </c>
      <c r="B3901" s="11">
        <f>'Kickstarter Table'!D3901</f>
        <v>10000</v>
      </c>
      <c r="C3901" s="11"/>
    </row>
    <row r="3902" spans="1:3" x14ac:dyDescent="0.25">
      <c r="A3902" t="str">
        <f>'Kickstarter Table'!F3902</f>
        <v>failed</v>
      </c>
      <c r="B3902" s="11">
        <f>'Kickstarter Table'!D3902</f>
        <v>2500</v>
      </c>
      <c r="C3902" s="11"/>
    </row>
    <row r="3903" spans="1:3" x14ac:dyDescent="0.25">
      <c r="A3903" t="str">
        <f>'Kickstarter Table'!F3903</f>
        <v>failed</v>
      </c>
      <c r="B3903" s="11">
        <f>'Kickstarter Table'!D3903</f>
        <v>3000</v>
      </c>
      <c r="C3903" s="11"/>
    </row>
    <row r="3904" spans="1:3" x14ac:dyDescent="0.25">
      <c r="A3904" t="str">
        <f>'Kickstarter Table'!F3904</f>
        <v>failed</v>
      </c>
      <c r="B3904" s="11">
        <f>'Kickstarter Table'!D3904</f>
        <v>3000</v>
      </c>
      <c r="C3904" s="11"/>
    </row>
    <row r="3905" spans="1:3" x14ac:dyDescent="0.25">
      <c r="A3905" t="str">
        <f>'Kickstarter Table'!F3905</f>
        <v>failed</v>
      </c>
      <c r="B3905" s="11">
        <f>'Kickstarter Table'!D3905</f>
        <v>1500</v>
      </c>
      <c r="C3905" s="11"/>
    </row>
    <row r="3906" spans="1:3" x14ac:dyDescent="0.25">
      <c r="A3906" t="str">
        <f>'Kickstarter Table'!F3906</f>
        <v>failed</v>
      </c>
      <c r="B3906" s="11">
        <f>'Kickstarter Table'!D3906</f>
        <v>10000</v>
      </c>
      <c r="C3906" s="11"/>
    </row>
    <row r="3907" spans="1:3" x14ac:dyDescent="0.25">
      <c r="A3907" t="str">
        <f>'Kickstarter Table'!F3907</f>
        <v>failed</v>
      </c>
      <c r="B3907" s="11">
        <f>'Kickstarter Table'!D3907</f>
        <v>1500</v>
      </c>
      <c r="C3907" s="11"/>
    </row>
    <row r="3908" spans="1:3" x14ac:dyDescent="0.25">
      <c r="A3908" t="str">
        <f>'Kickstarter Table'!F3908</f>
        <v>failed</v>
      </c>
      <c r="B3908" s="11">
        <f>'Kickstarter Table'!D3908</f>
        <v>1500</v>
      </c>
      <c r="C3908" s="11"/>
    </row>
    <row r="3909" spans="1:3" x14ac:dyDescent="0.25">
      <c r="A3909" t="str">
        <f>'Kickstarter Table'!F3909</f>
        <v>failed</v>
      </c>
      <c r="B3909" s="11">
        <f>'Kickstarter Table'!D3909</f>
        <v>1000</v>
      </c>
      <c r="C3909" s="11"/>
    </row>
    <row r="3910" spans="1:3" x14ac:dyDescent="0.25">
      <c r="A3910" t="str">
        <f>'Kickstarter Table'!F3910</f>
        <v>failed</v>
      </c>
      <c r="B3910" s="11">
        <f>'Kickstarter Table'!D3910</f>
        <v>750</v>
      </c>
      <c r="C3910" s="11"/>
    </row>
    <row r="3911" spans="1:3" x14ac:dyDescent="0.25">
      <c r="A3911" t="str">
        <f>'Kickstarter Table'!F3911</f>
        <v>failed</v>
      </c>
      <c r="B3911" s="11">
        <f>'Kickstarter Table'!D3911</f>
        <v>60000</v>
      </c>
      <c r="C3911" s="11"/>
    </row>
    <row r="3912" spans="1:3" x14ac:dyDescent="0.25">
      <c r="A3912" t="str">
        <f>'Kickstarter Table'!F3912</f>
        <v>failed</v>
      </c>
      <c r="B3912" s="11">
        <f>'Kickstarter Table'!D3912</f>
        <v>6000</v>
      </c>
      <c r="C3912" s="11"/>
    </row>
    <row r="3913" spans="1:3" x14ac:dyDescent="0.25">
      <c r="A3913" t="str">
        <f>'Kickstarter Table'!F3913</f>
        <v>failed</v>
      </c>
      <c r="B3913" s="11">
        <f>'Kickstarter Table'!D3913</f>
        <v>8000</v>
      </c>
      <c r="C3913" s="11"/>
    </row>
    <row r="3914" spans="1:3" x14ac:dyDescent="0.25">
      <c r="A3914" t="str">
        <f>'Kickstarter Table'!F3914</f>
        <v>failed</v>
      </c>
      <c r="B3914" s="11">
        <f>'Kickstarter Table'!D3914</f>
        <v>15000</v>
      </c>
      <c r="C3914" s="11"/>
    </row>
    <row r="3915" spans="1:3" x14ac:dyDescent="0.25">
      <c r="A3915" t="str">
        <f>'Kickstarter Table'!F3915</f>
        <v>failed</v>
      </c>
      <c r="B3915" s="11">
        <f>'Kickstarter Table'!D3915</f>
        <v>10000</v>
      </c>
      <c r="C3915" s="11"/>
    </row>
    <row r="3916" spans="1:3" x14ac:dyDescent="0.25">
      <c r="A3916" t="str">
        <f>'Kickstarter Table'!F3916</f>
        <v>failed</v>
      </c>
      <c r="B3916" s="11">
        <f>'Kickstarter Table'!D3916</f>
        <v>2500</v>
      </c>
      <c r="C3916" s="11"/>
    </row>
    <row r="3917" spans="1:3" x14ac:dyDescent="0.25">
      <c r="A3917" t="str">
        <f>'Kickstarter Table'!F3917</f>
        <v>failed</v>
      </c>
      <c r="B3917" s="11">
        <f>'Kickstarter Table'!D3917</f>
        <v>1500</v>
      </c>
      <c r="C3917" s="11"/>
    </row>
    <row r="3918" spans="1:3" x14ac:dyDescent="0.25">
      <c r="A3918" t="str">
        <f>'Kickstarter Table'!F3918</f>
        <v>failed</v>
      </c>
      <c r="B3918" s="11">
        <f>'Kickstarter Table'!D3918</f>
        <v>2000</v>
      </c>
      <c r="C3918" s="11"/>
    </row>
    <row r="3919" spans="1:3" x14ac:dyDescent="0.25">
      <c r="A3919" t="str">
        <f>'Kickstarter Table'!F3919</f>
        <v>failed</v>
      </c>
      <c r="B3919" s="11">
        <f>'Kickstarter Table'!D3919</f>
        <v>3500</v>
      </c>
      <c r="C3919" s="11"/>
    </row>
    <row r="3920" spans="1:3" x14ac:dyDescent="0.25">
      <c r="A3920" t="str">
        <f>'Kickstarter Table'!F3920</f>
        <v>failed</v>
      </c>
      <c r="B3920" s="11">
        <f>'Kickstarter Table'!D3920</f>
        <v>60000</v>
      </c>
      <c r="C3920" s="11"/>
    </row>
    <row r="3921" spans="1:3" x14ac:dyDescent="0.25">
      <c r="A3921" t="str">
        <f>'Kickstarter Table'!F3921</f>
        <v>failed</v>
      </c>
      <c r="B3921" s="11">
        <f>'Kickstarter Table'!D3921</f>
        <v>5000</v>
      </c>
      <c r="C3921" s="11"/>
    </row>
    <row r="3922" spans="1:3" x14ac:dyDescent="0.25">
      <c r="A3922" t="str">
        <f>'Kickstarter Table'!F3922</f>
        <v>failed</v>
      </c>
      <c r="B3922" s="11">
        <f>'Kickstarter Table'!D3922</f>
        <v>2500</v>
      </c>
      <c r="C3922" s="11"/>
    </row>
    <row r="3923" spans="1:3" x14ac:dyDescent="0.25">
      <c r="A3923" t="str">
        <f>'Kickstarter Table'!F3923</f>
        <v>failed</v>
      </c>
      <c r="B3923" s="11">
        <f>'Kickstarter Table'!D3923</f>
        <v>3000</v>
      </c>
      <c r="C3923" s="11"/>
    </row>
    <row r="3924" spans="1:3" x14ac:dyDescent="0.25">
      <c r="A3924" t="str">
        <f>'Kickstarter Table'!F3924</f>
        <v>failed</v>
      </c>
      <c r="B3924" s="11">
        <f>'Kickstarter Table'!D3924</f>
        <v>750</v>
      </c>
      <c r="C3924" s="11"/>
    </row>
    <row r="3925" spans="1:3" x14ac:dyDescent="0.25">
      <c r="A3925" t="str">
        <f>'Kickstarter Table'!F3925</f>
        <v>failed</v>
      </c>
      <c r="B3925" s="11">
        <f>'Kickstarter Table'!D3925</f>
        <v>11500</v>
      </c>
      <c r="C3925" s="11"/>
    </row>
    <row r="3926" spans="1:3" x14ac:dyDescent="0.25">
      <c r="A3926" t="str">
        <f>'Kickstarter Table'!F3926</f>
        <v>failed</v>
      </c>
      <c r="B3926" s="11">
        <f>'Kickstarter Table'!D3926</f>
        <v>15000</v>
      </c>
      <c r="C3926" s="11"/>
    </row>
    <row r="3927" spans="1:3" x14ac:dyDescent="0.25">
      <c r="A3927" t="str">
        <f>'Kickstarter Table'!F3927</f>
        <v>failed</v>
      </c>
      <c r="B3927" s="11">
        <f>'Kickstarter Table'!D3927</f>
        <v>150</v>
      </c>
      <c r="C3927" s="11"/>
    </row>
    <row r="3928" spans="1:3" x14ac:dyDescent="0.25">
      <c r="A3928" t="str">
        <f>'Kickstarter Table'!F3928</f>
        <v>failed</v>
      </c>
      <c r="B3928" s="11">
        <f>'Kickstarter Table'!D3928</f>
        <v>5000</v>
      </c>
      <c r="C3928" s="11"/>
    </row>
    <row r="3929" spans="1:3" x14ac:dyDescent="0.25">
      <c r="A3929" t="str">
        <f>'Kickstarter Table'!F3929</f>
        <v>failed</v>
      </c>
      <c r="B3929" s="11">
        <f>'Kickstarter Table'!D3929</f>
        <v>2500</v>
      </c>
      <c r="C3929" s="11"/>
    </row>
    <row r="3930" spans="1:3" x14ac:dyDescent="0.25">
      <c r="A3930" t="str">
        <f>'Kickstarter Table'!F3930</f>
        <v>failed</v>
      </c>
      <c r="B3930" s="11">
        <f>'Kickstarter Table'!D3930</f>
        <v>5000</v>
      </c>
      <c r="C3930" s="11"/>
    </row>
    <row r="3931" spans="1:3" x14ac:dyDescent="0.25">
      <c r="A3931" t="str">
        <f>'Kickstarter Table'!F3931</f>
        <v>failed</v>
      </c>
      <c r="B3931" s="11">
        <f>'Kickstarter Table'!D3931</f>
        <v>20000</v>
      </c>
      <c r="C3931" s="11"/>
    </row>
    <row r="3932" spans="1:3" x14ac:dyDescent="0.25">
      <c r="A3932" t="str">
        <f>'Kickstarter Table'!F3932</f>
        <v>failed</v>
      </c>
      <c r="B3932" s="11">
        <f>'Kickstarter Table'!D3932</f>
        <v>10000</v>
      </c>
      <c r="C3932" s="11"/>
    </row>
    <row r="3933" spans="1:3" x14ac:dyDescent="0.25">
      <c r="A3933" t="str">
        <f>'Kickstarter Table'!F3933</f>
        <v>failed</v>
      </c>
      <c r="B3933" s="11">
        <f>'Kickstarter Table'!D3933</f>
        <v>8000</v>
      </c>
      <c r="C3933" s="11"/>
    </row>
    <row r="3934" spans="1:3" x14ac:dyDescent="0.25">
      <c r="A3934" t="str">
        <f>'Kickstarter Table'!F3934</f>
        <v>failed</v>
      </c>
      <c r="B3934" s="11">
        <f>'Kickstarter Table'!D3934</f>
        <v>12000</v>
      </c>
      <c r="C3934" s="11"/>
    </row>
    <row r="3935" spans="1:3" x14ac:dyDescent="0.25">
      <c r="A3935" t="str">
        <f>'Kickstarter Table'!F3935</f>
        <v>failed</v>
      </c>
      <c r="B3935" s="11">
        <f>'Kickstarter Table'!D3935</f>
        <v>7000</v>
      </c>
      <c r="C3935" s="11"/>
    </row>
    <row r="3936" spans="1:3" x14ac:dyDescent="0.25">
      <c r="A3936" t="str">
        <f>'Kickstarter Table'!F3936</f>
        <v>failed</v>
      </c>
      <c r="B3936" s="11">
        <f>'Kickstarter Table'!D3936</f>
        <v>5000</v>
      </c>
      <c r="C3936" s="11"/>
    </row>
    <row r="3937" spans="1:3" x14ac:dyDescent="0.25">
      <c r="A3937" t="str">
        <f>'Kickstarter Table'!F3937</f>
        <v>failed</v>
      </c>
      <c r="B3937" s="11">
        <f>'Kickstarter Table'!D3937</f>
        <v>3000</v>
      </c>
      <c r="C3937" s="11"/>
    </row>
    <row r="3938" spans="1:3" x14ac:dyDescent="0.25">
      <c r="A3938" t="str">
        <f>'Kickstarter Table'!F3938</f>
        <v>failed</v>
      </c>
      <c r="B3938" s="11">
        <f>'Kickstarter Table'!D3938</f>
        <v>20000</v>
      </c>
      <c r="C3938" s="11"/>
    </row>
    <row r="3939" spans="1:3" x14ac:dyDescent="0.25">
      <c r="A3939" t="str">
        <f>'Kickstarter Table'!F3939</f>
        <v>failed</v>
      </c>
      <c r="B3939" s="11">
        <f>'Kickstarter Table'!D3939</f>
        <v>2885</v>
      </c>
      <c r="C3939" s="11"/>
    </row>
    <row r="3940" spans="1:3" x14ac:dyDescent="0.25">
      <c r="A3940" t="str">
        <f>'Kickstarter Table'!F3940</f>
        <v>failed</v>
      </c>
      <c r="B3940" s="11">
        <f>'Kickstarter Table'!D3940</f>
        <v>3255</v>
      </c>
      <c r="C3940" s="11"/>
    </row>
    <row r="3941" spans="1:3" x14ac:dyDescent="0.25">
      <c r="A3941" t="str">
        <f>'Kickstarter Table'!F3941</f>
        <v>failed</v>
      </c>
      <c r="B3941" s="11">
        <f>'Kickstarter Table'!D3941</f>
        <v>5000</v>
      </c>
      <c r="C3941" s="11"/>
    </row>
    <row r="3942" spans="1:3" x14ac:dyDescent="0.25">
      <c r="A3942" t="str">
        <f>'Kickstarter Table'!F3942</f>
        <v>failed</v>
      </c>
      <c r="B3942" s="11">
        <f>'Kickstarter Table'!D3942</f>
        <v>5000</v>
      </c>
      <c r="C3942" s="11"/>
    </row>
    <row r="3943" spans="1:3" x14ac:dyDescent="0.25">
      <c r="A3943" t="str">
        <f>'Kickstarter Table'!F3943</f>
        <v>failed</v>
      </c>
      <c r="B3943" s="11">
        <f>'Kickstarter Table'!D3943</f>
        <v>5500</v>
      </c>
      <c r="C3943" s="11"/>
    </row>
    <row r="3944" spans="1:3" x14ac:dyDescent="0.25">
      <c r="A3944" t="str">
        <f>'Kickstarter Table'!F3944</f>
        <v>failed</v>
      </c>
      <c r="B3944" s="11">
        <f>'Kickstarter Table'!D3944</f>
        <v>1200</v>
      </c>
      <c r="C3944" s="11"/>
    </row>
    <row r="3945" spans="1:3" x14ac:dyDescent="0.25">
      <c r="A3945" t="str">
        <f>'Kickstarter Table'!F3945</f>
        <v>failed</v>
      </c>
      <c r="B3945" s="11">
        <f>'Kickstarter Table'!D3945</f>
        <v>5000</v>
      </c>
      <c r="C3945" s="11"/>
    </row>
    <row r="3946" spans="1:3" x14ac:dyDescent="0.25">
      <c r="A3946" t="str">
        <f>'Kickstarter Table'!F3946</f>
        <v>failed</v>
      </c>
      <c r="B3946" s="11">
        <f>'Kickstarter Table'!D3946</f>
        <v>5000</v>
      </c>
      <c r="C3946" s="11"/>
    </row>
    <row r="3947" spans="1:3" x14ac:dyDescent="0.25">
      <c r="A3947" t="str">
        <f>'Kickstarter Table'!F3947</f>
        <v>failed</v>
      </c>
      <c r="B3947" s="11">
        <f>'Kickstarter Table'!D3947</f>
        <v>2000</v>
      </c>
      <c r="C3947" s="11"/>
    </row>
    <row r="3948" spans="1:3" x14ac:dyDescent="0.25">
      <c r="A3948" t="str">
        <f>'Kickstarter Table'!F3948</f>
        <v>failed</v>
      </c>
      <c r="B3948" s="11">
        <f>'Kickstarter Table'!D3948</f>
        <v>6000</v>
      </c>
      <c r="C3948" s="11"/>
    </row>
    <row r="3949" spans="1:3" x14ac:dyDescent="0.25">
      <c r="A3949" t="str">
        <f>'Kickstarter Table'!F3949</f>
        <v>failed</v>
      </c>
      <c r="B3949" s="11">
        <f>'Kickstarter Table'!D3949</f>
        <v>3000</v>
      </c>
      <c r="C3949" s="11"/>
    </row>
    <row r="3950" spans="1:3" x14ac:dyDescent="0.25">
      <c r="A3950" t="str">
        <f>'Kickstarter Table'!F3950</f>
        <v>failed</v>
      </c>
      <c r="B3950" s="11">
        <f>'Kickstarter Table'!D3950</f>
        <v>30000</v>
      </c>
      <c r="C3950" s="11"/>
    </row>
    <row r="3951" spans="1:3" x14ac:dyDescent="0.25">
      <c r="A3951" t="str">
        <f>'Kickstarter Table'!F3951</f>
        <v>failed</v>
      </c>
      <c r="B3951" s="11">
        <f>'Kickstarter Table'!D3951</f>
        <v>10000</v>
      </c>
      <c r="C3951" s="11"/>
    </row>
    <row r="3952" spans="1:3" x14ac:dyDescent="0.25">
      <c r="A3952" t="str">
        <f>'Kickstarter Table'!F3952</f>
        <v>failed</v>
      </c>
      <c r="B3952" s="11">
        <f>'Kickstarter Table'!D3952</f>
        <v>4000</v>
      </c>
      <c r="C3952" s="11"/>
    </row>
    <row r="3953" spans="1:3" x14ac:dyDescent="0.25">
      <c r="A3953" t="str">
        <f>'Kickstarter Table'!F3953</f>
        <v>failed</v>
      </c>
      <c r="B3953" s="11">
        <f>'Kickstarter Table'!D3953</f>
        <v>200000</v>
      </c>
      <c r="C3953" s="11"/>
    </row>
    <row r="3954" spans="1:3" x14ac:dyDescent="0.25">
      <c r="A3954" t="str">
        <f>'Kickstarter Table'!F3954</f>
        <v>failed</v>
      </c>
      <c r="B3954" s="11">
        <f>'Kickstarter Table'!D3954</f>
        <v>26000</v>
      </c>
      <c r="C3954" s="11"/>
    </row>
    <row r="3955" spans="1:3" x14ac:dyDescent="0.25">
      <c r="A3955" t="str">
        <f>'Kickstarter Table'!F3955</f>
        <v>failed</v>
      </c>
      <c r="B3955" s="11">
        <f>'Kickstarter Table'!D3955</f>
        <v>17600</v>
      </c>
      <c r="C3955" s="11"/>
    </row>
    <row r="3956" spans="1:3" x14ac:dyDescent="0.25">
      <c r="A3956" t="str">
        <f>'Kickstarter Table'!F3956</f>
        <v>failed</v>
      </c>
      <c r="B3956" s="11">
        <f>'Kickstarter Table'!D3956</f>
        <v>25000</v>
      </c>
      <c r="C3956" s="11"/>
    </row>
    <row r="3957" spans="1:3" x14ac:dyDescent="0.25">
      <c r="A3957" t="str">
        <f>'Kickstarter Table'!F3957</f>
        <v>failed</v>
      </c>
      <c r="B3957" s="11">
        <f>'Kickstarter Table'!D3957</f>
        <v>1750</v>
      </c>
      <c r="C3957" s="11"/>
    </row>
    <row r="3958" spans="1:3" x14ac:dyDescent="0.25">
      <c r="A3958" t="str">
        <f>'Kickstarter Table'!F3958</f>
        <v>failed</v>
      </c>
      <c r="B3958" s="11">
        <f>'Kickstarter Table'!D3958</f>
        <v>5500</v>
      </c>
      <c r="C3958" s="11"/>
    </row>
    <row r="3959" spans="1:3" x14ac:dyDescent="0.25">
      <c r="A3959" t="str">
        <f>'Kickstarter Table'!F3959</f>
        <v>failed</v>
      </c>
      <c r="B3959" s="11">
        <f>'Kickstarter Table'!D3959</f>
        <v>28000</v>
      </c>
      <c r="C3959" s="11"/>
    </row>
    <row r="3960" spans="1:3" x14ac:dyDescent="0.25">
      <c r="A3960" t="str">
        <f>'Kickstarter Table'!F3960</f>
        <v>failed</v>
      </c>
      <c r="B3960" s="11">
        <f>'Kickstarter Table'!D3960</f>
        <v>2000</v>
      </c>
      <c r="C3960" s="11"/>
    </row>
    <row r="3961" spans="1:3" x14ac:dyDescent="0.25">
      <c r="A3961" t="str">
        <f>'Kickstarter Table'!F3961</f>
        <v>failed</v>
      </c>
      <c r="B3961" s="11">
        <f>'Kickstarter Table'!D3961</f>
        <v>1200</v>
      </c>
      <c r="C3961" s="11"/>
    </row>
    <row r="3962" spans="1:3" x14ac:dyDescent="0.25">
      <c r="A3962" t="str">
        <f>'Kickstarter Table'!F3962</f>
        <v>failed</v>
      </c>
      <c r="B3962" s="11">
        <f>'Kickstarter Table'!D3962</f>
        <v>3000</v>
      </c>
      <c r="C3962" s="11"/>
    </row>
    <row r="3963" spans="1:3" x14ac:dyDescent="0.25">
      <c r="A3963" t="str">
        <f>'Kickstarter Table'!F3963</f>
        <v>failed</v>
      </c>
      <c r="B3963" s="11">
        <f>'Kickstarter Table'!D3963</f>
        <v>5000</v>
      </c>
      <c r="C3963" s="11"/>
    </row>
    <row r="3964" spans="1:3" x14ac:dyDescent="0.25">
      <c r="A3964" t="str">
        <f>'Kickstarter Table'!F3964</f>
        <v>failed</v>
      </c>
      <c r="B3964" s="11">
        <f>'Kickstarter Table'!D3964</f>
        <v>1400</v>
      </c>
      <c r="C3964" s="11"/>
    </row>
    <row r="3965" spans="1:3" x14ac:dyDescent="0.25">
      <c r="A3965" t="str">
        <f>'Kickstarter Table'!F3965</f>
        <v>failed</v>
      </c>
      <c r="B3965" s="11">
        <f>'Kickstarter Table'!D3965</f>
        <v>10000</v>
      </c>
      <c r="C3965" s="11"/>
    </row>
    <row r="3966" spans="1:3" x14ac:dyDescent="0.25">
      <c r="A3966" t="str">
        <f>'Kickstarter Table'!F3966</f>
        <v>failed</v>
      </c>
      <c r="B3966" s="11">
        <f>'Kickstarter Table'!D3966</f>
        <v>2000</v>
      </c>
      <c r="C3966" s="11"/>
    </row>
    <row r="3967" spans="1:3" x14ac:dyDescent="0.25">
      <c r="A3967" t="str">
        <f>'Kickstarter Table'!F3967</f>
        <v>failed</v>
      </c>
      <c r="B3967" s="11">
        <f>'Kickstarter Table'!D3967</f>
        <v>2000</v>
      </c>
      <c r="C3967" s="11"/>
    </row>
    <row r="3968" spans="1:3" x14ac:dyDescent="0.25">
      <c r="A3968" t="str">
        <f>'Kickstarter Table'!F3968</f>
        <v>failed</v>
      </c>
      <c r="B3968" s="11">
        <f>'Kickstarter Table'!D3968</f>
        <v>7500</v>
      </c>
      <c r="C3968" s="11"/>
    </row>
    <row r="3969" spans="1:3" x14ac:dyDescent="0.25">
      <c r="A3969" t="str">
        <f>'Kickstarter Table'!F3969</f>
        <v>failed</v>
      </c>
      <c r="B3969" s="11">
        <f>'Kickstarter Table'!D3969</f>
        <v>1700</v>
      </c>
      <c r="C3969" s="11"/>
    </row>
    <row r="3970" spans="1:3" x14ac:dyDescent="0.25">
      <c r="A3970" t="str">
        <f>'Kickstarter Table'!F3970</f>
        <v>failed</v>
      </c>
      <c r="B3970" s="11">
        <f>'Kickstarter Table'!D3970</f>
        <v>5000</v>
      </c>
      <c r="C3970" s="11"/>
    </row>
    <row r="3971" spans="1:3" x14ac:dyDescent="0.25">
      <c r="A3971" t="str">
        <f>'Kickstarter Table'!F3971</f>
        <v>failed</v>
      </c>
      <c r="B3971" s="11">
        <f>'Kickstarter Table'!D3971</f>
        <v>2825</v>
      </c>
      <c r="C3971" s="11"/>
    </row>
    <row r="3972" spans="1:3" x14ac:dyDescent="0.25">
      <c r="A3972" t="str">
        <f>'Kickstarter Table'!F3972</f>
        <v>failed</v>
      </c>
      <c r="B3972" s="11">
        <f>'Kickstarter Table'!D3972</f>
        <v>15000</v>
      </c>
      <c r="C3972" s="11"/>
    </row>
    <row r="3973" spans="1:3" x14ac:dyDescent="0.25">
      <c r="A3973" t="str">
        <f>'Kickstarter Table'!F3973</f>
        <v>failed</v>
      </c>
      <c r="B3973" s="11">
        <f>'Kickstarter Table'!D3973</f>
        <v>14000</v>
      </c>
      <c r="C3973" s="11"/>
    </row>
    <row r="3974" spans="1:3" x14ac:dyDescent="0.25">
      <c r="A3974" t="str">
        <f>'Kickstarter Table'!F3974</f>
        <v>failed</v>
      </c>
      <c r="B3974" s="11">
        <f>'Kickstarter Table'!D3974</f>
        <v>1000</v>
      </c>
      <c r="C3974" s="11"/>
    </row>
    <row r="3975" spans="1:3" x14ac:dyDescent="0.25">
      <c r="A3975" t="str">
        <f>'Kickstarter Table'!F3975</f>
        <v>failed</v>
      </c>
      <c r="B3975" s="11">
        <f>'Kickstarter Table'!D3975</f>
        <v>5000</v>
      </c>
      <c r="C3975" s="11"/>
    </row>
    <row r="3976" spans="1:3" x14ac:dyDescent="0.25">
      <c r="A3976" t="str">
        <f>'Kickstarter Table'!F3976</f>
        <v>failed</v>
      </c>
      <c r="B3976" s="11">
        <f>'Kickstarter Table'!D3976</f>
        <v>1000</v>
      </c>
      <c r="C3976" s="11"/>
    </row>
    <row r="3977" spans="1:3" x14ac:dyDescent="0.25">
      <c r="A3977" t="str">
        <f>'Kickstarter Table'!F3977</f>
        <v>failed</v>
      </c>
      <c r="B3977" s="11">
        <f>'Kickstarter Table'!D3977</f>
        <v>678</v>
      </c>
      <c r="C3977" s="11"/>
    </row>
    <row r="3978" spans="1:3" x14ac:dyDescent="0.25">
      <c r="A3978" t="str">
        <f>'Kickstarter Table'!F3978</f>
        <v>failed</v>
      </c>
      <c r="B3978" s="11">
        <f>'Kickstarter Table'!D3978</f>
        <v>1300</v>
      </c>
      <c r="C3978" s="11"/>
    </row>
    <row r="3979" spans="1:3" x14ac:dyDescent="0.25">
      <c r="A3979" t="str">
        <f>'Kickstarter Table'!F3979</f>
        <v>failed</v>
      </c>
      <c r="B3979" s="11">
        <f>'Kickstarter Table'!D3979</f>
        <v>90000</v>
      </c>
      <c r="C3979" s="11"/>
    </row>
    <row r="3980" spans="1:3" x14ac:dyDescent="0.25">
      <c r="A3980" t="str">
        <f>'Kickstarter Table'!F3980</f>
        <v>failed</v>
      </c>
      <c r="B3980" s="11">
        <f>'Kickstarter Table'!D3980</f>
        <v>2000</v>
      </c>
      <c r="C3980" s="11"/>
    </row>
    <row r="3981" spans="1:3" x14ac:dyDescent="0.25">
      <c r="A3981" t="str">
        <f>'Kickstarter Table'!F3981</f>
        <v>failed</v>
      </c>
      <c r="B3981" s="11">
        <f>'Kickstarter Table'!D3981</f>
        <v>6000</v>
      </c>
      <c r="C3981" s="11"/>
    </row>
    <row r="3982" spans="1:3" x14ac:dyDescent="0.25">
      <c r="A3982" t="str">
        <f>'Kickstarter Table'!F3982</f>
        <v>failed</v>
      </c>
      <c r="B3982" s="11">
        <f>'Kickstarter Table'!D3982</f>
        <v>2500</v>
      </c>
      <c r="C3982" s="11"/>
    </row>
    <row r="3983" spans="1:3" x14ac:dyDescent="0.25">
      <c r="A3983" t="str">
        <f>'Kickstarter Table'!F3983</f>
        <v>failed</v>
      </c>
      <c r="B3983" s="11">
        <f>'Kickstarter Table'!D3983</f>
        <v>30000</v>
      </c>
      <c r="C3983" s="11"/>
    </row>
    <row r="3984" spans="1:3" x14ac:dyDescent="0.25">
      <c r="A3984" t="str">
        <f>'Kickstarter Table'!F3984</f>
        <v>failed</v>
      </c>
      <c r="B3984" s="11">
        <f>'Kickstarter Table'!D3984</f>
        <v>850</v>
      </c>
      <c r="C3984" s="11"/>
    </row>
    <row r="3985" spans="1:3" x14ac:dyDescent="0.25">
      <c r="A3985" t="str">
        <f>'Kickstarter Table'!F3985</f>
        <v>failed</v>
      </c>
      <c r="B3985" s="11">
        <f>'Kickstarter Table'!D3985</f>
        <v>11140</v>
      </c>
      <c r="C3985" s="11"/>
    </row>
    <row r="3986" spans="1:3" x14ac:dyDescent="0.25">
      <c r="A3986" t="str">
        <f>'Kickstarter Table'!F3986</f>
        <v>failed</v>
      </c>
      <c r="B3986" s="11">
        <f>'Kickstarter Table'!D3986</f>
        <v>1500</v>
      </c>
      <c r="C3986" s="11"/>
    </row>
    <row r="3987" spans="1:3" x14ac:dyDescent="0.25">
      <c r="A3987" t="str">
        <f>'Kickstarter Table'!F3987</f>
        <v>failed</v>
      </c>
      <c r="B3987" s="11">
        <f>'Kickstarter Table'!D3987</f>
        <v>2000</v>
      </c>
      <c r="C3987" s="11"/>
    </row>
    <row r="3988" spans="1:3" x14ac:dyDescent="0.25">
      <c r="A3988" t="str">
        <f>'Kickstarter Table'!F3988</f>
        <v>failed</v>
      </c>
      <c r="B3988" s="11">
        <f>'Kickstarter Table'!D3988</f>
        <v>5000</v>
      </c>
      <c r="C3988" s="11"/>
    </row>
    <row r="3989" spans="1:3" x14ac:dyDescent="0.25">
      <c r="A3989" t="str">
        <f>'Kickstarter Table'!F3989</f>
        <v>failed</v>
      </c>
      <c r="B3989" s="11">
        <f>'Kickstarter Table'!D3989</f>
        <v>400</v>
      </c>
      <c r="C3989" s="11"/>
    </row>
    <row r="3990" spans="1:3" x14ac:dyDescent="0.25">
      <c r="A3990" t="str">
        <f>'Kickstarter Table'!F3990</f>
        <v>failed</v>
      </c>
      <c r="B3990" s="11">
        <f>'Kickstarter Table'!D3990</f>
        <v>1500</v>
      </c>
      <c r="C3990" s="11"/>
    </row>
    <row r="3991" spans="1:3" x14ac:dyDescent="0.25">
      <c r="A3991" t="str">
        <f>'Kickstarter Table'!F3991</f>
        <v>failed</v>
      </c>
      <c r="B3991" s="11">
        <f>'Kickstarter Table'!D3991</f>
        <v>3000</v>
      </c>
      <c r="C3991" s="11"/>
    </row>
    <row r="3992" spans="1:3" x14ac:dyDescent="0.25">
      <c r="A3992" t="str">
        <f>'Kickstarter Table'!F3992</f>
        <v>failed</v>
      </c>
      <c r="B3992" s="11">
        <f>'Kickstarter Table'!D3992</f>
        <v>1650</v>
      </c>
      <c r="C3992" s="11"/>
    </row>
    <row r="3993" spans="1:3" x14ac:dyDescent="0.25">
      <c r="A3993" t="str">
        <f>'Kickstarter Table'!F3993</f>
        <v>failed</v>
      </c>
      <c r="B3993" s="11">
        <f>'Kickstarter Table'!D3993</f>
        <v>500</v>
      </c>
      <c r="C3993" s="11"/>
    </row>
    <row r="3994" spans="1:3" x14ac:dyDescent="0.25">
      <c r="A3994" t="str">
        <f>'Kickstarter Table'!F3994</f>
        <v>failed</v>
      </c>
      <c r="B3994" s="11">
        <f>'Kickstarter Table'!D3994</f>
        <v>10000</v>
      </c>
      <c r="C3994" s="11"/>
    </row>
    <row r="3995" spans="1:3" x14ac:dyDescent="0.25">
      <c r="A3995" t="str">
        <f>'Kickstarter Table'!F3995</f>
        <v>failed</v>
      </c>
      <c r="B3995" s="11">
        <f>'Kickstarter Table'!D3995</f>
        <v>50000</v>
      </c>
      <c r="C3995" s="11"/>
    </row>
    <row r="3996" spans="1:3" x14ac:dyDescent="0.25">
      <c r="A3996" t="str">
        <f>'Kickstarter Table'!F3996</f>
        <v>failed</v>
      </c>
      <c r="B3996" s="11">
        <f>'Kickstarter Table'!D3996</f>
        <v>2000</v>
      </c>
      <c r="C3996" s="11"/>
    </row>
    <row r="3997" spans="1:3" x14ac:dyDescent="0.25">
      <c r="A3997" t="str">
        <f>'Kickstarter Table'!F3997</f>
        <v>failed</v>
      </c>
      <c r="B3997" s="11">
        <f>'Kickstarter Table'!D3997</f>
        <v>200</v>
      </c>
      <c r="C3997" s="11"/>
    </row>
    <row r="3998" spans="1:3" x14ac:dyDescent="0.25">
      <c r="A3998" t="str">
        <f>'Kickstarter Table'!F3998</f>
        <v>failed</v>
      </c>
      <c r="B3998" s="11">
        <f>'Kickstarter Table'!D3998</f>
        <v>3000</v>
      </c>
      <c r="C3998" s="11"/>
    </row>
    <row r="3999" spans="1:3" x14ac:dyDescent="0.25">
      <c r="A3999" t="str">
        <f>'Kickstarter Table'!F3999</f>
        <v>failed</v>
      </c>
      <c r="B3999" s="11">
        <f>'Kickstarter Table'!D3999</f>
        <v>3000</v>
      </c>
      <c r="C3999" s="11"/>
    </row>
    <row r="4000" spans="1:3" x14ac:dyDescent="0.25">
      <c r="A4000" t="str">
        <f>'Kickstarter Table'!F4000</f>
        <v>failed</v>
      </c>
      <c r="B4000" s="11">
        <f>'Kickstarter Table'!D4000</f>
        <v>1250</v>
      </c>
      <c r="C4000" s="11"/>
    </row>
    <row r="4001" spans="1:3" x14ac:dyDescent="0.25">
      <c r="A4001" t="str">
        <f>'Kickstarter Table'!F4001</f>
        <v>failed</v>
      </c>
      <c r="B4001" s="11">
        <f>'Kickstarter Table'!D4001</f>
        <v>7000</v>
      </c>
      <c r="C4001" s="11"/>
    </row>
    <row r="4002" spans="1:3" x14ac:dyDescent="0.25">
      <c r="A4002" t="str">
        <f>'Kickstarter Table'!F4002</f>
        <v>failed</v>
      </c>
      <c r="B4002" s="11">
        <f>'Kickstarter Table'!D4002</f>
        <v>8000</v>
      </c>
      <c r="C4002" s="11"/>
    </row>
    <row r="4003" spans="1:3" x14ac:dyDescent="0.25">
      <c r="A4003" t="str">
        <f>'Kickstarter Table'!F4003</f>
        <v>failed</v>
      </c>
      <c r="B4003" s="11">
        <f>'Kickstarter Table'!D4003</f>
        <v>1200</v>
      </c>
      <c r="C4003" s="11"/>
    </row>
    <row r="4004" spans="1:3" x14ac:dyDescent="0.25">
      <c r="A4004" t="str">
        <f>'Kickstarter Table'!F4004</f>
        <v>failed</v>
      </c>
      <c r="B4004" s="11">
        <f>'Kickstarter Table'!D4004</f>
        <v>1250</v>
      </c>
      <c r="C4004" s="11"/>
    </row>
    <row r="4005" spans="1:3" x14ac:dyDescent="0.25">
      <c r="A4005" t="str">
        <f>'Kickstarter Table'!F4005</f>
        <v>failed</v>
      </c>
      <c r="B4005" s="11">
        <f>'Kickstarter Table'!D4005</f>
        <v>2000</v>
      </c>
      <c r="C4005" s="11"/>
    </row>
    <row r="4006" spans="1:3" x14ac:dyDescent="0.25">
      <c r="A4006" t="str">
        <f>'Kickstarter Table'!F4006</f>
        <v>failed</v>
      </c>
      <c r="B4006" s="11">
        <f>'Kickstarter Table'!D4006</f>
        <v>500</v>
      </c>
      <c r="C4006" s="11"/>
    </row>
    <row r="4007" spans="1:3" x14ac:dyDescent="0.25">
      <c r="A4007" t="str">
        <f>'Kickstarter Table'!F4007</f>
        <v>failed</v>
      </c>
      <c r="B4007" s="11">
        <f>'Kickstarter Table'!D4007</f>
        <v>3000</v>
      </c>
      <c r="C4007" s="11"/>
    </row>
    <row r="4008" spans="1:3" x14ac:dyDescent="0.25">
      <c r="A4008" t="str">
        <f>'Kickstarter Table'!F4008</f>
        <v>failed</v>
      </c>
      <c r="B4008" s="11">
        <f>'Kickstarter Table'!D4008</f>
        <v>30000</v>
      </c>
      <c r="C4008" s="11"/>
    </row>
    <row r="4009" spans="1:3" x14ac:dyDescent="0.25">
      <c r="A4009" t="str">
        <f>'Kickstarter Table'!F4009</f>
        <v>failed</v>
      </c>
      <c r="B4009" s="11">
        <f>'Kickstarter Table'!D4009</f>
        <v>2000</v>
      </c>
      <c r="C4009" s="11"/>
    </row>
    <row r="4010" spans="1:3" x14ac:dyDescent="0.25">
      <c r="A4010" t="str">
        <f>'Kickstarter Table'!F4010</f>
        <v>failed</v>
      </c>
      <c r="B4010" s="11">
        <f>'Kickstarter Table'!D4010</f>
        <v>1000</v>
      </c>
      <c r="C4010" s="11"/>
    </row>
    <row r="4011" spans="1:3" x14ac:dyDescent="0.25">
      <c r="A4011" t="str">
        <f>'Kickstarter Table'!F4011</f>
        <v>failed</v>
      </c>
      <c r="B4011" s="11">
        <f>'Kickstarter Table'!D4011</f>
        <v>1930</v>
      </c>
      <c r="C4011" s="11"/>
    </row>
    <row r="4012" spans="1:3" x14ac:dyDescent="0.25">
      <c r="A4012" t="str">
        <f>'Kickstarter Table'!F4012</f>
        <v>failed</v>
      </c>
      <c r="B4012" s="11">
        <f>'Kickstarter Table'!D4012</f>
        <v>7200</v>
      </c>
      <c r="C4012" s="11"/>
    </row>
    <row r="4013" spans="1:3" x14ac:dyDescent="0.25">
      <c r="A4013" t="str">
        <f>'Kickstarter Table'!F4013</f>
        <v>failed</v>
      </c>
      <c r="B4013" s="11">
        <f>'Kickstarter Table'!D4013</f>
        <v>250</v>
      </c>
      <c r="C4013" s="11"/>
    </row>
    <row r="4014" spans="1:3" x14ac:dyDescent="0.25">
      <c r="A4014" t="str">
        <f>'Kickstarter Table'!F4014</f>
        <v>failed</v>
      </c>
      <c r="B4014" s="11">
        <f>'Kickstarter Table'!D4014</f>
        <v>575</v>
      </c>
      <c r="C4014" s="11"/>
    </row>
    <row r="4015" spans="1:3" x14ac:dyDescent="0.25">
      <c r="A4015" t="str">
        <f>'Kickstarter Table'!F4015</f>
        <v>failed</v>
      </c>
      <c r="B4015" s="11">
        <f>'Kickstarter Table'!D4015</f>
        <v>2000</v>
      </c>
      <c r="C4015" s="11"/>
    </row>
    <row r="4016" spans="1:3" x14ac:dyDescent="0.25">
      <c r="A4016" t="str">
        <f>'Kickstarter Table'!F4016</f>
        <v>failed</v>
      </c>
      <c r="B4016" s="11">
        <f>'Kickstarter Table'!D4016</f>
        <v>9000</v>
      </c>
      <c r="C4016" s="11"/>
    </row>
    <row r="4017" spans="1:3" x14ac:dyDescent="0.25">
      <c r="A4017" t="str">
        <f>'Kickstarter Table'!F4017</f>
        <v>failed</v>
      </c>
      <c r="B4017" s="11">
        <f>'Kickstarter Table'!D4017</f>
        <v>7000</v>
      </c>
      <c r="C4017" s="11"/>
    </row>
    <row r="4018" spans="1:3" x14ac:dyDescent="0.25">
      <c r="A4018" t="str">
        <f>'Kickstarter Table'!F4018</f>
        <v>failed</v>
      </c>
      <c r="B4018" s="11">
        <f>'Kickstarter Table'!D4018</f>
        <v>500</v>
      </c>
      <c r="C4018" s="11"/>
    </row>
    <row r="4019" spans="1:3" x14ac:dyDescent="0.25">
      <c r="A4019" t="str">
        <f>'Kickstarter Table'!F4019</f>
        <v>failed</v>
      </c>
      <c r="B4019" s="11">
        <f>'Kickstarter Table'!D4019</f>
        <v>10000</v>
      </c>
      <c r="C4019" s="11"/>
    </row>
    <row r="4020" spans="1:3" x14ac:dyDescent="0.25">
      <c r="A4020" t="str">
        <f>'Kickstarter Table'!F4020</f>
        <v>failed</v>
      </c>
      <c r="B4020" s="11">
        <f>'Kickstarter Table'!D4020</f>
        <v>1500</v>
      </c>
      <c r="C4020" s="11"/>
    </row>
    <row r="4021" spans="1:3" x14ac:dyDescent="0.25">
      <c r="A4021" t="str">
        <f>'Kickstarter Table'!F4021</f>
        <v>failed</v>
      </c>
      <c r="B4021" s="11">
        <f>'Kickstarter Table'!D4021</f>
        <v>3500</v>
      </c>
      <c r="C4021" s="11"/>
    </row>
    <row r="4022" spans="1:3" x14ac:dyDescent="0.25">
      <c r="A4022" t="str">
        <f>'Kickstarter Table'!F4022</f>
        <v>failed</v>
      </c>
      <c r="B4022" s="11">
        <f>'Kickstarter Table'!D4022</f>
        <v>600</v>
      </c>
      <c r="C4022" s="11"/>
    </row>
    <row r="4023" spans="1:3" x14ac:dyDescent="0.25">
      <c r="A4023" t="str">
        <f>'Kickstarter Table'!F4023</f>
        <v>failed</v>
      </c>
      <c r="B4023" s="11">
        <f>'Kickstarter Table'!D4023</f>
        <v>15000</v>
      </c>
      <c r="C4023" s="11"/>
    </row>
    <row r="4024" spans="1:3" x14ac:dyDescent="0.25">
      <c r="A4024" t="str">
        <f>'Kickstarter Table'!F4024</f>
        <v>failed</v>
      </c>
      <c r="B4024" s="11">
        <f>'Kickstarter Table'!D4024</f>
        <v>18000</v>
      </c>
      <c r="C4024" s="11"/>
    </row>
    <row r="4025" spans="1:3" x14ac:dyDescent="0.25">
      <c r="A4025" t="str">
        <f>'Kickstarter Table'!F4025</f>
        <v>failed</v>
      </c>
      <c r="B4025" s="11">
        <f>'Kickstarter Table'!D4025</f>
        <v>7000</v>
      </c>
      <c r="C4025" s="11"/>
    </row>
    <row r="4026" spans="1:3" x14ac:dyDescent="0.25">
      <c r="A4026" t="str">
        <f>'Kickstarter Table'!F4026</f>
        <v>failed</v>
      </c>
      <c r="B4026" s="11">
        <f>'Kickstarter Table'!D4026</f>
        <v>800</v>
      </c>
      <c r="C4026" s="11"/>
    </row>
    <row r="4027" spans="1:3" x14ac:dyDescent="0.25">
      <c r="A4027" t="str">
        <f>'Kickstarter Table'!F4027</f>
        <v>failed</v>
      </c>
      <c r="B4027" s="11">
        <f>'Kickstarter Table'!D4027</f>
        <v>5000</v>
      </c>
      <c r="C4027" s="11"/>
    </row>
    <row r="4028" spans="1:3" x14ac:dyDescent="0.25">
      <c r="A4028" t="str">
        <f>'Kickstarter Table'!F4028</f>
        <v>failed</v>
      </c>
      <c r="B4028" s="11">
        <f>'Kickstarter Table'!D4028</f>
        <v>4000</v>
      </c>
      <c r="C4028" s="11"/>
    </row>
    <row r="4029" spans="1:3" x14ac:dyDescent="0.25">
      <c r="A4029" t="str">
        <f>'Kickstarter Table'!F4029</f>
        <v>failed</v>
      </c>
      <c r="B4029" s="11">
        <f>'Kickstarter Table'!D4029</f>
        <v>3000</v>
      </c>
      <c r="C4029" s="11"/>
    </row>
    <row r="4030" spans="1:3" x14ac:dyDescent="0.25">
      <c r="A4030" t="str">
        <f>'Kickstarter Table'!F4030</f>
        <v>failed</v>
      </c>
      <c r="B4030" s="11">
        <f>'Kickstarter Table'!D4030</f>
        <v>2000</v>
      </c>
      <c r="C4030" s="11"/>
    </row>
    <row r="4031" spans="1:3" x14ac:dyDescent="0.25">
      <c r="A4031" t="str">
        <f>'Kickstarter Table'!F4031</f>
        <v>failed</v>
      </c>
      <c r="B4031" s="11">
        <f>'Kickstarter Table'!D4031</f>
        <v>20000</v>
      </c>
      <c r="C4031" s="11"/>
    </row>
    <row r="4032" spans="1:3" x14ac:dyDescent="0.25">
      <c r="A4032" t="str">
        <f>'Kickstarter Table'!F4032</f>
        <v>failed</v>
      </c>
      <c r="B4032" s="11">
        <f>'Kickstarter Table'!D4032</f>
        <v>2500</v>
      </c>
      <c r="C4032" s="11"/>
    </row>
    <row r="4033" spans="1:3" x14ac:dyDescent="0.25">
      <c r="A4033" t="str">
        <f>'Kickstarter Table'!F4033</f>
        <v>failed</v>
      </c>
      <c r="B4033" s="11">
        <f>'Kickstarter Table'!D4033</f>
        <v>5000</v>
      </c>
      <c r="C4033" s="11"/>
    </row>
    <row r="4034" spans="1:3" x14ac:dyDescent="0.25">
      <c r="A4034" t="str">
        <f>'Kickstarter Table'!F4034</f>
        <v>failed</v>
      </c>
      <c r="B4034" s="11">
        <f>'Kickstarter Table'!D4034</f>
        <v>6048</v>
      </c>
      <c r="C4034" s="11"/>
    </row>
    <row r="4035" spans="1:3" x14ac:dyDescent="0.25">
      <c r="A4035" t="str">
        <f>'Kickstarter Table'!F4035</f>
        <v>failed</v>
      </c>
      <c r="B4035" s="11">
        <f>'Kickstarter Table'!D4035</f>
        <v>23900</v>
      </c>
      <c r="C4035" s="11"/>
    </row>
    <row r="4036" spans="1:3" x14ac:dyDescent="0.25">
      <c r="A4036" t="str">
        <f>'Kickstarter Table'!F4036</f>
        <v>failed</v>
      </c>
      <c r="B4036" s="11">
        <f>'Kickstarter Table'!D4036</f>
        <v>13500</v>
      </c>
      <c r="C4036" s="11"/>
    </row>
    <row r="4037" spans="1:3" x14ac:dyDescent="0.25">
      <c r="A4037" t="str">
        <f>'Kickstarter Table'!F4037</f>
        <v>failed</v>
      </c>
      <c r="B4037" s="11">
        <f>'Kickstarter Table'!D4037</f>
        <v>10000</v>
      </c>
      <c r="C4037" s="11"/>
    </row>
    <row r="4038" spans="1:3" x14ac:dyDescent="0.25">
      <c r="A4038" t="str">
        <f>'Kickstarter Table'!F4038</f>
        <v>failed</v>
      </c>
      <c r="B4038" s="11">
        <f>'Kickstarter Table'!D4038</f>
        <v>6000</v>
      </c>
      <c r="C4038" s="11"/>
    </row>
    <row r="4039" spans="1:3" x14ac:dyDescent="0.25">
      <c r="A4039" t="str">
        <f>'Kickstarter Table'!F4039</f>
        <v>failed</v>
      </c>
      <c r="B4039" s="11">
        <f>'Kickstarter Table'!D4039</f>
        <v>700</v>
      </c>
      <c r="C4039" s="11"/>
    </row>
    <row r="4040" spans="1:3" x14ac:dyDescent="0.25">
      <c r="A4040" t="str">
        <f>'Kickstarter Table'!F4040</f>
        <v>failed</v>
      </c>
      <c r="B4040" s="11">
        <f>'Kickstarter Table'!D4040</f>
        <v>2500</v>
      </c>
      <c r="C4040" s="11"/>
    </row>
    <row r="4041" spans="1:3" x14ac:dyDescent="0.25">
      <c r="A4041" t="str">
        <f>'Kickstarter Table'!F4041</f>
        <v>failed</v>
      </c>
      <c r="B4041" s="11">
        <f>'Kickstarter Table'!D4041</f>
        <v>500</v>
      </c>
      <c r="C4041" s="11"/>
    </row>
    <row r="4042" spans="1:3" x14ac:dyDescent="0.25">
      <c r="A4042" t="str">
        <f>'Kickstarter Table'!F4042</f>
        <v>failed</v>
      </c>
      <c r="B4042" s="11">
        <f>'Kickstarter Table'!D4042</f>
        <v>8000</v>
      </c>
      <c r="C4042" s="11"/>
    </row>
    <row r="4043" spans="1:3" x14ac:dyDescent="0.25">
      <c r="A4043" t="str">
        <f>'Kickstarter Table'!F4043</f>
        <v>failed</v>
      </c>
      <c r="B4043" s="11">
        <f>'Kickstarter Table'!D4043</f>
        <v>5000</v>
      </c>
      <c r="C4043" s="11"/>
    </row>
    <row r="4044" spans="1:3" x14ac:dyDescent="0.25">
      <c r="A4044" t="str">
        <f>'Kickstarter Table'!F4044</f>
        <v>failed</v>
      </c>
      <c r="B4044" s="11">
        <f>'Kickstarter Table'!D4044</f>
        <v>10000</v>
      </c>
      <c r="C4044" s="11"/>
    </row>
    <row r="4045" spans="1:3" x14ac:dyDescent="0.25">
      <c r="A4045" t="str">
        <f>'Kickstarter Table'!F4045</f>
        <v>failed</v>
      </c>
      <c r="B4045" s="11">
        <f>'Kickstarter Table'!D4045</f>
        <v>300</v>
      </c>
      <c r="C4045" s="11"/>
    </row>
    <row r="4046" spans="1:3" x14ac:dyDescent="0.25">
      <c r="A4046" t="str">
        <f>'Kickstarter Table'!F4046</f>
        <v>failed</v>
      </c>
      <c r="B4046" s="11">
        <f>'Kickstarter Table'!D4046</f>
        <v>600</v>
      </c>
      <c r="C4046" s="11"/>
    </row>
    <row r="4047" spans="1:3" x14ac:dyDescent="0.25">
      <c r="A4047" t="str">
        <f>'Kickstarter Table'!F4047</f>
        <v>failed</v>
      </c>
      <c r="B4047" s="11">
        <f>'Kickstarter Table'!D4047</f>
        <v>5000</v>
      </c>
      <c r="C4047" s="11"/>
    </row>
    <row r="4048" spans="1:3" x14ac:dyDescent="0.25">
      <c r="A4048" t="str">
        <f>'Kickstarter Table'!F4048</f>
        <v>failed</v>
      </c>
      <c r="B4048" s="11">
        <f>'Kickstarter Table'!D4048</f>
        <v>5600</v>
      </c>
      <c r="C4048" s="11"/>
    </row>
    <row r="4049" spans="1:3" x14ac:dyDescent="0.25">
      <c r="A4049" t="str">
        <f>'Kickstarter Table'!F4049</f>
        <v>failed</v>
      </c>
      <c r="B4049" s="11">
        <f>'Kickstarter Table'!D4049</f>
        <v>5000</v>
      </c>
      <c r="C4049" s="11"/>
    </row>
    <row r="4050" spans="1:3" x14ac:dyDescent="0.25">
      <c r="A4050" t="str">
        <f>'Kickstarter Table'!F4050</f>
        <v>failed</v>
      </c>
      <c r="B4050" s="11">
        <f>'Kickstarter Table'!D4050</f>
        <v>17000</v>
      </c>
      <c r="C4050" s="11"/>
    </row>
    <row r="4051" spans="1:3" x14ac:dyDescent="0.25">
      <c r="A4051" t="str">
        <f>'Kickstarter Table'!F4051</f>
        <v>failed</v>
      </c>
      <c r="B4051" s="11">
        <f>'Kickstarter Table'!D4051</f>
        <v>20000</v>
      </c>
      <c r="C4051" s="11"/>
    </row>
    <row r="4052" spans="1:3" x14ac:dyDescent="0.25">
      <c r="A4052" t="str">
        <f>'Kickstarter Table'!F4052</f>
        <v>failed</v>
      </c>
      <c r="B4052" s="11">
        <f>'Kickstarter Table'!D4052</f>
        <v>1500</v>
      </c>
      <c r="C4052" s="11"/>
    </row>
    <row r="4053" spans="1:3" x14ac:dyDescent="0.25">
      <c r="A4053" t="str">
        <f>'Kickstarter Table'!F4053</f>
        <v>failed</v>
      </c>
      <c r="B4053" s="11">
        <f>'Kickstarter Table'!D4053</f>
        <v>500</v>
      </c>
      <c r="C4053" s="11"/>
    </row>
    <row r="4054" spans="1:3" x14ac:dyDescent="0.25">
      <c r="A4054" t="str">
        <f>'Kickstarter Table'!F4054</f>
        <v>failed</v>
      </c>
      <c r="B4054" s="11">
        <f>'Kickstarter Table'!D4054</f>
        <v>3000</v>
      </c>
      <c r="C4054" s="11"/>
    </row>
    <row r="4055" spans="1:3" x14ac:dyDescent="0.25">
      <c r="A4055" t="str">
        <f>'Kickstarter Table'!F4055</f>
        <v>failed</v>
      </c>
      <c r="B4055" s="11">
        <f>'Kickstarter Table'!D4055</f>
        <v>500</v>
      </c>
      <c r="C4055" s="11"/>
    </row>
    <row r="4056" spans="1:3" x14ac:dyDescent="0.25">
      <c r="A4056" t="str">
        <f>'Kickstarter Table'!F4056</f>
        <v>failed</v>
      </c>
      <c r="B4056" s="11">
        <f>'Kickstarter Table'!D4056</f>
        <v>8880</v>
      </c>
      <c r="C4056" s="11"/>
    </row>
    <row r="4057" spans="1:3" x14ac:dyDescent="0.25">
      <c r="A4057" t="str">
        <f>'Kickstarter Table'!F4057</f>
        <v>failed</v>
      </c>
      <c r="B4057" s="11">
        <f>'Kickstarter Table'!D4057</f>
        <v>5000</v>
      </c>
      <c r="C4057" s="11"/>
    </row>
    <row r="4058" spans="1:3" x14ac:dyDescent="0.25">
      <c r="A4058" t="str">
        <f>'Kickstarter Table'!F4058</f>
        <v>failed</v>
      </c>
      <c r="B4058" s="11">
        <f>'Kickstarter Table'!D4058</f>
        <v>1500</v>
      </c>
      <c r="C4058" s="11"/>
    </row>
    <row r="4059" spans="1:3" x14ac:dyDescent="0.25">
      <c r="A4059" t="str">
        <f>'Kickstarter Table'!F4059</f>
        <v>failed</v>
      </c>
      <c r="B4059" s="11">
        <f>'Kickstarter Table'!D4059</f>
        <v>3500</v>
      </c>
      <c r="C4059" s="11"/>
    </row>
    <row r="4060" spans="1:3" x14ac:dyDescent="0.25">
      <c r="A4060" t="str">
        <f>'Kickstarter Table'!F4060</f>
        <v>failed</v>
      </c>
      <c r="B4060" s="11">
        <f>'Kickstarter Table'!D4060</f>
        <v>3750</v>
      </c>
      <c r="C4060" s="11"/>
    </row>
    <row r="4061" spans="1:3" x14ac:dyDescent="0.25">
      <c r="A4061" t="str">
        <f>'Kickstarter Table'!F4061</f>
        <v>failed</v>
      </c>
      <c r="B4061" s="11">
        <f>'Kickstarter Table'!D4061</f>
        <v>10000</v>
      </c>
      <c r="C4061" s="11"/>
    </row>
    <row r="4062" spans="1:3" x14ac:dyDescent="0.25">
      <c r="A4062" t="str">
        <f>'Kickstarter Table'!F4062</f>
        <v>failed</v>
      </c>
      <c r="B4062" s="11">
        <f>'Kickstarter Table'!D4062</f>
        <v>10000</v>
      </c>
      <c r="C4062" s="11"/>
    </row>
    <row r="4063" spans="1:3" x14ac:dyDescent="0.25">
      <c r="A4063" t="str">
        <f>'Kickstarter Table'!F4063</f>
        <v>failed</v>
      </c>
      <c r="B4063" s="11">
        <f>'Kickstarter Table'!D4063</f>
        <v>525</v>
      </c>
      <c r="C4063" s="11"/>
    </row>
    <row r="4064" spans="1:3" x14ac:dyDescent="0.25">
      <c r="A4064" t="str">
        <f>'Kickstarter Table'!F4064</f>
        <v>failed</v>
      </c>
      <c r="B4064" s="11">
        <f>'Kickstarter Table'!D4064</f>
        <v>20000</v>
      </c>
      <c r="C4064" s="11"/>
    </row>
    <row r="4065" spans="1:3" x14ac:dyDescent="0.25">
      <c r="A4065" t="str">
        <f>'Kickstarter Table'!F4065</f>
        <v>failed</v>
      </c>
      <c r="B4065" s="11">
        <f>'Kickstarter Table'!D4065</f>
        <v>9500</v>
      </c>
      <c r="C4065" s="11"/>
    </row>
    <row r="4066" spans="1:3" x14ac:dyDescent="0.25">
      <c r="A4066" t="str">
        <f>'Kickstarter Table'!F4066</f>
        <v>failed</v>
      </c>
      <c r="B4066" s="11">
        <f>'Kickstarter Table'!D4066</f>
        <v>2000</v>
      </c>
      <c r="C4066" s="11"/>
    </row>
    <row r="4067" spans="1:3" x14ac:dyDescent="0.25">
      <c r="A4067" t="str">
        <f>'Kickstarter Table'!F4067</f>
        <v>failed</v>
      </c>
      <c r="B4067" s="11">
        <f>'Kickstarter Table'!D4067</f>
        <v>4000</v>
      </c>
      <c r="C4067" s="11"/>
    </row>
    <row r="4068" spans="1:3" x14ac:dyDescent="0.25">
      <c r="A4068" t="str">
        <f>'Kickstarter Table'!F4068</f>
        <v>failed</v>
      </c>
      <c r="B4068" s="11">
        <f>'Kickstarter Table'!D4068</f>
        <v>15000</v>
      </c>
      <c r="C4068" s="11"/>
    </row>
    <row r="4069" spans="1:3" x14ac:dyDescent="0.25">
      <c r="A4069" t="str">
        <f>'Kickstarter Table'!F4069</f>
        <v>failed</v>
      </c>
      <c r="B4069" s="11">
        <f>'Kickstarter Table'!D4069</f>
        <v>5000</v>
      </c>
      <c r="C4069" s="11"/>
    </row>
    <row r="4070" spans="1:3" x14ac:dyDescent="0.25">
      <c r="A4070" t="str">
        <f>'Kickstarter Table'!F4070</f>
        <v>failed</v>
      </c>
      <c r="B4070" s="11">
        <f>'Kickstarter Table'!D4070</f>
        <v>3495</v>
      </c>
      <c r="C4070" s="11"/>
    </row>
    <row r="4071" spans="1:3" x14ac:dyDescent="0.25">
      <c r="A4071" t="str">
        <f>'Kickstarter Table'!F4071</f>
        <v>failed</v>
      </c>
      <c r="B4071" s="11">
        <f>'Kickstarter Table'!D4071</f>
        <v>1250</v>
      </c>
      <c r="C4071" s="11"/>
    </row>
    <row r="4072" spans="1:3" x14ac:dyDescent="0.25">
      <c r="A4072" t="str">
        <f>'Kickstarter Table'!F4072</f>
        <v>failed</v>
      </c>
      <c r="B4072" s="11">
        <f>'Kickstarter Table'!D4072</f>
        <v>1000</v>
      </c>
      <c r="C4072" s="11"/>
    </row>
    <row r="4073" spans="1:3" x14ac:dyDescent="0.25">
      <c r="A4073" t="str">
        <f>'Kickstarter Table'!F4073</f>
        <v>failed</v>
      </c>
      <c r="B4073" s="11">
        <f>'Kickstarter Table'!D4073</f>
        <v>20000</v>
      </c>
      <c r="C4073" s="11"/>
    </row>
    <row r="4074" spans="1:3" x14ac:dyDescent="0.25">
      <c r="A4074" t="str">
        <f>'Kickstarter Table'!F4074</f>
        <v>failed</v>
      </c>
      <c r="B4074" s="11">
        <f>'Kickstarter Table'!D4074</f>
        <v>1000</v>
      </c>
      <c r="C4074" s="11"/>
    </row>
    <row r="4075" spans="1:3" x14ac:dyDescent="0.25">
      <c r="A4075" t="str">
        <f>'Kickstarter Table'!F4075</f>
        <v>failed</v>
      </c>
      <c r="B4075" s="11">
        <f>'Kickstarter Table'!D4075</f>
        <v>3500</v>
      </c>
      <c r="C4075" s="11"/>
    </row>
    <row r="4076" spans="1:3" x14ac:dyDescent="0.25">
      <c r="A4076" t="str">
        <f>'Kickstarter Table'!F4076</f>
        <v>failed</v>
      </c>
      <c r="B4076" s="11">
        <f>'Kickstarter Table'!D4076</f>
        <v>2750</v>
      </c>
      <c r="C4076" s="11"/>
    </row>
    <row r="4077" spans="1:3" x14ac:dyDescent="0.25">
      <c r="A4077" t="str">
        <f>'Kickstarter Table'!F4077</f>
        <v>failed</v>
      </c>
      <c r="B4077" s="11">
        <f>'Kickstarter Table'!D4077</f>
        <v>2000</v>
      </c>
      <c r="C4077" s="11"/>
    </row>
    <row r="4078" spans="1:3" x14ac:dyDescent="0.25">
      <c r="A4078" t="str">
        <f>'Kickstarter Table'!F4078</f>
        <v>failed</v>
      </c>
      <c r="B4078" s="11">
        <f>'Kickstarter Table'!D4078</f>
        <v>700</v>
      </c>
      <c r="C4078" s="11"/>
    </row>
    <row r="4079" spans="1:3" x14ac:dyDescent="0.25">
      <c r="A4079" t="str">
        <f>'Kickstarter Table'!F4079</f>
        <v>failed</v>
      </c>
      <c r="B4079" s="11">
        <f>'Kickstarter Table'!D4079</f>
        <v>15000</v>
      </c>
      <c r="C4079" s="11"/>
    </row>
    <row r="4080" spans="1:3" x14ac:dyDescent="0.25">
      <c r="A4080" t="str">
        <f>'Kickstarter Table'!F4080</f>
        <v>failed</v>
      </c>
      <c r="B4080" s="11">
        <f>'Kickstarter Table'!D4080</f>
        <v>250</v>
      </c>
      <c r="C4080" s="11"/>
    </row>
    <row r="4081" spans="1:3" x14ac:dyDescent="0.25">
      <c r="A4081" t="str">
        <f>'Kickstarter Table'!F4081</f>
        <v>failed</v>
      </c>
      <c r="B4081" s="11">
        <f>'Kickstarter Table'!D4081</f>
        <v>3000</v>
      </c>
      <c r="C4081" s="11"/>
    </row>
    <row r="4082" spans="1:3" x14ac:dyDescent="0.25">
      <c r="A4082" t="str">
        <f>'Kickstarter Table'!F4082</f>
        <v>failed</v>
      </c>
      <c r="B4082" s="11">
        <f>'Kickstarter Table'!D4082</f>
        <v>3000</v>
      </c>
      <c r="C4082" s="11"/>
    </row>
    <row r="4083" spans="1:3" x14ac:dyDescent="0.25">
      <c r="A4083" t="str">
        <f>'Kickstarter Table'!F4083</f>
        <v>failed</v>
      </c>
      <c r="B4083" s="11">
        <f>'Kickstarter Table'!D4083</f>
        <v>2224</v>
      </c>
      <c r="C4083" s="11"/>
    </row>
    <row r="4084" spans="1:3" x14ac:dyDescent="0.25">
      <c r="A4084" t="str">
        <f>'Kickstarter Table'!F4084</f>
        <v>failed</v>
      </c>
      <c r="B4084" s="11">
        <f>'Kickstarter Table'!D4084</f>
        <v>150</v>
      </c>
      <c r="C4084" s="11"/>
    </row>
    <row r="4085" spans="1:3" x14ac:dyDescent="0.25">
      <c r="A4085" t="str">
        <f>'Kickstarter Table'!F4085</f>
        <v>failed</v>
      </c>
      <c r="B4085" s="11">
        <f>'Kickstarter Table'!D4085</f>
        <v>3500</v>
      </c>
      <c r="C4085" s="11"/>
    </row>
    <row r="4086" spans="1:3" x14ac:dyDescent="0.25">
      <c r="A4086" t="str">
        <f>'Kickstarter Table'!F4086</f>
        <v>failed</v>
      </c>
      <c r="B4086" s="11">
        <f>'Kickstarter Table'!D4086</f>
        <v>3000</v>
      </c>
      <c r="C4086" s="11"/>
    </row>
    <row r="4087" spans="1:3" x14ac:dyDescent="0.25">
      <c r="A4087" t="str">
        <f>'Kickstarter Table'!F4087</f>
        <v>failed</v>
      </c>
      <c r="B4087" s="11">
        <f>'Kickstarter Table'!D4087</f>
        <v>3500</v>
      </c>
      <c r="C4087" s="11"/>
    </row>
    <row r="4088" spans="1:3" x14ac:dyDescent="0.25">
      <c r="A4088" t="str">
        <f>'Kickstarter Table'!F4088</f>
        <v>failed</v>
      </c>
      <c r="B4088" s="11">
        <f>'Kickstarter Table'!D4088</f>
        <v>1000</v>
      </c>
      <c r="C4088" s="11"/>
    </row>
    <row r="4089" spans="1:3" x14ac:dyDescent="0.25">
      <c r="A4089" t="str">
        <f>'Kickstarter Table'!F4089</f>
        <v>failed</v>
      </c>
      <c r="B4089" s="11">
        <f>'Kickstarter Table'!D4089</f>
        <v>9600</v>
      </c>
      <c r="C4089" s="11"/>
    </row>
    <row r="4090" spans="1:3" x14ac:dyDescent="0.25">
      <c r="A4090" t="str">
        <f>'Kickstarter Table'!F4090</f>
        <v>failed</v>
      </c>
      <c r="B4090" s="11">
        <f>'Kickstarter Table'!D4090</f>
        <v>2000</v>
      </c>
      <c r="C4090" s="11"/>
    </row>
    <row r="4091" spans="1:3" x14ac:dyDescent="0.25">
      <c r="A4091" t="str">
        <f>'Kickstarter Table'!F4091</f>
        <v>failed</v>
      </c>
      <c r="B4091" s="11">
        <f>'Kickstarter Table'!D4091</f>
        <v>5000</v>
      </c>
      <c r="C4091" s="11"/>
    </row>
    <row r="4092" spans="1:3" x14ac:dyDescent="0.25">
      <c r="A4092" t="str">
        <f>'Kickstarter Table'!F4092</f>
        <v>failed</v>
      </c>
      <c r="B4092" s="11">
        <f>'Kickstarter Table'!D4092</f>
        <v>1000</v>
      </c>
      <c r="C4092" s="11"/>
    </row>
    <row r="4093" spans="1:3" x14ac:dyDescent="0.25">
      <c r="A4093" t="str">
        <f>'Kickstarter Table'!F4093</f>
        <v>failed</v>
      </c>
      <c r="B4093" s="11">
        <f>'Kickstarter Table'!D4093</f>
        <v>1600</v>
      </c>
      <c r="C4093" s="11"/>
    </row>
    <row r="4094" spans="1:3" x14ac:dyDescent="0.25">
      <c r="A4094" t="str">
        <f>'Kickstarter Table'!F4094</f>
        <v>failed</v>
      </c>
      <c r="B4094" s="11">
        <f>'Kickstarter Table'!D4094</f>
        <v>110000</v>
      </c>
      <c r="C4094" s="11"/>
    </row>
    <row r="4095" spans="1:3" x14ac:dyDescent="0.25">
      <c r="A4095" t="str">
        <f>'Kickstarter Table'!F4095</f>
        <v>failed</v>
      </c>
      <c r="B4095" s="11">
        <f>'Kickstarter Table'!D4095</f>
        <v>2500</v>
      </c>
      <c r="C4095" s="11"/>
    </row>
    <row r="4096" spans="1:3" x14ac:dyDescent="0.25">
      <c r="A4096" t="str">
        <f>'Kickstarter Table'!F4096</f>
        <v>failed</v>
      </c>
      <c r="B4096" s="11">
        <f>'Kickstarter Table'!D4096</f>
        <v>2000</v>
      </c>
      <c r="C4096" s="11"/>
    </row>
    <row r="4097" spans="1:3" x14ac:dyDescent="0.25">
      <c r="A4097" t="str">
        <f>'Kickstarter Table'!F4097</f>
        <v>failed</v>
      </c>
      <c r="B4097" s="11">
        <f>'Kickstarter Table'!D4097</f>
        <v>30000</v>
      </c>
      <c r="C4097" s="11"/>
    </row>
    <row r="4098" spans="1:3" x14ac:dyDescent="0.25">
      <c r="A4098" t="str">
        <f>'Kickstarter Table'!F4098</f>
        <v>failed</v>
      </c>
      <c r="B4098" s="11">
        <f>'Kickstarter Table'!D4098</f>
        <v>3500</v>
      </c>
      <c r="C4098" s="11"/>
    </row>
    <row r="4099" spans="1:3" x14ac:dyDescent="0.25">
      <c r="A4099" t="str">
        <f>'Kickstarter Table'!F4099</f>
        <v>failed</v>
      </c>
      <c r="B4099" s="11">
        <f>'Kickstarter Table'!D4099</f>
        <v>10000</v>
      </c>
      <c r="C4099" s="11"/>
    </row>
    <row r="4100" spans="1:3" x14ac:dyDescent="0.25">
      <c r="A4100" t="str">
        <f>'Kickstarter Table'!F4100</f>
        <v>failed</v>
      </c>
      <c r="B4100" s="11">
        <f>'Kickstarter Table'!D4100</f>
        <v>75000</v>
      </c>
      <c r="C4100" s="11"/>
    </row>
    <row r="4101" spans="1:3" x14ac:dyDescent="0.25">
      <c r="A4101" t="str">
        <f>'Kickstarter Table'!F4101</f>
        <v>failed</v>
      </c>
      <c r="B4101" s="11">
        <f>'Kickstarter Table'!D4101</f>
        <v>4500</v>
      </c>
      <c r="C4101" s="11"/>
    </row>
    <row r="4102" spans="1:3" x14ac:dyDescent="0.25">
      <c r="A4102" t="str">
        <f>'Kickstarter Table'!F4102</f>
        <v>failed</v>
      </c>
      <c r="B4102" s="11">
        <f>'Kickstarter Table'!D4102</f>
        <v>270</v>
      </c>
      <c r="C4102" s="11"/>
    </row>
    <row r="4103" spans="1:3" x14ac:dyDescent="0.25">
      <c r="A4103" t="str">
        <f>'Kickstarter Table'!F4103</f>
        <v>failed</v>
      </c>
      <c r="B4103" s="11">
        <f>'Kickstarter Table'!D4103</f>
        <v>600</v>
      </c>
      <c r="C4103" s="11"/>
    </row>
    <row r="4104" spans="1:3" x14ac:dyDescent="0.25">
      <c r="A4104" t="str">
        <f>'Kickstarter Table'!F4104</f>
        <v>failed</v>
      </c>
      <c r="B4104" s="11">
        <f>'Kickstarter Table'!D4104</f>
        <v>500</v>
      </c>
      <c r="C4104" s="11"/>
    </row>
    <row r="4105" spans="1:3" x14ac:dyDescent="0.25">
      <c r="A4105" t="str">
        <f>'Kickstarter Table'!F4105</f>
        <v>failed</v>
      </c>
      <c r="B4105" s="11">
        <f>'Kickstarter Table'!D4105</f>
        <v>1000</v>
      </c>
      <c r="C4105" s="11"/>
    </row>
    <row r="4106" spans="1:3" x14ac:dyDescent="0.25">
      <c r="A4106" t="str">
        <f>'Kickstarter Table'!F4106</f>
        <v>failed</v>
      </c>
      <c r="B4106" s="11">
        <f>'Kickstarter Table'!D4106</f>
        <v>3000</v>
      </c>
      <c r="C4106" s="11"/>
    </row>
    <row r="4107" spans="1:3" x14ac:dyDescent="0.25">
      <c r="A4107" t="str">
        <f>'Kickstarter Table'!F4107</f>
        <v>failed</v>
      </c>
      <c r="B4107" s="11">
        <f>'Kickstarter Table'!D4107</f>
        <v>33000</v>
      </c>
      <c r="C4107" s="11"/>
    </row>
    <row r="4108" spans="1:3" x14ac:dyDescent="0.25">
      <c r="A4108" t="str">
        <f>'Kickstarter Table'!F4108</f>
        <v>failed</v>
      </c>
      <c r="B4108" s="11">
        <f>'Kickstarter Table'!D4108</f>
        <v>5000</v>
      </c>
      <c r="C4108" s="11"/>
    </row>
    <row r="4109" spans="1:3" x14ac:dyDescent="0.25">
      <c r="A4109" t="str">
        <f>'Kickstarter Table'!F4109</f>
        <v>failed</v>
      </c>
      <c r="B4109" s="11">
        <f>'Kickstarter Table'!D4109</f>
        <v>2000</v>
      </c>
      <c r="C4109" s="11"/>
    </row>
    <row r="4110" spans="1:3" x14ac:dyDescent="0.25">
      <c r="A4110" t="str">
        <f>'Kickstarter Table'!F4110</f>
        <v>failed</v>
      </c>
      <c r="B4110" s="11">
        <f>'Kickstarter Table'!D4110</f>
        <v>3000</v>
      </c>
      <c r="C4110" s="11"/>
    </row>
    <row r="4111" spans="1:3" x14ac:dyDescent="0.25">
      <c r="A4111" t="str">
        <f>'Kickstarter Table'!F4111</f>
        <v>failed</v>
      </c>
      <c r="B4111" s="11">
        <f>'Kickstarter Table'!D4111</f>
        <v>500</v>
      </c>
      <c r="C4111" s="11"/>
    </row>
    <row r="4112" spans="1:3" x14ac:dyDescent="0.25">
      <c r="A4112" t="str">
        <f>'Kickstarter Table'!F4112</f>
        <v>failed</v>
      </c>
      <c r="B4112" s="11">
        <f>'Kickstarter Table'!D4112</f>
        <v>300</v>
      </c>
      <c r="C4112" s="11"/>
    </row>
    <row r="4113" spans="1:3" x14ac:dyDescent="0.25">
      <c r="A4113" t="str">
        <f>'Kickstarter Table'!F4113</f>
        <v>failed</v>
      </c>
      <c r="B4113" s="11">
        <f>'Kickstarter Table'!D4113</f>
        <v>3000</v>
      </c>
      <c r="C4113" s="11"/>
    </row>
    <row r="4114" spans="1:3" x14ac:dyDescent="0.25">
      <c r="A4114" t="str">
        <f>'Kickstarter Table'!F4114</f>
        <v>failed</v>
      </c>
      <c r="B4114" s="11">
        <f>'Kickstarter Table'!D4114</f>
        <v>2500</v>
      </c>
      <c r="C4114" s="11"/>
    </row>
    <row r="4115" spans="1:3" x14ac:dyDescent="0.25">
      <c r="A4115" t="str">
        <f>'Kickstarter Table'!F4115</f>
        <v>failed</v>
      </c>
      <c r="B4115" s="11">
        <f>'Kickstarter Table'!D4115</f>
        <v>1500</v>
      </c>
      <c r="C4115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Category_Stats</vt:lpstr>
      <vt:lpstr>Subcategory_Stats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Tia Anderson</cp:lastModifiedBy>
  <dcterms:created xsi:type="dcterms:W3CDTF">2017-04-20T15:17:24Z</dcterms:created>
  <dcterms:modified xsi:type="dcterms:W3CDTF">2020-08-07T03:48:54Z</dcterms:modified>
</cp:coreProperties>
</file>