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3" fontId="5" fillId="0" borderId="0" pivotButton="0" quotePrefix="0" xfId="0"/>
    <xf numFmtId="3" fontId="5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6"/>
  <sheetViews>
    <sheetView workbookViewId="0">
      <selection activeCell="A1" sqref="A1"/>
    </sheetView>
  </sheetViews>
  <sheetFormatPr baseColWidth="8" defaultRowHeight="15"/>
  <cols>
    <col width="15" customWidth="1" min="2" max="2"/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</cols>
  <sheetData>
    <row r="1" ht="25" customHeight="1">
      <c r="J1" s="1" t="inlineStr">
        <is>
          <t>Proyección Febrero 2023</t>
        </is>
      </c>
      <c r="R1" s="1" t="inlineStr">
        <is>
          <t>Proyección Marzo 2023</t>
        </is>
      </c>
      <c r="V1" s="1" t="inlineStr">
        <is>
          <t>Proyección Abril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ETA Pesimista</t>
        </is>
      </c>
      <c r="K2" s="1" t="inlineStr">
        <is>
          <t>ETA Optimista</t>
        </is>
      </c>
      <c r="L2" s="1" t="inlineStr">
        <is>
          <t>Puerto Chile Pes.</t>
        </is>
      </c>
      <c r="M2" s="1" t="inlineStr">
        <is>
          <t>Puerto Chile Opt.</t>
        </is>
      </c>
      <c r="N2" s="1" t="inlineStr">
        <is>
          <t>Puerto Oficina</t>
        </is>
      </c>
      <c r="O2" s="1" t="inlineStr">
        <is>
          <t>Almacen oficina</t>
        </is>
      </c>
      <c r="P2" s="1" t="inlineStr">
        <is>
          <t>Pesimista Proy.</t>
        </is>
      </c>
      <c r="Q2" s="1" t="inlineStr">
        <is>
          <t>Optimista Proy.</t>
        </is>
      </c>
      <c r="R2" s="1" t="inlineStr">
        <is>
          <t>ETA Pesimista</t>
        </is>
      </c>
      <c r="S2" s="1" t="inlineStr">
        <is>
          <t>ETA Optimista</t>
        </is>
      </c>
      <c r="T2" s="1" t="inlineStr">
        <is>
          <t>Pesimista Proy.2</t>
        </is>
      </c>
      <c r="U2" s="1" t="inlineStr">
        <is>
          <t>Optimista Proy.2</t>
        </is>
      </c>
      <c r="V2" s="1" t="inlineStr">
        <is>
          <t>Asignación de venta</t>
        </is>
      </c>
      <c r="W2" s="1" t="inlineStr">
        <is>
          <t>ETA Pesimista</t>
        </is>
      </c>
      <c r="X2" s="1" t="inlineStr">
        <is>
          <t>ETA Optimista</t>
        </is>
      </c>
      <c r="Y2" s="1" t="inlineStr">
        <is>
          <t>Pesimista Proy.3</t>
        </is>
      </c>
      <c r="Z2" s="1" t="inlineStr">
        <is>
          <t>Optimista Proy.3</t>
        </is>
      </c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ETA'!$R$3:R2202,'Stock - ETA'!$F$3:F2202,'Rango proyecciones'!C3,'Stock - ETA'!$AA$3:AA2202,'Rango proyecciones'!$AB$5)</f>
        <v/>
      </c>
      <c r="K3" s="9">
        <f>SUMIFS('Stock - ETA'!$H$3:H2202,'Stock - ETA'!$F$3:F2202,'Rango proyecciones'!C3,'Stock - ETA'!$Q$3:Q2202,'Rango proyecciones'!$AB$5)</f>
        <v/>
      </c>
      <c r="L3" s="9" t="n">
        <v>0</v>
      </c>
      <c r="M3" s="9" t="n">
        <v>0</v>
      </c>
      <c r="N3" s="9" t="n"/>
      <c r="O3" s="9" t="n"/>
      <c r="P3" s="15">
        <f>H3 + O3 + J3</f>
        <v/>
      </c>
      <c r="Q3" s="16">
        <f>H3 + O3 + K3</f>
        <v/>
      </c>
      <c r="R3" s="6">
        <f>SUMIFS('Stock - ETA'!$S$3:S2202,'Stock - ETA'!$F$3:F2202,'Rango proyecciones'!C3,'Stock - ETA'!$AA$3:AA2202,'Rango proyecciones'!$AB$5) + SUMIFS('Stock - ETA'!$R$3:R2202,'Stock - ETA'!$F$3:F2202,'Rango proyecciones'!C3,'Stock - ETA'!$AA$3:AA2202,'Rango proyecciones'!$AB$7)</f>
        <v/>
      </c>
      <c r="S3" s="9">
        <f>SUMIFS('Stock - ETA'!$I$3:I2202,'Stock - ETA'!$F$3:F2202,'Rango proyecciones'!C3,'Stock - ETA'!$Q$3:Q2202,'Rango proyecciones'!$AB$5) + SUMIFS('Stock - ETA'!$H$3:H2202,'Stock - ETA'!$F$3:F2202,'Rango proyecciones'!C3,'Stock - ETA'!$Q$3:Q2202,'Rango proyecciones'!$AB$7)</f>
        <v/>
      </c>
      <c r="T3" s="15">
        <f>R3</f>
        <v/>
      </c>
      <c r="U3" s="15">
        <f>S3</f>
        <v/>
      </c>
      <c r="V3" s="6" t="n"/>
      <c r="W3" s="9">
        <f>SUMIFS('Stock - ETA'!$T$3:T2202,'Stock - ETA'!$F$3:F2202,'Rango proyecciones'!C3,'Stock - ETA'!$AA$3:AA2202,'Rango proyecciones'!$AB$5) + SUMIFS('Stock - ETA'!$S$3:S2202,'Stock - ETA'!$F$3:F2202,'Rango proyecciones'!C3,'Stock - ETA'!$AA$3:AA2202,'Rango proyecciones'!$AB$8)</f>
        <v/>
      </c>
      <c r="X3" s="9">
        <f>SUMIFS('Stock - ETA'!$J$3:J2202,'Stock - ETA'!$F$3:F2202,'Rango proyecciones'!C3,'Stock - ETA'!$Q$3:Q2202,'Rango proyecciones'!$AB$5) + SUMIFS('Stock - ETA'!$I$3:I2202,'Stock - ETA'!$F$3:F2202,'Rango proyecciones'!C3,'Stock - ETA'!$Q$3:Q2202,'Rango proyecciones'!$AB$8)</f>
        <v/>
      </c>
      <c r="Y3" s="15">
        <f> 0.6 * V3 + W3</f>
        <v/>
      </c>
      <c r="Z3" s="15">
        <f> 0.6 * V3 + X3</f>
        <v/>
      </c>
      <c r="AA3" s="11" t="n"/>
      <c r="AB3" s="14" t="n"/>
      <c r="AC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61855.992</v>
      </c>
      <c r="I4" s="9" t="n">
        <v>72532</v>
      </c>
      <c r="J4" s="6">
        <f>SUMIFS('Stock - ETA'!$R$3:R2202,'Stock - ETA'!$F$3:F2202,'Rango proyecciones'!C4,'Stock - ETA'!$AA$3:AA2202,'Rango proyecciones'!$AB$5)</f>
        <v/>
      </c>
      <c r="K4" s="9">
        <f>SUMIFS('Stock - ETA'!$H$3:H2202,'Stock - ETA'!$F$3:F2202,'Rango proyecciones'!C4,'Stock - ETA'!$Q$3:Q2202,'Rango proyecciones'!$AB$5)</f>
        <v/>
      </c>
      <c r="L4" s="9" t="n">
        <v>0</v>
      </c>
      <c r="M4" s="9" t="n">
        <v>0</v>
      </c>
      <c r="N4" s="9" t="n">
        <v>0</v>
      </c>
      <c r="O4" s="9" t="n">
        <v>18198.975</v>
      </c>
      <c r="P4" s="15">
        <f>H4 + O4 + J4</f>
        <v/>
      </c>
      <c r="Q4" s="16">
        <f>H4 + O4 + K4</f>
        <v/>
      </c>
      <c r="R4" s="6">
        <f>SUMIFS('Stock - ETA'!$S$3:S2202,'Stock - ETA'!$F$3:F2202,'Rango proyecciones'!C4,'Stock - ETA'!$AA$3:AA2202,'Rango proyecciones'!$AB$5) + SUMIFS('Stock - ETA'!$R$3:R2202,'Stock - ETA'!$F$3:F2202,'Rango proyecciones'!C4,'Stock - ETA'!$AA$3:AA2202,'Rango proyecciones'!$AB$7)</f>
        <v/>
      </c>
      <c r="S4" s="9">
        <f>SUMIFS('Stock - ETA'!$I$3:I2202,'Stock - ETA'!$F$3:F2202,'Rango proyecciones'!C4,'Stock - ETA'!$Q$3:Q2202,'Rango proyecciones'!$AB$5) + SUMIFS('Stock - ETA'!$H$3:H2202,'Stock - ETA'!$F$3:F2202,'Rango proyecciones'!C4,'Stock - ETA'!$Q$3:Q2202,'Rango proyecciones'!$AB$7)</f>
        <v/>
      </c>
      <c r="T4" s="15">
        <f>R4</f>
        <v/>
      </c>
      <c r="U4" s="15">
        <f>S4</f>
        <v/>
      </c>
      <c r="V4" s="6" t="n">
        <v>72576</v>
      </c>
      <c r="W4" s="9">
        <f>SUMIFS('Stock - ETA'!$T$3:T2202,'Stock - ETA'!$F$3:F2202,'Rango proyecciones'!C4,'Stock - ETA'!$AA$3:AA2202,'Rango proyecciones'!$AB$5) + SUMIFS('Stock - ETA'!$S$3:S2202,'Stock - ETA'!$F$3:F2202,'Rango proyecciones'!C4,'Stock - ETA'!$AA$3:AA2202,'Rango proyecciones'!$AB$8)</f>
        <v/>
      </c>
      <c r="X4" s="9">
        <f>SUMIFS('Stock - ETA'!$J$3:J2202,'Stock - ETA'!$F$3:F2202,'Rango proyecciones'!C4,'Stock - ETA'!$Q$3:Q2202,'Rango proyecciones'!$AB$5) + SUMIFS('Stock - ETA'!$I$3:I2202,'Stock - ETA'!$F$3:F2202,'Rango proyecciones'!C4,'Stock - ETA'!$Q$3:Q2202,'Rango proyecciones'!$AB$8)</f>
        <v/>
      </c>
      <c r="Y4" s="15">
        <f> 0.6 * V4 + W4</f>
        <v/>
      </c>
      <c r="Z4" s="15">
        <f> 0.6 * V4 + X4</f>
        <v/>
      </c>
      <c r="AA4" s="6" t="n"/>
      <c r="AB4" s="17" t="n"/>
      <c r="AC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32749.342</v>
      </c>
      <c r="I5" s="9" t="n">
        <v>63749</v>
      </c>
      <c r="J5" s="6">
        <f>SUMIFS('Stock - ETA'!$R$3:R2202,'Stock - ETA'!$F$3:F2202,'Rango proyecciones'!C5,'Stock - ETA'!$AA$3:AA2202,'Rango proyecciones'!$AB$5)</f>
        <v/>
      </c>
      <c r="K5" s="9">
        <f>SUMIFS('Stock - ETA'!$H$3:H2202,'Stock - ETA'!$F$3:F2202,'Rango proyecciones'!C5,'Stock - ETA'!$Q$3:Q2202,'Rango proyecciones'!$AB$5)</f>
        <v/>
      </c>
      <c r="L5" s="9" t="n">
        <v>0</v>
      </c>
      <c r="M5" s="9" t="n">
        <v>0</v>
      </c>
      <c r="N5" s="9" t="n">
        <v>0</v>
      </c>
      <c r="O5" s="9" t="n">
        <v>7638.57</v>
      </c>
      <c r="P5" s="15">
        <f>H5 + O5 + J5</f>
        <v/>
      </c>
      <c r="Q5" s="16">
        <f>H5 + O5 + K5</f>
        <v/>
      </c>
      <c r="R5" s="6">
        <f>SUMIFS('Stock - ETA'!$S$3:S2202,'Stock - ETA'!$F$3:F2202,'Rango proyecciones'!C5,'Stock - ETA'!$AA$3:AA2202,'Rango proyecciones'!$AB$5) + SUMIFS('Stock - ETA'!$R$3:R2202,'Stock - ETA'!$F$3:F2202,'Rango proyecciones'!C5,'Stock - ETA'!$AA$3:AA2202,'Rango proyecciones'!$AB$7)</f>
        <v/>
      </c>
      <c r="S5" s="9">
        <f>SUMIFS('Stock - ETA'!$I$3:I2202,'Stock - ETA'!$F$3:F2202,'Rango proyecciones'!C5,'Stock - ETA'!$Q$3:Q2202,'Rango proyecciones'!$AB$5) + SUMIFS('Stock - ETA'!$H$3:H2202,'Stock - ETA'!$F$3:F2202,'Rango proyecciones'!C5,'Stock - ETA'!$Q$3:Q2202,'Rango proyecciones'!$AB$7)</f>
        <v/>
      </c>
      <c r="T5" s="15">
        <f>R5</f>
        <v/>
      </c>
      <c r="U5" s="15">
        <f>S5</f>
        <v/>
      </c>
      <c r="V5" s="6" t="n"/>
      <c r="W5" s="9">
        <f>SUMIFS('Stock - ETA'!$T$3:T2202,'Stock - ETA'!$F$3:F2202,'Rango proyecciones'!C5,'Stock - ETA'!$AA$3:AA2202,'Rango proyecciones'!$AB$5) + SUMIFS('Stock - ETA'!$S$3:S2202,'Stock - ETA'!$F$3:F2202,'Rango proyecciones'!C5,'Stock - ETA'!$AA$3:AA2202,'Rango proyecciones'!$AB$8)</f>
        <v/>
      </c>
      <c r="X5" s="9">
        <f>SUMIFS('Stock - ETA'!$J$3:J2202,'Stock - ETA'!$F$3:F2202,'Rango proyecciones'!C5,'Stock - ETA'!$Q$3:Q2202,'Rango proyecciones'!$AB$5) + SUMIFS('Stock - ETA'!$I$3:I2202,'Stock - ETA'!$F$3:F2202,'Rango proyecciones'!C5,'Stock - ETA'!$Q$3:Q2202,'Rango proyecciones'!$AB$8)</f>
        <v/>
      </c>
      <c r="Y5" s="15">
        <f> 0.6 * V5 + W5</f>
        <v/>
      </c>
      <c r="Z5" s="15">
        <f> 0.6 * V5 + X5</f>
        <v/>
      </c>
      <c r="AA5" s="6" t="n"/>
      <c r="AB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83642.36500000001</v>
      </c>
      <c r="I6" s="9" t="n">
        <v>239247</v>
      </c>
      <c r="J6" s="6">
        <f>SUMIFS('Stock - ETA'!$R$3:R2202,'Stock - ETA'!$F$3:F2202,'Rango proyecciones'!C6,'Stock - ETA'!$AA$3:AA2202,'Rango proyecciones'!$AB$5)</f>
        <v/>
      </c>
      <c r="K6" s="9">
        <f>SUMIFS('Stock - ETA'!$H$3:H2202,'Stock - ETA'!$F$3:F2202,'Rango proyecciones'!C6,'Stock - ETA'!$Q$3:Q2202,'Rango proyecciones'!$AB$5)</f>
        <v/>
      </c>
      <c r="L6" s="9" t="n">
        <v>0</v>
      </c>
      <c r="M6" s="9" t="n">
        <v>0</v>
      </c>
      <c r="N6" s="9" t="n">
        <v>0</v>
      </c>
      <c r="O6" s="9" t="n">
        <v>63812.128</v>
      </c>
      <c r="P6" s="15">
        <f>H6 + O6 + J6</f>
        <v/>
      </c>
      <c r="Q6" s="16">
        <f>H6 + O6 + K6</f>
        <v/>
      </c>
      <c r="R6" s="6">
        <f>SUMIFS('Stock - ETA'!$S$3:S2202,'Stock - ETA'!$F$3:F2202,'Rango proyecciones'!C6,'Stock - ETA'!$AA$3:AA2202,'Rango proyecciones'!$AB$5) + SUMIFS('Stock - ETA'!$R$3:R2202,'Stock - ETA'!$F$3:F2202,'Rango proyecciones'!C6,'Stock - ETA'!$AA$3:AA2202,'Rango proyecciones'!$AB$7)</f>
        <v/>
      </c>
      <c r="S6" s="9">
        <f>SUMIFS('Stock - ETA'!$I$3:I2202,'Stock - ETA'!$F$3:F2202,'Rango proyecciones'!C6,'Stock - ETA'!$Q$3:Q2202,'Rango proyecciones'!$AB$5) + SUMIFS('Stock - ETA'!$H$3:H2202,'Stock - ETA'!$F$3:F2202,'Rango proyecciones'!C6,'Stock - ETA'!$Q$3:Q2202,'Rango proyecciones'!$AB$7)</f>
        <v/>
      </c>
      <c r="T6" s="15">
        <f>R6</f>
        <v/>
      </c>
      <c r="U6" s="15">
        <f>S6</f>
        <v/>
      </c>
      <c r="V6" s="6" t="n"/>
      <c r="W6" s="9">
        <f>SUMIFS('Stock - ETA'!$T$3:T2202,'Stock - ETA'!$F$3:F2202,'Rango proyecciones'!C6,'Stock - ETA'!$AA$3:AA2202,'Rango proyecciones'!$AB$5) + SUMIFS('Stock - ETA'!$S$3:S2202,'Stock - ETA'!$F$3:F2202,'Rango proyecciones'!C6,'Stock - ETA'!$AA$3:AA2202,'Rango proyecciones'!$AB$8)</f>
        <v/>
      </c>
      <c r="X6" s="9">
        <f>SUMIFS('Stock - ETA'!$J$3:J2202,'Stock - ETA'!$F$3:F2202,'Rango proyecciones'!C6,'Stock - ETA'!$Q$3:Q2202,'Rango proyecciones'!$AB$5) + SUMIFS('Stock - ETA'!$I$3:I2202,'Stock - ETA'!$F$3:F2202,'Rango proyecciones'!C6,'Stock - ETA'!$Q$3:Q2202,'Rango proyecciones'!$AB$8)</f>
        <v/>
      </c>
      <c r="Y6" s="15">
        <f> 0.6 * V6 + W6</f>
        <v/>
      </c>
      <c r="Z6" s="15">
        <f> 0.6 * V6 + X6</f>
        <v/>
      </c>
      <c r="AA6" s="6" t="n"/>
      <c r="AB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253721.222</v>
      </c>
      <c r="I7" s="9" t="n">
        <v>345355</v>
      </c>
      <c r="J7" s="6">
        <f>SUMIFS('Stock - ETA'!$R$3:R2202,'Stock - ETA'!$F$3:F2202,'Rango proyecciones'!C7,'Stock - ETA'!$AA$3:AA2202,'Rango proyecciones'!$AB$5)</f>
        <v/>
      </c>
      <c r="K7" s="9">
        <f>SUMIFS('Stock - ETA'!$H$3:H2202,'Stock - ETA'!$F$3:F2202,'Rango proyecciones'!C7,'Stock - ETA'!$Q$3:Q2202,'Rango proyecciones'!$AB$5)</f>
        <v/>
      </c>
      <c r="L7" s="9" t="n">
        <v>0</v>
      </c>
      <c r="M7" s="9" t="n">
        <v>0</v>
      </c>
      <c r="N7" s="9" t="n">
        <v>0</v>
      </c>
      <c r="O7" s="9" t="n">
        <v>130818.149</v>
      </c>
      <c r="P7" s="15">
        <f>H7 + O7 + J7</f>
        <v/>
      </c>
      <c r="Q7" s="16">
        <f>H7 + O7 + K7</f>
        <v/>
      </c>
      <c r="R7" s="6">
        <f>SUMIFS('Stock - ETA'!$S$3:S2202,'Stock - ETA'!$F$3:F2202,'Rango proyecciones'!C7,'Stock - ETA'!$AA$3:AA2202,'Rango proyecciones'!$AB$5) + SUMIFS('Stock - ETA'!$R$3:R2202,'Stock - ETA'!$F$3:F2202,'Rango proyecciones'!C7,'Stock - ETA'!$AA$3:AA2202,'Rango proyecciones'!$AB$7)</f>
        <v/>
      </c>
      <c r="S7" s="9">
        <f>SUMIFS('Stock - ETA'!$I$3:I2202,'Stock - ETA'!$F$3:F2202,'Rango proyecciones'!C7,'Stock - ETA'!$Q$3:Q2202,'Rango proyecciones'!$AB$5) + SUMIFS('Stock - ETA'!$H$3:H2202,'Stock - ETA'!$F$3:F2202,'Rango proyecciones'!C7,'Stock - ETA'!$Q$3:Q2202,'Rango proyecciones'!$AB$7)</f>
        <v/>
      </c>
      <c r="T7" s="15">
        <f>R7</f>
        <v/>
      </c>
      <c r="U7" s="15">
        <f>S7</f>
        <v/>
      </c>
      <c r="V7" s="6" t="n"/>
      <c r="W7" s="9">
        <f>SUMIFS('Stock - ETA'!$T$3:T2202,'Stock - ETA'!$F$3:F2202,'Rango proyecciones'!C7,'Stock - ETA'!$AA$3:AA2202,'Rango proyecciones'!$AB$5) + SUMIFS('Stock - ETA'!$S$3:S2202,'Stock - ETA'!$F$3:F2202,'Rango proyecciones'!C7,'Stock - ETA'!$AA$3:AA2202,'Rango proyecciones'!$AB$8)</f>
        <v/>
      </c>
      <c r="X7" s="9">
        <f>SUMIFS('Stock - ETA'!$J$3:J2202,'Stock - ETA'!$F$3:F2202,'Rango proyecciones'!C7,'Stock - ETA'!$Q$3:Q2202,'Rango proyecciones'!$AB$5) + SUMIFS('Stock - ETA'!$I$3:I2202,'Stock - ETA'!$F$3:F2202,'Rango proyecciones'!C7,'Stock - ETA'!$Q$3:Q2202,'Rango proyecciones'!$AB$8)</f>
        <v/>
      </c>
      <c r="Y7" s="15">
        <f> 0.6 * V7 + W7</f>
        <v/>
      </c>
      <c r="Z7" s="15">
        <f> 0.6 * V7 + X7</f>
        <v/>
      </c>
      <c r="AA7" s="6" t="n"/>
      <c r="AB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229934.857</v>
      </c>
      <c r="I8" s="9" t="n">
        <v>247220</v>
      </c>
      <c r="J8" s="6">
        <f>SUMIFS('Stock - ETA'!$R$3:R2202,'Stock - ETA'!$F$3:F2202,'Rango proyecciones'!C8,'Stock - ETA'!$AA$3:AA2202,'Rango proyecciones'!$AB$5)</f>
        <v/>
      </c>
      <c r="K8" s="9">
        <f>SUMIFS('Stock - ETA'!$H$3:H2202,'Stock - ETA'!$F$3:F2202,'Rango proyecciones'!C8,'Stock - ETA'!$Q$3:Q2202,'Rango proyecciones'!$AB$5)</f>
        <v/>
      </c>
      <c r="L8" s="9" t="n">
        <v>0</v>
      </c>
      <c r="M8" s="9" t="n">
        <v>0</v>
      </c>
      <c r="N8" s="9" t="n">
        <v>0</v>
      </c>
      <c r="O8" s="9" t="n">
        <v>127443.456</v>
      </c>
      <c r="P8" s="15">
        <f>H8 + O8 + J8</f>
        <v/>
      </c>
      <c r="Q8" s="16">
        <f>H8 + O8 + K8</f>
        <v/>
      </c>
      <c r="R8" s="6">
        <f>SUMIFS('Stock - ETA'!$S$3:S2202,'Stock - ETA'!$F$3:F2202,'Rango proyecciones'!C8,'Stock - ETA'!$AA$3:AA2202,'Rango proyecciones'!$AB$5) + SUMIFS('Stock - ETA'!$R$3:R2202,'Stock - ETA'!$F$3:F2202,'Rango proyecciones'!C8,'Stock - ETA'!$AA$3:AA2202,'Rango proyecciones'!$AB$7)</f>
        <v/>
      </c>
      <c r="S8" s="9">
        <f>SUMIFS('Stock - ETA'!$I$3:I2202,'Stock - ETA'!$F$3:F2202,'Rango proyecciones'!C8,'Stock - ETA'!$Q$3:Q2202,'Rango proyecciones'!$AB$5) + SUMIFS('Stock - ETA'!$H$3:H2202,'Stock - ETA'!$F$3:F2202,'Rango proyecciones'!C8,'Stock - ETA'!$Q$3:Q2202,'Rango proyecciones'!$AB$7)</f>
        <v/>
      </c>
      <c r="T8" s="15">
        <f>R8</f>
        <v/>
      </c>
      <c r="U8" s="15">
        <f>S8</f>
        <v/>
      </c>
      <c r="V8" s="6" t="n"/>
      <c r="W8" s="9">
        <f>SUMIFS('Stock - ETA'!$T$3:T2202,'Stock - ETA'!$F$3:F2202,'Rango proyecciones'!C8,'Stock - ETA'!$AA$3:AA2202,'Rango proyecciones'!$AB$5) + SUMIFS('Stock - ETA'!$S$3:S2202,'Stock - ETA'!$F$3:F2202,'Rango proyecciones'!C8,'Stock - ETA'!$AA$3:AA2202,'Rango proyecciones'!$AB$8)</f>
        <v/>
      </c>
      <c r="X8" s="9">
        <f>SUMIFS('Stock - ETA'!$J$3:J2202,'Stock - ETA'!$F$3:F2202,'Rango proyecciones'!C8,'Stock - ETA'!$Q$3:Q2202,'Rango proyecciones'!$AB$5) + SUMIFS('Stock - ETA'!$I$3:I2202,'Stock - ETA'!$F$3:F2202,'Rango proyecciones'!C8,'Stock - ETA'!$Q$3:Q2202,'Rango proyecciones'!$AB$8)</f>
        <v/>
      </c>
      <c r="Y8" s="15">
        <f> 0.6 * V8 + W8</f>
        <v/>
      </c>
      <c r="Z8" s="15">
        <f> 0.6 * V8 + X8</f>
        <v/>
      </c>
      <c r="AA8" s="6" t="n"/>
      <c r="AB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74171.364</v>
      </c>
      <c r="I9" s="9" t="n">
        <v>115385</v>
      </c>
      <c r="J9" s="6">
        <f>SUMIFS('Stock - ETA'!$R$3:R2202,'Stock - ETA'!$F$3:F2202,'Rango proyecciones'!C9,'Stock - ETA'!$AA$3:AA2202,'Rango proyecciones'!$AB$5)</f>
        <v/>
      </c>
      <c r="K9" s="9">
        <f>SUMIFS('Stock - ETA'!$H$3:H2202,'Stock - ETA'!$F$3:F2202,'Rango proyecciones'!C9,'Stock - ETA'!$Q$3:Q2202,'Rango proyecciones'!$AB$5)</f>
        <v/>
      </c>
      <c r="L9" s="9" t="n">
        <v>0</v>
      </c>
      <c r="M9" s="9" t="n">
        <v>0</v>
      </c>
      <c r="N9" s="9" t="n">
        <v>0</v>
      </c>
      <c r="O9" s="9" t="n">
        <v>86038.848</v>
      </c>
      <c r="P9" s="15">
        <f>H9 + O9 + J9</f>
        <v/>
      </c>
      <c r="Q9" s="16">
        <f>H9 + O9 + K9</f>
        <v/>
      </c>
      <c r="R9" s="6">
        <f>SUMIFS('Stock - ETA'!$S$3:S2202,'Stock - ETA'!$F$3:F2202,'Rango proyecciones'!C9,'Stock - ETA'!$AA$3:AA2202,'Rango proyecciones'!$AB$5) + SUMIFS('Stock - ETA'!$R$3:R2202,'Stock - ETA'!$F$3:F2202,'Rango proyecciones'!C9,'Stock - ETA'!$AA$3:AA2202,'Rango proyecciones'!$AB$7)</f>
        <v/>
      </c>
      <c r="S9" s="9">
        <f>SUMIFS('Stock - ETA'!$I$3:I2202,'Stock - ETA'!$F$3:F2202,'Rango proyecciones'!C9,'Stock - ETA'!$Q$3:Q2202,'Rango proyecciones'!$AB$5) + SUMIFS('Stock - ETA'!$H$3:H2202,'Stock - ETA'!$F$3:F2202,'Rango proyecciones'!C9,'Stock - ETA'!$Q$3:Q2202,'Rango proyecciones'!$AB$7)</f>
        <v/>
      </c>
      <c r="T9" s="15">
        <f>R9</f>
        <v/>
      </c>
      <c r="U9" s="15">
        <f>S9</f>
        <v/>
      </c>
      <c r="V9" s="6" t="n"/>
      <c r="W9" s="9">
        <f>SUMIFS('Stock - ETA'!$T$3:T2202,'Stock - ETA'!$F$3:F2202,'Rango proyecciones'!C9,'Stock - ETA'!$AA$3:AA2202,'Rango proyecciones'!$AB$5) + SUMIFS('Stock - ETA'!$S$3:S2202,'Stock - ETA'!$F$3:F2202,'Rango proyecciones'!C9,'Stock - ETA'!$AA$3:AA2202,'Rango proyecciones'!$AB$8)</f>
        <v/>
      </c>
      <c r="X9" s="9">
        <f>SUMIFS('Stock - ETA'!$J$3:J2202,'Stock - ETA'!$F$3:F2202,'Rango proyecciones'!C9,'Stock - ETA'!$Q$3:Q2202,'Rango proyecciones'!$AB$5) + SUMIFS('Stock - ETA'!$I$3:I2202,'Stock - ETA'!$F$3:F2202,'Rango proyecciones'!C9,'Stock - ETA'!$Q$3:Q2202,'Rango proyecciones'!$AB$8)</f>
        <v/>
      </c>
      <c r="Y9" s="15">
        <f> 0.6 * V9 + W9</f>
        <v/>
      </c>
      <c r="Z9" s="15">
        <f> 0.6 * V9 + X9</f>
        <v/>
      </c>
      <c r="AA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30481.382</v>
      </c>
      <c r="I10" s="9" t="n">
        <v>1778</v>
      </c>
      <c r="J10" s="6">
        <f>SUMIFS('Stock - ETA'!$R$3:R2202,'Stock - ETA'!$F$3:F2202,'Rango proyecciones'!C10,'Stock - ETA'!$AA$3:AA2202,'Rango proyecciones'!$AB$5)</f>
        <v/>
      </c>
      <c r="K10" s="9">
        <f>SUMIFS('Stock - ETA'!$H$3:H2202,'Stock - ETA'!$F$3:F2202,'Rango proyecciones'!C10,'Stock - ETA'!$Q$3:Q2202,'Rango proyecciones'!$AB$5)</f>
        <v/>
      </c>
      <c r="L10" s="9" t="n">
        <v>0</v>
      </c>
      <c r="M10" s="9" t="n">
        <v>0</v>
      </c>
      <c r="N10" s="9" t="n">
        <v>0</v>
      </c>
      <c r="O10" s="9" t="n">
        <v>12882.24</v>
      </c>
      <c r="P10" s="15">
        <f>H10 + O10 + J10</f>
        <v/>
      </c>
      <c r="Q10" s="16">
        <f>H10 + O10 + K10</f>
        <v/>
      </c>
      <c r="R10" s="6">
        <f>SUMIFS('Stock - ETA'!$S$3:S2202,'Stock - ETA'!$F$3:F2202,'Rango proyecciones'!C10,'Stock - ETA'!$AA$3:AA2202,'Rango proyecciones'!$AB$5) + SUMIFS('Stock - ETA'!$R$3:R2202,'Stock - ETA'!$F$3:F2202,'Rango proyecciones'!C10,'Stock - ETA'!$AA$3:AA2202,'Rango proyecciones'!$AB$7)</f>
        <v/>
      </c>
      <c r="S10" s="9">
        <f>SUMIFS('Stock - ETA'!$I$3:I2202,'Stock - ETA'!$F$3:F2202,'Rango proyecciones'!C10,'Stock - ETA'!$Q$3:Q2202,'Rango proyecciones'!$AB$5) + SUMIFS('Stock - ETA'!$H$3:H2202,'Stock - ETA'!$F$3:F2202,'Rango proyecciones'!C10,'Stock - ETA'!$Q$3:Q2202,'Rango proyecciones'!$AB$7)</f>
        <v/>
      </c>
      <c r="T10" s="15">
        <f>R10</f>
        <v/>
      </c>
      <c r="U10" s="15">
        <f>S10</f>
        <v/>
      </c>
      <c r="V10" s="6" t="n"/>
      <c r="W10" s="9">
        <f>SUMIFS('Stock - ETA'!$T$3:T2202,'Stock - ETA'!$F$3:F2202,'Rango proyecciones'!C10,'Stock - ETA'!$AA$3:AA2202,'Rango proyecciones'!$AB$5) + SUMIFS('Stock - ETA'!$S$3:S2202,'Stock - ETA'!$F$3:F2202,'Rango proyecciones'!C10,'Stock - ETA'!$AA$3:AA2202,'Rango proyecciones'!$AB$8)</f>
        <v/>
      </c>
      <c r="X10" s="9">
        <f>SUMIFS('Stock - ETA'!$J$3:J2202,'Stock - ETA'!$F$3:F2202,'Rango proyecciones'!C10,'Stock - ETA'!$Q$3:Q2202,'Rango proyecciones'!$AB$5) + SUMIFS('Stock - ETA'!$I$3:I2202,'Stock - ETA'!$F$3:F2202,'Rango proyecciones'!C10,'Stock - ETA'!$Q$3:Q2202,'Rango proyecciones'!$AB$8)</f>
        <v/>
      </c>
      <c r="Y10" s="15">
        <f> 0.6 * V10 + W10</f>
        <v/>
      </c>
      <c r="Z10" s="15">
        <f> 0.6 * V10 + X10</f>
        <v/>
      </c>
      <c r="AA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16329.312</v>
      </c>
      <c r="I11" s="9" t="n">
        <v>17518</v>
      </c>
      <c r="J11" s="6">
        <f>SUMIFS('Stock - ETA'!$R$3:R2202,'Stock - ETA'!$F$3:F2202,'Rango proyecciones'!C11,'Stock - ETA'!$AA$3:AA2202,'Rango proyecciones'!$AB$5)</f>
        <v/>
      </c>
      <c r="K11" s="9">
        <f>SUMIFS('Stock - ETA'!$H$3:H2202,'Stock - ETA'!$F$3:F2202,'Rango proyecciones'!C11,'Stock - ETA'!$Q$3:Q2202,'Rango proyecciones'!$AB$5)</f>
        <v/>
      </c>
      <c r="L11" s="9" t="n">
        <v>0</v>
      </c>
      <c r="M11" s="9" t="n">
        <v>0</v>
      </c>
      <c r="N11" s="9" t="n"/>
      <c r="O11" s="9" t="n"/>
      <c r="P11" s="15">
        <f>H11 + O11 + J11</f>
        <v/>
      </c>
      <c r="Q11" s="16">
        <f>H11 + O11 + K11</f>
        <v/>
      </c>
      <c r="R11" s="6">
        <f>SUMIFS('Stock - ETA'!$S$3:S2202,'Stock - ETA'!$F$3:F2202,'Rango proyecciones'!C11,'Stock - ETA'!$AA$3:AA2202,'Rango proyecciones'!$AB$5) + SUMIFS('Stock - ETA'!$R$3:R2202,'Stock - ETA'!$F$3:F2202,'Rango proyecciones'!C11,'Stock - ETA'!$AA$3:AA2202,'Rango proyecciones'!$AB$7)</f>
        <v/>
      </c>
      <c r="S11" s="9">
        <f>SUMIFS('Stock - ETA'!$I$3:I2202,'Stock - ETA'!$F$3:F2202,'Rango proyecciones'!C11,'Stock - ETA'!$Q$3:Q2202,'Rango proyecciones'!$AB$5) + SUMIFS('Stock - ETA'!$H$3:H2202,'Stock - ETA'!$F$3:F2202,'Rango proyecciones'!C11,'Stock - ETA'!$Q$3:Q2202,'Rango proyecciones'!$AB$7)</f>
        <v/>
      </c>
      <c r="T11" s="15">
        <f>R11</f>
        <v/>
      </c>
      <c r="U11" s="15">
        <f>S11</f>
        <v/>
      </c>
      <c r="V11" s="6" t="n"/>
      <c r="W11" s="9">
        <f>SUMIFS('Stock - ETA'!$T$3:T2202,'Stock - ETA'!$F$3:F2202,'Rango proyecciones'!C11,'Stock - ETA'!$AA$3:AA2202,'Rango proyecciones'!$AB$5) + SUMIFS('Stock - ETA'!$S$3:S2202,'Stock - ETA'!$F$3:F2202,'Rango proyecciones'!C11,'Stock - ETA'!$AA$3:AA2202,'Rango proyecciones'!$AB$8)</f>
        <v/>
      </c>
      <c r="X11" s="9">
        <f>SUMIFS('Stock - ETA'!$J$3:J2202,'Stock - ETA'!$F$3:F2202,'Rango proyecciones'!C11,'Stock - ETA'!$Q$3:Q2202,'Rango proyecciones'!$AB$5) + SUMIFS('Stock - ETA'!$I$3:I2202,'Stock - ETA'!$F$3:F2202,'Rango proyecciones'!C11,'Stock - ETA'!$Q$3:Q2202,'Rango proyecciones'!$AB$8)</f>
        <v/>
      </c>
      <c r="Y11" s="15">
        <f> 0.6 * V11 + W11</f>
        <v/>
      </c>
      <c r="Z11" s="15">
        <f> 0.6 * V11 + X11</f>
        <v/>
      </c>
      <c r="AA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195824.375</v>
      </c>
      <c r="I12" s="9" t="n">
        <v>313439</v>
      </c>
      <c r="J12" s="6">
        <f>SUMIFS('Stock - ETA'!$R$3:R2202,'Stock - ETA'!$F$3:F2202,'Rango proyecciones'!C12,'Stock - ETA'!$AA$3:AA2202,'Rango proyecciones'!$AB$5)</f>
        <v/>
      </c>
      <c r="K12" s="9">
        <f>SUMIFS('Stock - ETA'!$H$3:H2202,'Stock - ETA'!$F$3:F2202,'Rango proyecciones'!C12,'Stock - ETA'!$Q$3:Q2202,'Rango proyecciones'!$AB$5)</f>
        <v/>
      </c>
      <c r="L12" s="9" t="n">
        <v>0</v>
      </c>
      <c r="M12" s="9" t="n">
        <v>0</v>
      </c>
      <c r="N12" s="9" t="n">
        <v>0</v>
      </c>
      <c r="O12" s="9" t="n">
        <v>25597.275</v>
      </c>
      <c r="P12" s="15">
        <f>H12 + O12 + J12</f>
        <v/>
      </c>
      <c r="Q12" s="16">
        <f>H12 + O12 + K12</f>
        <v/>
      </c>
      <c r="R12" s="6">
        <f>SUMIFS('Stock - ETA'!$S$3:S2202,'Stock - ETA'!$F$3:F2202,'Rango proyecciones'!C12,'Stock - ETA'!$AA$3:AA2202,'Rango proyecciones'!$AB$5) + SUMIFS('Stock - ETA'!$R$3:R2202,'Stock - ETA'!$F$3:F2202,'Rango proyecciones'!C12,'Stock - ETA'!$AA$3:AA2202,'Rango proyecciones'!$AB$7)</f>
        <v/>
      </c>
      <c r="S12" s="9">
        <f>SUMIFS('Stock - ETA'!$I$3:I2202,'Stock - ETA'!$F$3:F2202,'Rango proyecciones'!C12,'Stock - ETA'!$Q$3:Q2202,'Rango proyecciones'!$AB$5) + SUMIFS('Stock - ETA'!$H$3:H2202,'Stock - ETA'!$F$3:F2202,'Rango proyecciones'!C12,'Stock - ETA'!$Q$3:Q2202,'Rango proyecciones'!$AB$7)</f>
        <v/>
      </c>
      <c r="T12" s="15">
        <f>R12</f>
        <v/>
      </c>
      <c r="U12" s="15">
        <f>S12</f>
        <v/>
      </c>
      <c r="V12" s="6" t="n">
        <v>139708</v>
      </c>
      <c r="W12" s="9">
        <f>SUMIFS('Stock - ETA'!$T$3:T2202,'Stock - ETA'!$F$3:F2202,'Rango proyecciones'!C12,'Stock - ETA'!$AA$3:AA2202,'Rango proyecciones'!$AB$5) + SUMIFS('Stock - ETA'!$S$3:S2202,'Stock - ETA'!$F$3:F2202,'Rango proyecciones'!C12,'Stock - ETA'!$AA$3:AA2202,'Rango proyecciones'!$AB$8)</f>
        <v/>
      </c>
      <c r="X12" s="9">
        <f>SUMIFS('Stock - ETA'!$J$3:J2202,'Stock - ETA'!$F$3:F2202,'Rango proyecciones'!C12,'Stock - ETA'!$Q$3:Q2202,'Rango proyecciones'!$AB$5) + SUMIFS('Stock - ETA'!$I$3:I2202,'Stock - ETA'!$F$3:F2202,'Rango proyecciones'!C12,'Stock - ETA'!$Q$3:Q2202,'Rango proyecciones'!$AB$8)</f>
        <v/>
      </c>
      <c r="Y12" s="15">
        <f> 0.6 * V12 + W12</f>
        <v/>
      </c>
      <c r="Z12" s="15">
        <f> 0.6 * V12 + X12</f>
        <v/>
      </c>
      <c r="AA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118767.35</v>
      </c>
      <c r="I13" s="9" t="n">
        <v>179750</v>
      </c>
      <c r="J13" s="6">
        <f>SUMIFS('Stock - ETA'!$R$3:R2202,'Stock - ETA'!$F$3:F2202,'Rango proyecciones'!C13,'Stock - ETA'!$AA$3:AA2202,'Rango proyecciones'!$AB$5)</f>
        <v/>
      </c>
      <c r="K13" s="9">
        <f>SUMIFS('Stock - ETA'!$H$3:H2202,'Stock - ETA'!$F$3:F2202,'Rango proyecciones'!C13,'Stock - ETA'!$Q$3:Q2202,'Rango proyecciones'!$AB$5)</f>
        <v/>
      </c>
      <c r="L13" s="9" t="n">
        <v>0</v>
      </c>
      <c r="M13" s="9" t="n">
        <v>0</v>
      </c>
      <c r="N13" s="9" t="n">
        <v>0</v>
      </c>
      <c r="O13" s="9" t="n">
        <v>73759.50599999999</v>
      </c>
      <c r="P13" s="15">
        <f>H13 + O13 + J13</f>
        <v/>
      </c>
      <c r="Q13" s="16">
        <f>H13 + O13 + K13</f>
        <v/>
      </c>
      <c r="R13" s="6">
        <f>SUMIFS('Stock - ETA'!$S$3:S2202,'Stock - ETA'!$F$3:F2202,'Rango proyecciones'!C13,'Stock - ETA'!$AA$3:AA2202,'Rango proyecciones'!$AB$5) + SUMIFS('Stock - ETA'!$R$3:R2202,'Stock - ETA'!$F$3:F2202,'Rango proyecciones'!C13,'Stock - ETA'!$AA$3:AA2202,'Rango proyecciones'!$AB$7)</f>
        <v/>
      </c>
      <c r="S13" s="9">
        <f>SUMIFS('Stock - ETA'!$I$3:I2202,'Stock - ETA'!$F$3:F2202,'Rango proyecciones'!C13,'Stock - ETA'!$Q$3:Q2202,'Rango proyecciones'!$AB$5) + SUMIFS('Stock - ETA'!$H$3:H2202,'Stock - ETA'!$F$3:F2202,'Rango proyecciones'!C13,'Stock - ETA'!$Q$3:Q2202,'Rango proyecciones'!$AB$7)</f>
        <v/>
      </c>
      <c r="T13" s="15">
        <f>R13</f>
        <v/>
      </c>
      <c r="U13" s="15">
        <f>S13</f>
        <v/>
      </c>
      <c r="V13" s="6" t="n">
        <v>139708</v>
      </c>
      <c r="W13" s="9">
        <f>SUMIFS('Stock - ETA'!$T$3:T2202,'Stock - ETA'!$F$3:F2202,'Rango proyecciones'!C13,'Stock - ETA'!$AA$3:AA2202,'Rango proyecciones'!$AB$5) + SUMIFS('Stock - ETA'!$S$3:S2202,'Stock - ETA'!$F$3:F2202,'Rango proyecciones'!C13,'Stock - ETA'!$AA$3:AA2202,'Rango proyecciones'!$AB$8)</f>
        <v/>
      </c>
      <c r="X13" s="9">
        <f>SUMIFS('Stock - ETA'!$J$3:J2202,'Stock - ETA'!$F$3:F2202,'Rango proyecciones'!C13,'Stock - ETA'!$Q$3:Q2202,'Rango proyecciones'!$AB$5) + SUMIFS('Stock - ETA'!$I$3:I2202,'Stock - ETA'!$F$3:F2202,'Rango proyecciones'!C13,'Stock - ETA'!$Q$3:Q2202,'Rango proyecciones'!$AB$8)</f>
        <v/>
      </c>
      <c r="Y13" s="15">
        <f> 0.6 * V13 + W13</f>
        <v/>
      </c>
      <c r="Z13" s="15">
        <f> 0.6 * V13 + X13</f>
        <v/>
      </c>
      <c r="AA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177826.208</v>
      </c>
      <c r="I14" s="9" t="n">
        <v>152320</v>
      </c>
      <c r="J14" s="6">
        <f>SUMIFS('Stock - ETA'!$R$3:R2202,'Stock - ETA'!$F$3:F2202,'Rango proyecciones'!C14,'Stock - ETA'!$AA$3:AA2202,'Rango proyecciones'!$AB$5)</f>
        <v/>
      </c>
      <c r="K14" s="9">
        <f>SUMIFS('Stock - ETA'!$H$3:H2202,'Stock - ETA'!$F$3:F2202,'Rango proyecciones'!C14,'Stock - ETA'!$Q$3:Q2202,'Rango proyecciones'!$AB$5)</f>
        <v/>
      </c>
      <c r="L14" s="9" t="n">
        <v>0</v>
      </c>
      <c r="M14" s="9" t="n">
        <v>0</v>
      </c>
      <c r="N14" s="9" t="n">
        <v>0</v>
      </c>
      <c r="O14" s="9" t="n">
        <v>96587.05100000001</v>
      </c>
      <c r="P14" s="15">
        <f>H14 + O14 + J14</f>
        <v/>
      </c>
      <c r="Q14" s="16">
        <f>H14 + O14 + K14</f>
        <v/>
      </c>
      <c r="R14" s="6">
        <f>SUMIFS('Stock - ETA'!$S$3:S2202,'Stock - ETA'!$F$3:F2202,'Rango proyecciones'!C14,'Stock - ETA'!$AA$3:AA2202,'Rango proyecciones'!$AB$5) + SUMIFS('Stock - ETA'!$R$3:R2202,'Stock - ETA'!$F$3:F2202,'Rango proyecciones'!C14,'Stock - ETA'!$AA$3:AA2202,'Rango proyecciones'!$AB$7)</f>
        <v/>
      </c>
      <c r="S14" s="9">
        <f>SUMIFS('Stock - ETA'!$I$3:I2202,'Stock - ETA'!$F$3:F2202,'Rango proyecciones'!C14,'Stock - ETA'!$Q$3:Q2202,'Rango proyecciones'!$AB$5) + SUMIFS('Stock - ETA'!$H$3:H2202,'Stock - ETA'!$F$3:F2202,'Rango proyecciones'!C14,'Stock - ETA'!$Q$3:Q2202,'Rango proyecciones'!$AB$7)</f>
        <v/>
      </c>
      <c r="T14" s="15">
        <f>R14</f>
        <v/>
      </c>
      <c r="U14" s="15">
        <f>S14</f>
        <v/>
      </c>
      <c r="V14" s="6" t="n">
        <v>277601</v>
      </c>
      <c r="W14" s="9">
        <f>SUMIFS('Stock - ETA'!$T$3:T2202,'Stock - ETA'!$F$3:F2202,'Rango proyecciones'!C14,'Stock - ETA'!$AA$3:AA2202,'Rango proyecciones'!$AB$5) + SUMIFS('Stock - ETA'!$S$3:S2202,'Stock - ETA'!$F$3:F2202,'Rango proyecciones'!C14,'Stock - ETA'!$AA$3:AA2202,'Rango proyecciones'!$AB$8)</f>
        <v/>
      </c>
      <c r="X14" s="9">
        <f>SUMIFS('Stock - ETA'!$J$3:J2202,'Stock - ETA'!$F$3:F2202,'Rango proyecciones'!C14,'Stock - ETA'!$Q$3:Q2202,'Rango proyecciones'!$AB$5) + SUMIFS('Stock - ETA'!$I$3:I2202,'Stock - ETA'!$F$3:F2202,'Rango proyecciones'!C14,'Stock - ETA'!$Q$3:Q2202,'Rango proyecciones'!$AB$8)</f>
        <v/>
      </c>
      <c r="Y14" s="15">
        <f> 0.6 * V14 + W14</f>
        <v/>
      </c>
      <c r="Z14" s="15">
        <f> 0.6 * V14 + X14</f>
        <v/>
      </c>
      <c r="AA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0</v>
      </c>
      <c r="I15" s="9" t="n">
        <v>9979</v>
      </c>
      <c r="J15" s="6">
        <f>SUMIFS('Stock - ETA'!$R$3:R2202,'Stock - ETA'!$F$3:F2202,'Rango proyecciones'!C15,'Stock - ETA'!$AA$3:AA2202,'Rango proyecciones'!$AB$5)</f>
        <v/>
      </c>
      <c r="K15" s="9">
        <f>SUMIFS('Stock - ETA'!$H$3:H2202,'Stock - ETA'!$F$3:F2202,'Rango proyecciones'!C15,'Stock - ETA'!$Q$3:Q2202,'Rango proyecciones'!$AB$5)</f>
        <v/>
      </c>
      <c r="L15" s="9" t="n">
        <v>0</v>
      </c>
      <c r="M15" s="9" t="n">
        <v>0</v>
      </c>
      <c r="N15" s="9" t="n">
        <v>0</v>
      </c>
      <c r="O15" s="9" t="n">
        <v>7275.708</v>
      </c>
      <c r="P15" s="15">
        <f>H15 + O15 + J15</f>
        <v/>
      </c>
      <c r="Q15" s="16">
        <f>H15 + O15 + K15</f>
        <v/>
      </c>
      <c r="R15" s="6">
        <f>SUMIFS('Stock - ETA'!$S$3:S2202,'Stock - ETA'!$F$3:F2202,'Rango proyecciones'!C15,'Stock - ETA'!$AA$3:AA2202,'Rango proyecciones'!$AB$5) + SUMIFS('Stock - ETA'!$R$3:R2202,'Stock - ETA'!$F$3:F2202,'Rango proyecciones'!C15,'Stock - ETA'!$AA$3:AA2202,'Rango proyecciones'!$AB$7)</f>
        <v/>
      </c>
      <c r="S15" s="9">
        <f>SUMIFS('Stock - ETA'!$I$3:I2202,'Stock - ETA'!$F$3:F2202,'Rango proyecciones'!C15,'Stock - ETA'!$Q$3:Q2202,'Rango proyecciones'!$AB$5) + SUMIFS('Stock - ETA'!$H$3:H2202,'Stock - ETA'!$F$3:F2202,'Rango proyecciones'!C15,'Stock - ETA'!$Q$3:Q2202,'Rango proyecciones'!$AB$7)</f>
        <v/>
      </c>
      <c r="T15" s="15">
        <f>R15</f>
        <v/>
      </c>
      <c r="U15" s="15">
        <f>S15</f>
        <v/>
      </c>
      <c r="V15" s="6" t="n"/>
      <c r="W15" s="9">
        <f>SUMIFS('Stock - ETA'!$T$3:T2202,'Stock - ETA'!$F$3:F2202,'Rango proyecciones'!C15,'Stock - ETA'!$AA$3:AA2202,'Rango proyecciones'!$AB$5) + SUMIFS('Stock - ETA'!$S$3:S2202,'Stock - ETA'!$F$3:F2202,'Rango proyecciones'!C15,'Stock - ETA'!$AA$3:AA2202,'Rango proyecciones'!$AB$8)</f>
        <v/>
      </c>
      <c r="X15" s="9">
        <f>SUMIFS('Stock - ETA'!$J$3:J2202,'Stock - ETA'!$F$3:F2202,'Rango proyecciones'!C15,'Stock - ETA'!$Q$3:Q2202,'Rango proyecciones'!$AB$5) + SUMIFS('Stock - ETA'!$I$3:I2202,'Stock - ETA'!$F$3:F2202,'Rango proyecciones'!C15,'Stock - ETA'!$Q$3:Q2202,'Rango proyecciones'!$AB$8)</f>
        <v/>
      </c>
      <c r="Y15" s="15">
        <f> 0.6 * V15 + W15</f>
        <v/>
      </c>
      <c r="Z15" s="15">
        <f> 0.6 * V15 + X15</f>
        <v/>
      </c>
      <c r="AA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88541.158</v>
      </c>
      <c r="I16" s="9" t="n">
        <v>83501</v>
      </c>
      <c r="J16" s="6">
        <f>SUMIFS('Stock - ETA'!$R$3:R2202,'Stock - ETA'!$F$3:F2202,'Rango proyecciones'!C16,'Stock - ETA'!$AA$3:AA2202,'Rango proyecciones'!$AB$5)</f>
        <v/>
      </c>
      <c r="K16" s="9">
        <f>SUMIFS('Stock - ETA'!$H$3:H2202,'Stock - ETA'!$F$3:F2202,'Rango proyecciones'!C16,'Stock - ETA'!$Q$3:Q2202,'Rango proyecciones'!$AB$5)</f>
        <v/>
      </c>
      <c r="L16" s="9" t="n">
        <v>0</v>
      </c>
      <c r="M16" s="9" t="n">
        <v>0</v>
      </c>
      <c r="N16" s="9" t="n">
        <v>0</v>
      </c>
      <c r="O16" s="9" t="n">
        <v>174309.364</v>
      </c>
      <c r="P16" s="15">
        <f>H16 + O16 + J16</f>
        <v/>
      </c>
      <c r="Q16" s="16">
        <f>H16 + O16 + K16</f>
        <v/>
      </c>
      <c r="R16" s="6">
        <f>SUMIFS('Stock - ETA'!$S$3:S2202,'Stock - ETA'!$F$3:F2202,'Rango proyecciones'!C16,'Stock - ETA'!$AA$3:AA2202,'Rango proyecciones'!$AB$5) + SUMIFS('Stock - ETA'!$R$3:R2202,'Stock - ETA'!$F$3:F2202,'Rango proyecciones'!C16,'Stock - ETA'!$AA$3:AA2202,'Rango proyecciones'!$AB$7)</f>
        <v/>
      </c>
      <c r="S16" s="9">
        <f>SUMIFS('Stock - ETA'!$I$3:I2202,'Stock - ETA'!$F$3:F2202,'Rango proyecciones'!C16,'Stock - ETA'!$Q$3:Q2202,'Rango proyecciones'!$AB$5) + SUMIFS('Stock - ETA'!$H$3:H2202,'Stock - ETA'!$F$3:F2202,'Rango proyecciones'!C16,'Stock - ETA'!$Q$3:Q2202,'Rango proyecciones'!$AB$7)</f>
        <v/>
      </c>
      <c r="T16" s="15">
        <f>R16</f>
        <v/>
      </c>
      <c r="U16" s="15">
        <f>S16</f>
        <v/>
      </c>
      <c r="V16" s="6" t="n">
        <v>59875</v>
      </c>
      <c r="W16" s="9">
        <f>SUMIFS('Stock - ETA'!$T$3:T2202,'Stock - ETA'!$F$3:F2202,'Rango proyecciones'!C16,'Stock - ETA'!$AA$3:AA2202,'Rango proyecciones'!$AB$5) + SUMIFS('Stock - ETA'!$S$3:S2202,'Stock - ETA'!$F$3:F2202,'Rango proyecciones'!C16,'Stock - ETA'!$AA$3:AA2202,'Rango proyecciones'!$AB$8)</f>
        <v/>
      </c>
      <c r="X16" s="9">
        <f>SUMIFS('Stock - ETA'!$J$3:J2202,'Stock - ETA'!$F$3:F2202,'Rango proyecciones'!C16,'Stock - ETA'!$Q$3:Q2202,'Rango proyecciones'!$AB$5) + SUMIFS('Stock - ETA'!$I$3:I2202,'Stock - ETA'!$F$3:F2202,'Rango proyecciones'!C16,'Stock - ETA'!$Q$3:Q2202,'Rango proyecciones'!$AB$8)</f>
        <v/>
      </c>
      <c r="Y16" s="15">
        <f> 0.6 * V16 + W16</f>
        <v/>
      </c>
      <c r="Z16" s="15">
        <f> 0.6 * V16 + X16</f>
        <v/>
      </c>
      <c r="AA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159755.102</v>
      </c>
      <c r="I17" s="9" t="n">
        <v>159665</v>
      </c>
      <c r="J17" s="6">
        <f>SUMIFS('Stock - ETA'!$R$3:R2202,'Stock - ETA'!$F$3:F2202,'Rango proyecciones'!C17,'Stock - ETA'!$AA$3:AA2202,'Rango proyecciones'!$AB$5)</f>
        <v/>
      </c>
      <c r="K17" s="9">
        <f>SUMIFS('Stock - ETA'!$H$3:H2202,'Stock - ETA'!$F$3:F2202,'Rango proyecciones'!C17,'Stock - ETA'!$Q$3:Q2202,'Rango proyecciones'!$AB$5)</f>
        <v/>
      </c>
      <c r="L17" s="9" t="n">
        <v>0</v>
      </c>
      <c r="M17" s="9" t="n">
        <v>0</v>
      </c>
      <c r="N17" s="9" t="n">
        <v>0</v>
      </c>
      <c r="O17" s="9" t="n">
        <v>42692.832</v>
      </c>
      <c r="P17" s="15">
        <f>H17 + O17 + J17</f>
        <v/>
      </c>
      <c r="Q17" s="16">
        <f>H17 + O17 + K17</f>
        <v/>
      </c>
      <c r="R17" s="6">
        <f>SUMIFS('Stock - ETA'!$S$3:S2202,'Stock - ETA'!$F$3:F2202,'Rango proyecciones'!C17,'Stock - ETA'!$AA$3:AA2202,'Rango proyecciones'!$AB$5) + SUMIFS('Stock - ETA'!$R$3:R2202,'Stock - ETA'!$F$3:F2202,'Rango proyecciones'!C17,'Stock - ETA'!$AA$3:AA2202,'Rango proyecciones'!$AB$7)</f>
        <v/>
      </c>
      <c r="S17" s="9">
        <f>SUMIFS('Stock - ETA'!$I$3:I2202,'Stock - ETA'!$F$3:F2202,'Rango proyecciones'!C17,'Stock - ETA'!$Q$3:Q2202,'Rango proyecciones'!$AB$5) + SUMIFS('Stock - ETA'!$H$3:H2202,'Stock - ETA'!$F$3:F2202,'Rango proyecciones'!C17,'Stock - ETA'!$Q$3:Q2202,'Rango proyecciones'!$AB$7)</f>
        <v/>
      </c>
      <c r="T17" s="15">
        <f>R17</f>
        <v/>
      </c>
      <c r="U17" s="15">
        <f>S17</f>
        <v/>
      </c>
      <c r="V17" s="6" t="n">
        <v>97977</v>
      </c>
      <c r="W17" s="9">
        <f>SUMIFS('Stock - ETA'!$T$3:T2202,'Stock - ETA'!$F$3:F2202,'Rango proyecciones'!C17,'Stock - ETA'!$AA$3:AA2202,'Rango proyecciones'!$AB$5) + SUMIFS('Stock - ETA'!$S$3:S2202,'Stock - ETA'!$F$3:F2202,'Rango proyecciones'!C17,'Stock - ETA'!$AA$3:AA2202,'Rango proyecciones'!$AB$8)</f>
        <v/>
      </c>
      <c r="X17" s="9">
        <f>SUMIFS('Stock - ETA'!$J$3:J2202,'Stock - ETA'!$F$3:F2202,'Rango proyecciones'!C17,'Stock - ETA'!$Q$3:Q2202,'Rango proyecciones'!$AB$5) + SUMIFS('Stock - ETA'!$I$3:I2202,'Stock - ETA'!$F$3:F2202,'Rango proyecciones'!C17,'Stock - ETA'!$Q$3:Q2202,'Rango proyecciones'!$AB$8)</f>
        <v/>
      </c>
      <c r="Y17" s="15">
        <f> 0.6 * V17 + W17</f>
        <v/>
      </c>
      <c r="Z17" s="15">
        <f> 0.6 * V17 + X17</f>
        <v/>
      </c>
      <c r="AA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36831.67</v>
      </c>
      <c r="I18" s="9" t="n">
        <v>36121</v>
      </c>
      <c r="J18" s="6">
        <f>SUMIFS('Stock - ETA'!$R$3:R2202,'Stock - ETA'!$F$3:F2202,'Rango proyecciones'!C18,'Stock - ETA'!$AA$3:AA2202,'Rango proyecciones'!$AB$5)</f>
        <v/>
      </c>
      <c r="K18" s="9">
        <f>SUMIFS('Stock - ETA'!$H$3:H2202,'Stock - ETA'!$F$3:F2202,'Rango proyecciones'!C18,'Stock - ETA'!$Q$3:Q2202,'Rango proyecciones'!$AB$5)</f>
        <v/>
      </c>
      <c r="L18" s="9" t="n">
        <v>0</v>
      </c>
      <c r="M18" s="9" t="n">
        <v>0</v>
      </c>
      <c r="N18" s="9" t="n">
        <v>0</v>
      </c>
      <c r="O18" s="9" t="n">
        <v>93985.92</v>
      </c>
      <c r="P18" s="15">
        <f>H18 + O18 + J18</f>
        <v/>
      </c>
      <c r="Q18" s="16">
        <f>H18 + O18 + K18</f>
        <v/>
      </c>
      <c r="R18" s="6">
        <f>SUMIFS('Stock - ETA'!$S$3:S2202,'Stock - ETA'!$F$3:F2202,'Rango proyecciones'!C18,'Stock - ETA'!$AA$3:AA2202,'Rango proyecciones'!$AB$5) + SUMIFS('Stock - ETA'!$R$3:R2202,'Stock - ETA'!$F$3:F2202,'Rango proyecciones'!C18,'Stock - ETA'!$AA$3:AA2202,'Rango proyecciones'!$AB$7)</f>
        <v/>
      </c>
      <c r="S18" s="9">
        <f>SUMIFS('Stock - ETA'!$I$3:I2202,'Stock - ETA'!$F$3:F2202,'Rango proyecciones'!C18,'Stock - ETA'!$Q$3:Q2202,'Rango proyecciones'!$AB$5) + SUMIFS('Stock - ETA'!$H$3:H2202,'Stock - ETA'!$F$3:F2202,'Rango proyecciones'!C18,'Stock - ETA'!$Q$3:Q2202,'Rango proyecciones'!$AB$7)</f>
        <v/>
      </c>
      <c r="T18" s="15">
        <f>R18</f>
        <v/>
      </c>
      <c r="U18" s="15">
        <f>S18</f>
        <v/>
      </c>
      <c r="V18" s="6" t="n"/>
      <c r="W18" s="9">
        <f>SUMIFS('Stock - ETA'!$T$3:T2202,'Stock - ETA'!$F$3:F2202,'Rango proyecciones'!C18,'Stock - ETA'!$AA$3:AA2202,'Rango proyecciones'!$AB$5) + SUMIFS('Stock - ETA'!$S$3:S2202,'Stock - ETA'!$F$3:F2202,'Rango proyecciones'!C18,'Stock - ETA'!$AA$3:AA2202,'Rango proyecciones'!$AB$8)</f>
        <v/>
      </c>
      <c r="X18" s="9">
        <f>SUMIFS('Stock - ETA'!$J$3:J2202,'Stock - ETA'!$F$3:F2202,'Rango proyecciones'!C18,'Stock - ETA'!$Q$3:Q2202,'Rango proyecciones'!$AB$5) + SUMIFS('Stock - ETA'!$I$3:I2202,'Stock - ETA'!$F$3:F2202,'Rango proyecciones'!C18,'Stock - ETA'!$Q$3:Q2202,'Rango proyecciones'!$AB$8)</f>
        <v/>
      </c>
      <c r="Y18" s="15">
        <f> 0.6 * V18 + W18</f>
        <v/>
      </c>
      <c r="Z18" s="15">
        <f> 0.6 * V18 + X18</f>
        <v/>
      </c>
      <c r="AA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38156.159</v>
      </c>
      <c r="I19" s="9" t="n">
        <v>41299</v>
      </c>
      <c r="J19" s="6">
        <f>SUMIFS('Stock - ETA'!$R$3:R2202,'Stock - ETA'!$F$3:F2202,'Rango proyecciones'!C19,'Stock - ETA'!$AA$3:AA2202,'Rango proyecciones'!$AB$5)</f>
        <v/>
      </c>
      <c r="K19" s="9">
        <f>SUMIFS('Stock - ETA'!$H$3:H2202,'Stock - ETA'!$F$3:F2202,'Rango proyecciones'!C19,'Stock - ETA'!$Q$3:Q2202,'Rango proyecciones'!$AB$5)</f>
        <v/>
      </c>
      <c r="L19" s="9" t="n">
        <v>0</v>
      </c>
      <c r="M19" s="9" t="n">
        <v>0</v>
      </c>
      <c r="N19" s="9" t="n">
        <v>0</v>
      </c>
      <c r="O19" s="9" t="n">
        <v>43073.774</v>
      </c>
      <c r="P19" s="15">
        <f>H19 + O19 + J19</f>
        <v/>
      </c>
      <c r="Q19" s="16">
        <f>H19 + O19 + K19</f>
        <v/>
      </c>
      <c r="R19" s="6">
        <f>SUMIFS('Stock - ETA'!$S$3:S2202,'Stock - ETA'!$F$3:F2202,'Rango proyecciones'!C19,'Stock - ETA'!$AA$3:AA2202,'Rango proyecciones'!$AB$5) + SUMIFS('Stock - ETA'!$R$3:R2202,'Stock - ETA'!$F$3:F2202,'Rango proyecciones'!C19,'Stock - ETA'!$AA$3:AA2202,'Rango proyecciones'!$AB$7)</f>
        <v/>
      </c>
      <c r="S19" s="9">
        <f>SUMIFS('Stock - ETA'!$I$3:I2202,'Stock - ETA'!$F$3:F2202,'Rango proyecciones'!C19,'Stock - ETA'!$Q$3:Q2202,'Rango proyecciones'!$AB$5) + SUMIFS('Stock - ETA'!$H$3:H2202,'Stock - ETA'!$F$3:F2202,'Rango proyecciones'!C19,'Stock - ETA'!$Q$3:Q2202,'Rango proyecciones'!$AB$7)</f>
        <v/>
      </c>
      <c r="T19" s="15">
        <f>R19</f>
        <v/>
      </c>
      <c r="U19" s="15">
        <f>S19</f>
        <v/>
      </c>
      <c r="V19" s="6" t="n">
        <v>139708</v>
      </c>
      <c r="W19" s="9">
        <f>SUMIFS('Stock - ETA'!$T$3:T2202,'Stock - ETA'!$F$3:F2202,'Rango proyecciones'!C19,'Stock - ETA'!$AA$3:AA2202,'Rango proyecciones'!$AB$5) + SUMIFS('Stock - ETA'!$S$3:S2202,'Stock - ETA'!$F$3:F2202,'Rango proyecciones'!C19,'Stock - ETA'!$AA$3:AA2202,'Rango proyecciones'!$AB$8)</f>
        <v/>
      </c>
      <c r="X19" s="9">
        <f>SUMIFS('Stock - ETA'!$J$3:J2202,'Stock - ETA'!$F$3:F2202,'Rango proyecciones'!C19,'Stock - ETA'!$Q$3:Q2202,'Rango proyecciones'!$AB$5) + SUMIFS('Stock - ETA'!$I$3:I2202,'Stock - ETA'!$F$3:F2202,'Rango proyecciones'!C19,'Stock - ETA'!$Q$3:Q2202,'Rango proyecciones'!$AB$8)</f>
        <v/>
      </c>
      <c r="Y19" s="15">
        <f> 0.6 * V19 + W19</f>
        <v/>
      </c>
      <c r="Z19" s="15">
        <f> 0.6 * V19 + X19</f>
        <v/>
      </c>
      <c r="AA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83098.054</v>
      </c>
      <c r="I20" s="9" t="n">
        <v>193966</v>
      </c>
      <c r="J20" s="6">
        <f>SUMIFS('Stock - ETA'!$R$3:R2202,'Stock - ETA'!$F$3:F2202,'Rango proyecciones'!C20,'Stock - ETA'!$AA$3:AA2202,'Rango proyecciones'!$AB$5)</f>
        <v/>
      </c>
      <c r="K20" s="9">
        <f>SUMIFS('Stock - ETA'!$H$3:H2202,'Stock - ETA'!$F$3:F2202,'Rango proyecciones'!C20,'Stock - ETA'!$Q$3:Q2202,'Rango proyecciones'!$AB$5)</f>
        <v/>
      </c>
      <c r="L20" s="9" t="n">
        <v>0</v>
      </c>
      <c r="M20" s="9" t="n">
        <v>0</v>
      </c>
      <c r="N20" s="9" t="n">
        <v>0</v>
      </c>
      <c r="O20" s="9" t="n">
        <v>116103.456</v>
      </c>
      <c r="P20" s="15">
        <f>H20 + O20 + J20</f>
        <v/>
      </c>
      <c r="Q20" s="16">
        <f>H20 + O20 + K20</f>
        <v/>
      </c>
      <c r="R20" s="6">
        <f>SUMIFS('Stock - ETA'!$S$3:S2202,'Stock - ETA'!$F$3:F2202,'Rango proyecciones'!C20,'Stock - ETA'!$AA$3:AA2202,'Rango proyecciones'!$AB$5) + SUMIFS('Stock - ETA'!$R$3:R2202,'Stock - ETA'!$F$3:F2202,'Rango proyecciones'!C20,'Stock - ETA'!$AA$3:AA2202,'Rango proyecciones'!$AB$7)</f>
        <v/>
      </c>
      <c r="S20" s="9">
        <f>SUMIFS('Stock - ETA'!$I$3:I2202,'Stock - ETA'!$F$3:F2202,'Rango proyecciones'!C20,'Stock - ETA'!$Q$3:Q2202,'Rango proyecciones'!$AB$5) + SUMIFS('Stock - ETA'!$H$3:H2202,'Stock - ETA'!$F$3:F2202,'Rango proyecciones'!C20,'Stock - ETA'!$Q$3:Q2202,'Rango proyecciones'!$AB$7)</f>
        <v/>
      </c>
      <c r="T20" s="15">
        <f>R20</f>
        <v/>
      </c>
      <c r="U20" s="15">
        <f>S20</f>
        <v/>
      </c>
      <c r="V20" s="6" t="n">
        <v>107544</v>
      </c>
      <c r="W20" s="9">
        <f>SUMIFS('Stock - ETA'!$T$3:T2202,'Stock - ETA'!$F$3:F2202,'Rango proyecciones'!C20,'Stock - ETA'!$AA$3:AA2202,'Rango proyecciones'!$AB$5) + SUMIFS('Stock - ETA'!$S$3:S2202,'Stock - ETA'!$F$3:F2202,'Rango proyecciones'!C20,'Stock - ETA'!$AA$3:AA2202,'Rango proyecciones'!$AB$8)</f>
        <v/>
      </c>
      <c r="X20" s="9">
        <f>SUMIFS('Stock - ETA'!$J$3:J2202,'Stock - ETA'!$F$3:F2202,'Rango proyecciones'!C20,'Stock - ETA'!$Q$3:Q2202,'Rango proyecciones'!$AB$5) + SUMIFS('Stock - ETA'!$I$3:I2202,'Stock - ETA'!$F$3:F2202,'Rango proyecciones'!C20,'Stock - ETA'!$Q$3:Q2202,'Rango proyecciones'!$AB$8)</f>
        <v/>
      </c>
      <c r="Y20" s="15">
        <f> 0.6 * V20 + W20</f>
        <v/>
      </c>
      <c r="Z20" s="15">
        <f> 0.6 * V20 + X20</f>
        <v/>
      </c>
      <c r="AA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36849.814</v>
      </c>
      <c r="I21" s="9" t="n">
        <v>49537</v>
      </c>
      <c r="J21" s="6">
        <f>SUMIFS('Stock - ETA'!$R$3:R2202,'Stock - ETA'!$F$3:F2202,'Rango proyecciones'!C21,'Stock - ETA'!$AA$3:AA2202,'Rango proyecciones'!$AB$5)</f>
        <v/>
      </c>
      <c r="K21" s="9">
        <f>SUMIFS('Stock - ETA'!$H$3:H2202,'Stock - ETA'!$F$3:F2202,'Rango proyecciones'!C21,'Stock - ETA'!$Q$3:Q2202,'Rango proyecciones'!$AB$5)</f>
        <v/>
      </c>
      <c r="L21" s="9" t="n">
        <v>0</v>
      </c>
      <c r="M21" s="9" t="n">
        <v>0</v>
      </c>
      <c r="N21" s="9" t="n">
        <v>0</v>
      </c>
      <c r="O21" s="9" t="n">
        <v>17708.544</v>
      </c>
      <c r="P21" s="15">
        <f>H21 + O21 + J21</f>
        <v/>
      </c>
      <c r="Q21" s="16">
        <f>H21 + O21 + K21</f>
        <v/>
      </c>
      <c r="R21" s="6">
        <f>SUMIFS('Stock - ETA'!$S$3:S2202,'Stock - ETA'!$F$3:F2202,'Rango proyecciones'!C21,'Stock - ETA'!$AA$3:AA2202,'Rango proyecciones'!$AB$5) + SUMIFS('Stock - ETA'!$R$3:R2202,'Stock - ETA'!$F$3:F2202,'Rango proyecciones'!C21,'Stock - ETA'!$AA$3:AA2202,'Rango proyecciones'!$AB$7)</f>
        <v/>
      </c>
      <c r="S21" s="9">
        <f>SUMIFS('Stock - ETA'!$I$3:I2202,'Stock - ETA'!$F$3:F2202,'Rango proyecciones'!C21,'Stock - ETA'!$Q$3:Q2202,'Rango proyecciones'!$AB$5) + SUMIFS('Stock - ETA'!$H$3:H2202,'Stock - ETA'!$F$3:F2202,'Rango proyecciones'!C21,'Stock - ETA'!$Q$3:Q2202,'Rango proyecciones'!$AB$7)</f>
        <v/>
      </c>
      <c r="T21" s="15">
        <f>R21</f>
        <v/>
      </c>
      <c r="U21" s="15">
        <f>S21</f>
        <v/>
      </c>
      <c r="V21" s="6" t="n">
        <v>99791</v>
      </c>
      <c r="W21" s="9">
        <f>SUMIFS('Stock - ETA'!$T$3:T2202,'Stock - ETA'!$F$3:F2202,'Rango proyecciones'!C21,'Stock - ETA'!$AA$3:AA2202,'Rango proyecciones'!$AB$5) + SUMIFS('Stock - ETA'!$S$3:S2202,'Stock - ETA'!$F$3:F2202,'Rango proyecciones'!C21,'Stock - ETA'!$AA$3:AA2202,'Rango proyecciones'!$AB$8)</f>
        <v/>
      </c>
      <c r="X21" s="9">
        <f>SUMIFS('Stock - ETA'!$J$3:J2202,'Stock - ETA'!$F$3:F2202,'Rango proyecciones'!C21,'Stock - ETA'!$Q$3:Q2202,'Rango proyecciones'!$AB$5) + SUMIFS('Stock - ETA'!$I$3:I2202,'Stock - ETA'!$F$3:F2202,'Rango proyecciones'!C21,'Stock - ETA'!$Q$3:Q2202,'Rango proyecciones'!$AB$8)</f>
        <v/>
      </c>
      <c r="Y21" s="15">
        <f> 0.6 * V21 + W21</f>
        <v/>
      </c>
      <c r="Z21" s="15">
        <f> 0.6 * V21 + X21</f>
        <v/>
      </c>
      <c r="AA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373687.251</v>
      </c>
      <c r="I22" s="9" t="n">
        <v>333890</v>
      </c>
      <c r="J22" s="6">
        <f>SUMIFS('Stock - ETA'!$R$3:R2202,'Stock - ETA'!$F$3:F2202,'Rango proyecciones'!C22,'Stock - ETA'!$AA$3:AA2202,'Rango proyecciones'!$AB$5)</f>
        <v/>
      </c>
      <c r="K22" s="9">
        <f>SUMIFS('Stock - ETA'!$H$3:H2202,'Stock - ETA'!$F$3:F2202,'Rango proyecciones'!C22,'Stock - ETA'!$Q$3:Q2202,'Rango proyecciones'!$AB$5)</f>
        <v/>
      </c>
      <c r="L22" s="9" t="n">
        <v>0</v>
      </c>
      <c r="M22" s="9" t="n">
        <v>0</v>
      </c>
      <c r="N22" s="9" t="n">
        <v>72.57599999999999</v>
      </c>
      <c r="O22" s="9" t="n">
        <v>222173.127</v>
      </c>
      <c r="P22" s="15">
        <f>H22 + O22 + J22</f>
        <v/>
      </c>
      <c r="Q22" s="16">
        <f>H22 + O22 + K22</f>
        <v/>
      </c>
      <c r="R22" s="6">
        <f>SUMIFS('Stock - ETA'!$S$3:S2202,'Stock - ETA'!$F$3:F2202,'Rango proyecciones'!C22,'Stock - ETA'!$AA$3:AA2202,'Rango proyecciones'!$AB$5) + SUMIFS('Stock - ETA'!$R$3:R2202,'Stock - ETA'!$F$3:F2202,'Rango proyecciones'!C22,'Stock - ETA'!$AA$3:AA2202,'Rango proyecciones'!$AB$7)</f>
        <v/>
      </c>
      <c r="S22" s="9">
        <f>SUMIFS('Stock - ETA'!$I$3:I2202,'Stock - ETA'!$F$3:F2202,'Rango proyecciones'!C22,'Stock - ETA'!$Q$3:Q2202,'Rango proyecciones'!$AB$5) + SUMIFS('Stock - ETA'!$H$3:H2202,'Stock - ETA'!$F$3:F2202,'Rango proyecciones'!C22,'Stock - ETA'!$Q$3:Q2202,'Rango proyecciones'!$AB$7)</f>
        <v/>
      </c>
      <c r="T22" s="15">
        <f>R22</f>
        <v/>
      </c>
      <c r="U22" s="15">
        <f>S22</f>
        <v/>
      </c>
      <c r="V22" s="6" t="n">
        <v>607108</v>
      </c>
      <c r="W22" s="9">
        <f>SUMIFS('Stock - ETA'!$T$3:T2202,'Stock - ETA'!$F$3:F2202,'Rango proyecciones'!C22,'Stock - ETA'!$AA$3:AA2202,'Rango proyecciones'!$AB$5) + SUMIFS('Stock - ETA'!$S$3:S2202,'Stock - ETA'!$F$3:F2202,'Rango proyecciones'!C22,'Stock - ETA'!$AA$3:AA2202,'Rango proyecciones'!$AB$8)</f>
        <v/>
      </c>
      <c r="X22" s="9">
        <f>SUMIFS('Stock - ETA'!$J$3:J2202,'Stock - ETA'!$F$3:F2202,'Rango proyecciones'!C22,'Stock - ETA'!$Q$3:Q2202,'Rango proyecciones'!$AB$5) + SUMIFS('Stock - ETA'!$I$3:I2202,'Stock - ETA'!$F$3:F2202,'Rango proyecciones'!C22,'Stock - ETA'!$Q$3:Q2202,'Rango proyecciones'!$AB$8)</f>
        <v/>
      </c>
      <c r="Y22" s="15">
        <f> 0.6 * V22 + W22</f>
        <v/>
      </c>
      <c r="Z22" s="15">
        <f> 0.6 * V22 + X22</f>
        <v/>
      </c>
      <c r="AA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232601.978</v>
      </c>
      <c r="I23" s="9" t="n">
        <v>306088</v>
      </c>
      <c r="J23" s="6">
        <f>SUMIFS('Stock - ETA'!$R$3:R2202,'Stock - ETA'!$F$3:F2202,'Rango proyecciones'!C23,'Stock - ETA'!$AA$3:AA2202,'Rango proyecciones'!$AB$5)</f>
        <v/>
      </c>
      <c r="K23" s="9">
        <f>SUMIFS('Stock - ETA'!$H$3:H2202,'Stock - ETA'!$F$3:F2202,'Rango proyecciones'!C23,'Stock - ETA'!$Q$3:Q2202,'Rango proyecciones'!$AB$5)</f>
        <v/>
      </c>
      <c r="L23" s="9" t="n">
        <v>0</v>
      </c>
      <c r="M23" s="9" t="n">
        <v>0</v>
      </c>
      <c r="N23" s="9" t="n">
        <v>0</v>
      </c>
      <c r="O23" s="9" t="n">
        <v>84355.67600000001</v>
      </c>
      <c r="P23" s="15">
        <f>H23 + O23 + J23</f>
        <v/>
      </c>
      <c r="Q23" s="16">
        <f>H23 + O23 + K23</f>
        <v/>
      </c>
      <c r="R23" s="6">
        <f>SUMIFS('Stock - ETA'!$S$3:S2202,'Stock - ETA'!$F$3:F2202,'Rango proyecciones'!C23,'Stock - ETA'!$AA$3:AA2202,'Rango proyecciones'!$AB$5) + SUMIFS('Stock - ETA'!$R$3:R2202,'Stock - ETA'!$F$3:F2202,'Rango proyecciones'!C23,'Stock - ETA'!$AA$3:AA2202,'Rango proyecciones'!$AB$7)</f>
        <v/>
      </c>
      <c r="S23" s="9">
        <f>SUMIFS('Stock - ETA'!$I$3:I2202,'Stock - ETA'!$F$3:F2202,'Rango proyecciones'!C23,'Stock - ETA'!$Q$3:Q2202,'Rango proyecciones'!$AB$5) + SUMIFS('Stock - ETA'!$H$3:H2202,'Stock - ETA'!$F$3:F2202,'Rango proyecciones'!C23,'Stock - ETA'!$Q$3:Q2202,'Rango proyecciones'!$AB$7)</f>
        <v/>
      </c>
      <c r="T23" s="15">
        <f>R23</f>
        <v/>
      </c>
      <c r="U23" s="15">
        <f>S23</f>
        <v/>
      </c>
      <c r="V23" s="6" t="n"/>
      <c r="W23" s="9">
        <f>SUMIFS('Stock - ETA'!$T$3:T2202,'Stock - ETA'!$F$3:F2202,'Rango proyecciones'!C23,'Stock - ETA'!$AA$3:AA2202,'Rango proyecciones'!$AB$5) + SUMIFS('Stock - ETA'!$S$3:S2202,'Stock - ETA'!$F$3:F2202,'Rango proyecciones'!C23,'Stock - ETA'!$AA$3:AA2202,'Rango proyecciones'!$AB$8)</f>
        <v/>
      </c>
      <c r="X23" s="9">
        <f>SUMIFS('Stock - ETA'!$J$3:J2202,'Stock - ETA'!$F$3:F2202,'Rango proyecciones'!C23,'Stock - ETA'!$Q$3:Q2202,'Rango proyecciones'!$AB$5) + SUMIFS('Stock - ETA'!$I$3:I2202,'Stock - ETA'!$F$3:F2202,'Rango proyecciones'!C23,'Stock - ETA'!$Q$3:Q2202,'Rango proyecciones'!$AB$8)</f>
        <v/>
      </c>
      <c r="Y23" s="15">
        <f> 0.6 * V23 + W23</f>
        <v/>
      </c>
      <c r="Z23" s="15">
        <f> 0.6 * V23 + X23</f>
        <v/>
      </c>
      <c r="AA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ETA'!$R$3:R2202,'Stock - ETA'!$F$3:F2202,'Rango proyecciones'!C24,'Stock - ETA'!$AA$3:AA2202,'Rango proyecciones'!$AB$5)</f>
        <v/>
      </c>
      <c r="K24" s="9">
        <f>SUMIFS('Stock - ETA'!$H$3:H2202,'Stock - ETA'!$F$3:F2202,'Rango proyecciones'!C24,'Stock - ETA'!$Q$3:Q2202,'Rango proyecciones'!$AB$5)</f>
        <v/>
      </c>
      <c r="L24" s="9" t="n">
        <v>0</v>
      </c>
      <c r="M24" s="9" t="n">
        <v>0</v>
      </c>
      <c r="N24" s="9" t="n"/>
      <c r="O24" s="9" t="n"/>
      <c r="P24" s="15">
        <f>H24 + O24 + J24</f>
        <v/>
      </c>
      <c r="Q24" s="16">
        <f>H24 + O24 + K24</f>
        <v/>
      </c>
      <c r="R24" s="6">
        <f>SUMIFS('Stock - ETA'!$S$3:S2202,'Stock - ETA'!$F$3:F2202,'Rango proyecciones'!C24,'Stock - ETA'!$AA$3:AA2202,'Rango proyecciones'!$AB$5) + SUMIFS('Stock - ETA'!$R$3:R2202,'Stock - ETA'!$F$3:F2202,'Rango proyecciones'!C24,'Stock - ETA'!$AA$3:AA2202,'Rango proyecciones'!$AB$7)</f>
        <v/>
      </c>
      <c r="S24" s="9">
        <f>SUMIFS('Stock - ETA'!$I$3:I2202,'Stock - ETA'!$F$3:F2202,'Rango proyecciones'!C24,'Stock - ETA'!$Q$3:Q2202,'Rango proyecciones'!$AB$5) + SUMIFS('Stock - ETA'!$H$3:H2202,'Stock - ETA'!$F$3:F2202,'Rango proyecciones'!C24,'Stock - ETA'!$Q$3:Q2202,'Rango proyecciones'!$AB$7)</f>
        <v/>
      </c>
      <c r="T24" s="15">
        <f>R24</f>
        <v/>
      </c>
      <c r="U24" s="15">
        <f>S24</f>
        <v/>
      </c>
      <c r="V24" s="6" t="n">
        <v>18144</v>
      </c>
      <c r="W24" s="9">
        <f>SUMIFS('Stock - ETA'!$T$3:T2202,'Stock - ETA'!$F$3:F2202,'Rango proyecciones'!C24,'Stock - ETA'!$AA$3:AA2202,'Rango proyecciones'!$AB$5) + SUMIFS('Stock - ETA'!$S$3:S2202,'Stock - ETA'!$F$3:F2202,'Rango proyecciones'!C24,'Stock - ETA'!$AA$3:AA2202,'Rango proyecciones'!$AB$8)</f>
        <v/>
      </c>
      <c r="X24" s="9">
        <f>SUMIFS('Stock - ETA'!$J$3:J2202,'Stock - ETA'!$F$3:F2202,'Rango proyecciones'!C24,'Stock - ETA'!$Q$3:Q2202,'Rango proyecciones'!$AB$5) + SUMIFS('Stock - ETA'!$I$3:I2202,'Stock - ETA'!$F$3:F2202,'Rango proyecciones'!C24,'Stock - ETA'!$Q$3:Q2202,'Rango proyecciones'!$AB$8)</f>
        <v/>
      </c>
      <c r="Y24" s="15">
        <f> 0.6 * V24 + W24</f>
        <v/>
      </c>
      <c r="Z24" s="15">
        <f> 0.6 * V24 + X24</f>
        <v/>
      </c>
      <c r="AA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118786.673</v>
      </c>
      <c r="I25" s="9" t="n">
        <v>226589</v>
      </c>
      <c r="J25" s="6">
        <f>SUMIFS('Stock - ETA'!$R$3:R2202,'Stock - ETA'!$F$3:F2202,'Rango proyecciones'!C25,'Stock - ETA'!$AA$3:AA2202,'Rango proyecciones'!$AB$5)</f>
        <v/>
      </c>
      <c r="K25" s="9">
        <f>SUMIFS('Stock - ETA'!$H$3:H2202,'Stock - ETA'!$F$3:F2202,'Rango proyecciones'!C25,'Stock - ETA'!$Q$3:Q2202,'Rango proyecciones'!$AB$5)</f>
        <v/>
      </c>
      <c r="L25" s="9" t="n">
        <v>0</v>
      </c>
      <c r="M25" s="9" t="n">
        <v>0</v>
      </c>
      <c r="N25" s="9" t="n">
        <v>0</v>
      </c>
      <c r="O25" s="9" t="n">
        <v>138076.132</v>
      </c>
      <c r="P25" s="15">
        <f>H25 + O25 + J25</f>
        <v/>
      </c>
      <c r="Q25" s="16">
        <f>H25 + O25 + K25</f>
        <v/>
      </c>
      <c r="R25" s="6">
        <f>SUMIFS('Stock - ETA'!$S$3:S2202,'Stock - ETA'!$F$3:F2202,'Rango proyecciones'!C25,'Stock - ETA'!$AA$3:AA2202,'Rango proyecciones'!$AB$5) + SUMIFS('Stock - ETA'!$R$3:R2202,'Stock - ETA'!$F$3:F2202,'Rango proyecciones'!C25,'Stock - ETA'!$AA$3:AA2202,'Rango proyecciones'!$AB$7)</f>
        <v/>
      </c>
      <c r="S25" s="9">
        <f>SUMIFS('Stock - ETA'!$I$3:I2202,'Stock - ETA'!$F$3:F2202,'Rango proyecciones'!C25,'Stock - ETA'!$Q$3:Q2202,'Rango proyecciones'!$AB$5) + SUMIFS('Stock - ETA'!$H$3:H2202,'Stock - ETA'!$F$3:F2202,'Rango proyecciones'!C25,'Stock - ETA'!$Q$3:Q2202,'Rango proyecciones'!$AB$7)</f>
        <v/>
      </c>
      <c r="T25" s="15">
        <f>R25</f>
        <v/>
      </c>
      <c r="U25" s="15">
        <f>S25</f>
        <v/>
      </c>
      <c r="V25" s="6" t="n">
        <v>299374</v>
      </c>
      <c r="W25" s="9">
        <f>SUMIFS('Stock - ETA'!$T$3:T2202,'Stock - ETA'!$F$3:F2202,'Rango proyecciones'!C25,'Stock - ETA'!$AA$3:AA2202,'Rango proyecciones'!$AB$5) + SUMIFS('Stock - ETA'!$S$3:S2202,'Stock - ETA'!$F$3:F2202,'Rango proyecciones'!C25,'Stock - ETA'!$AA$3:AA2202,'Rango proyecciones'!$AB$8)</f>
        <v/>
      </c>
      <c r="X25" s="9">
        <f>SUMIFS('Stock - ETA'!$J$3:J2202,'Stock - ETA'!$F$3:F2202,'Rango proyecciones'!C25,'Stock - ETA'!$Q$3:Q2202,'Rango proyecciones'!$AB$5) + SUMIFS('Stock - ETA'!$I$3:I2202,'Stock - ETA'!$F$3:F2202,'Rango proyecciones'!C25,'Stock - ETA'!$Q$3:Q2202,'Rango proyecciones'!$AB$8)</f>
        <v/>
      </c>
      <c r="Y25" s="15">
        <f> 0.6 * V25 + W25</f>
        <v/>
      </c>
      <c r="Z25" s="15">
        <f> 0.6 * V25 + X25</f>
        <v/>
      </c>
      <c r="AA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ETA'!$R$3:R2202,'Stock - ETA'!$F$3:F2202,'Rango proyecciones'!C26,'Stock - ETA'!$AA$3:AA2202,'Rango proyecciones'!$AB$5)</f>
        <v/>
      </c>
      <c r="K26" s="9">
        <f>SUMIFS('Stock - ETA'!$H$3:H2202,'Stock - ETA'!$F$3:F2202,'Rango proyecciones'!C26,'Stock - ETA'!$Q$3:Q2202,'Rango proyecciones'!$AB$5)</f>
        <v/>
      </c>
      <c r="L26" s="9" t="n">
        <v>0</v>
      </c>
      <c r="M26" s="9" t="n">
        <v>0</v>
      </c>
      <c r="N26" s="9" t="n"/>
      <c r="O26" s="9" t="n"/>
      <c r="P26" s="15">
        <f>H26 + O26 + J26</f>
        <v/>
      </c>
      <c r="Q26" s="16">
        <f>H26 + O26 + K26</f>
        <v/>
      </c>
      <c r="R26" s="6">
        <f>SUMIFS('Stock - ETA'!$S$3:S2202,'Stock - ETA'!$F$3:F2202,'Rango proyecciones'!C26,'Stock - ETA'!$AA$3:AA2202,'Rango proyecciones'!$AB$5) + SUMIFS('Stock - ETA'!$R$3:R2202,'Stock - ETA'!$F$3:F2202,'Rango proyecciones'!C26,'Stock - ETA'!$AA$3:AA2202,'Rango proyecciones'!$AB$7)</f>
        <v/>
      </c>
      <c r="S26" s="9">
        <f>SUMIFS('Stock - ETA'!$I$3:I2202,'Stock - ETA'!$F$3:F2202,'Rango proyecciones'!C26,'Stock - ETA'!$Q$3:Q2202,'Rango proyecciones'!$AB$5) + SUMIFS('Stock - ETA'!$H$3:H2202,'Stock - ETA'!$F$3:F2202,'Rango proyecciones'!C26,'Stock - ETA'!$Q$3:Q2202,'Rango proyecciones'!$AB$7)</f>
        <v/>
      </c>
      <c r="T26" s="15">
        <f>R26</f>
        <v/>
      </c>
      <c r="U26" s="15">
        <f>S26</f>
        <v/>
      </c>
      <c r="V26" s="6" t="n"/>
      <c r="W26" s="9">
        <f>SUMIFS('Stock - ETA'!$T$3:T2202,'Stock - ETA'!$F$3:F2202,'Rango proyecciones'!C26,'Stock - ETA'!$AA$3:AA2202,'Rango proyecciones'!$AB$5) + SUMIFS('Stock - ETA'!$S$3:S2202,'Stock - ETA'!$F$3:F2202,'Rango proyecciones'!C26,'Stock - ETA'!$AA$3:AA2202,'Rango proyecciones'!$AB$8)</f>
        <v/>
      </c>
      <c r="X26" s="9">
        <f>SUMIFS('Stock - ETA'!$J$3:J2202,'Stock - ETA'!$F$3:F2202,'Rango proyecciones'!C26,'Stock - ETA'!$Q$3:Q2202,'Rango proyecciones'!$AB$5) + SUMIFS('Stock - ETA'!$I$3:I2202,'Stock - ETA'!$F$3:F2202,'Rango proyecciones'!C26,'Stock - ETA'!$Q$3:Q2202,'Rango proyecciones'!$AB$8)</f>
        <v/>
      </c>
      <c r="Y26" s="15">
        <f> 0.6 * V26 + W26</f>
        <v/>
      </c>
      <c r="Z26" s="15">
        <f> 0.6 * V26 + X26</f>
        <v/>
      </c>
      <c r="AA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36287.36</v>
      </c>
      <c r="I27" s="9" t="n">
        <v>170500</v>
      </c>
      <c r="J27" s="6">
        <f>SUMIFS('Stock - ETA'!$R$3:R2202,'Stock - ETA'!$F$3:F2202,'Rango proyecciones'!C27,'Stock - ETA'!$AA$3:AA2202,'Rango proyecciones'!$AB$5)</f>
        <v/>
      </c>
      <c r="K27" s="9">
        <f>SUMIFS('Stock - ETA'!$H$3:H2202,'Stock - ETA'!$F$3:F2202,'Rango proyecciones'!C27,'Stock - ETA'!$Q$3:Q2202,'Rango proyecciones'!$AB$5)</f>
        <v/>
      </c>
      <c r="L27" s="9" t="n">
        <v>0</v>
      </c>
      <c r="M27" s="9" t="n">
        <v>0</v>
      </c>
      <c r="N27" s="9" t="n">
        <v>0</v>
      </c>
      <c r="O27" s="9" t="n">
        <v>193451.328</v>
      </c>
      <c r="P27" s="15">
        <f>H27 + O27 + J27</f>
        <v/>
      </c>
      <c r="Q27" s="16">
        <f>H27 + O27 + K27</f>
        <v/>
      </c>
      <c r="R27" s="6">
        <f>SUMIFS('Stock - ETA'!$S$3:S2202,'Stock - ETA'!$F$3:F2202,'Rango proyecciones'!C27,'Stock - ETA'!$AA$3:AA2202,'Rango proyecciones'!$AB$5) + SUMIFS('Stock - ETA'!$R$3:R2202,'Stock - ETA'!$F$3:F2202,'Rango proyecciones'!C27,'Stock - ETA'!$AA$3:AA2202,'Rango proyecciones'!$AB$7)</f>
        <v/>
      </c>
      <c r="S27" s="9">
        <f>SUMIFS('Stock - ETA'!$I$3:I2202,'Stock - ETA'!$F$3:F2202,'Rango proyecciones'!C27,'Stock - ETA'!$Q$3:Q2202,'Rango proyecciones'!$AB$5) + SUMIFS('Stock - ETA'!$H$3:H2202,'Stock - ETA'!$F$3:F2202,'Rango proyecciones'!C27,'Stock - ETA'!$Q$3:Q2202,'Rango proyecciones'!$AB$7)</f>
        <v/>
      </c>
      <c r="T27" s="15">
        <f>R27</f>
        <v/>
      </c>
      <c r="U27" s="15">
        <f>S27</f>
        <v/>
      </c>
      <c r="V27" s="6" t="n">
        <v>159666</v>
      </c>
      <c r="W27" s="9">
        <f>SUMIFS('Stock - ETA'!$T$3:T2202,'Stock - ETA'!$F$3:F2202,'Rango proyecciones'!C27,'Stock - ETA'!$AA$3:AA2202,'Rango proyecciones'!$AB$5) + SUMIFS('Stock - ETA'!$S$3:S2202,'Stock - ETA'!$F$3:F2202,'Rango proyecciones'!C27,'Stock - ETA'!$AA$3:AA2202,'Rango proyecciones'!$AB$8)</f>
        <v/>
      </c>
      <c r="X27" s="9">
        <f>SUMIFS('Stock - ETA'!$J$3:J2202,'Stock - ETA'!$F$3:F2202,'Rango proyecciones'!C27,'Stock - ETA'!$Q$3:Q2202,'Rango proyecciones'!$AB$5) + SUMIFS('Stock - ETA'!$I$3:I2202,'Stock - ETA'!$F$3:F2202,'Rango proyecciones'!C27,'Stock - ETA'!$Q$3:Q2202,'Rango proyecciones'!$AB$8)</f>
        <v/>
      </c>
      <c r="Y27" s="15">
        <f> 0.6 * V27 + W27</f>
        <v/>
      </c>
      <c r="Z27" s="15">
        <f> 0.6 * V27 + X27</f>
        <v/>
      </c>
      <c r="AA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-1814.368</v>
      </c>
      <c r="I28" s="9" t="n">
        <v>9778</v>
      </c>
      <c r="J28" s="6">
        <f>SUMIFS('Stock - ETA'!$R$3:R2202,'Stock - ETA'!$F$3:F2202,'Rango proyecciones'!C28,'Stock - ETA'!$AA$3:AA2202,'Rango proyecciones'!$AB$5)</f>
        <v/>
      </c>
      <c r="K28" s="9">
        <f>SUMIFS('Stock - ETA'!$H$3:H2202,'Stock - ETA'!$F$3:F2202,'Rango proyecciones'!C28,'Stock - ETA'!$Q$3:Q2202,'Rango proyecciones'!$AB$5)</f>
        <v/>
      </c>
      <c r="L28" s="9" t="n">
        <v>0</v>
      </c>
      <c r="M28" s="9" t="n">
        <v>0</v>
      </c>
      <c r="N28" s="9" t="n">
        <v>0</v>
      </c>
      <c r="O28" s="9" t="n">
        <v>1814.364</v>
      </c>
      <c r="P28" s="15">
        <f>H28 + O28 + J28</f>
        <v/>
      </c>
      <c r="Q28" s="16">
        <f>H28 + O28 + K28</f>
        <v/>
      </c>
      <c r="R28" s="6">
        <f>SUMIFS('Stock - ETA'!$S$3:S2202,'Stock - ETA'!$F$3:F2202,'Rango proyecciones'!C28,'Stock - ETA'!$AA$3:AA2202,'Rango proyecciones'!$AB$5) + SUMIFS('Stock - ETA'!$R$3:R2202,'Stock - ETA'!$F$3:F2202,'Rango proyecciones'!C28,'Stock - ETA'!$AA$3:AA2202,'Rango proyecciones'!$AB$7)</f>
        <v/>
      </c>
      <c r="S28" s="9">
        <f>SUMIFS('Stock - ETA'!$I$3:I2202,'Stock - ETA'!$F$3:F2202,'Rango proyecciones'!C28,'Stock - ETA'!$Q$3:Q2202,'Rango proyecciones'!$AB$5) + SUMIFS('Stock - ETA'!$H$3:H2202,'Stock - ETA'!$F$3:F2202,'Rango proyecciones'!C28,'Stock - ETA'!$Q$3:Q2202,'Rango proyecciones'!$AB$7)</f>
        <v/>
      </c>
      <c r="T28" s="15">
        <f>R28</f>
        <v/>
      </c>
      <c r="U28" s="15">
        <f>S28</f>
        <v/>
      </c>
      <c r="V28" s="6" t="n">
        <v>288561</v>
      </c>
      <c r="W28" s="9">
        <f>SUMIFS('Stock - ETA'!$T$3:T2202,'Stock - ETA'!$F$3:F2202,'Rango proyecciones'!C28,'Stock - ETA'!$AA$3:AA2202,'Rango proyecciones'!$AB$5) + SUMIFS('Stock - ETA'!$S$3:S2202,'Stock - ETA'!$F$3:F2202,'Rango proyecciones'!C28,'Stock - ETA'!$AA$3:AA2202,'Rango proyecciones'!$AB$8)</f>
        <v/>
      </c>
      <c r="X28" s="9">
        <f>SUMIFS('Stock - ETA'!$J$3:J2202,'Stock - ETA'!$F$3:F2202,'Rango proyecciones'!C28,'Stock - ETA'!$Q$3:Q2202,'Rango proyecciones'!$AB$5) + SUMIFS('Stock - ETA'!$I$3:I2202,'Stock - ETA'!$F$3:F2202,'Rango proyecciones'!C28,'Stock - ETA'!$Q$3:Q2202,'Rango proyecciones'!$AB$8)</f>
        <v/>
      </c>
      <c r="Y28" s="15">
        <f> 0.6 * V28 + W28</f>
        <v/>
      </c>
      <c r="Z28" s="15">
        <f> 0.6 * V28 + X28</f>
        <v/>
      </c>
      <c r="AA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34364.13</v>
      </c>
      <c r="I29" s="9" t="n">
        <v>52387</v>
      </c>
      <c r="J29" s="6">
        <f>SUMIFS('Stock - ETA'!$R$3:R2202,'Stock - ETA'!$F$3:F2202,'Rango proyecciones'!C29,'Stock - ETA'!$AA$3:AA2202,'Rango proyecciones'!$AB$5)</f>
        <v/>
      </c>
      <c r="K29" s="9">
        <f>SUMIFS('Stock - ETA'!$H$3:H2202,'Stock - ETA'!$F$3:F2202,'Rango proyecciones'!C29,'Stock - ETA'!$Q$3:Q2202,'Rango proyecciones'!$AB$5)</f>
        <v/>
      </c>
      <c r="L29" s="9" t="n">
        <v>0</v>
      </c>
      <c r="M29" s="9" t="n">
        <v>0</v>
      </c>
      <c r="N29" s="9" t="n">
        <v>0</v>
      </c>
      <c r="O29" s="9" t="n">
        <v>26798.671</v>
      </c>
      <c r="P29" s="15">
        <f>H29 + O29 + J29</f>
        <v/>
      </c>
      <c r="Q29" s="16">
        <f>H29 + O29 + K29</f>
        <v/>
      </c>
      <c r="R29" s="6">
        <f>SUMIFS('Stock - ETA'!$S$3:S2202,'Stock - ETA'!$F$3:F2202,'Rango proyecciones'!C29,'Stock - ETA'!$AA$3:AA2202,'Rango proyecciones'!$AB$5) + SUMIFS('Stock - ETA'!$R$3:R2202,'Stock - ETA'!$F$3:F2202,'Rango proyecciones'!C29,'Stock - ETA'!$AA$3:AA2202,'Rango proyecciones'!$AB$7)</f>
        <v/>
      </c>
      <c r="S29" s="9">
        <f>SUMIFS('Stock - ETA'!$I$3:I2202,'Stock - ETA'!$F$3:F2202,'Rango proyecciones'!C29,'Stock - ETA'!$Q$3:Q2202,'Rango proyecciones'!$AB$5) + SUMIFS('Stock - ETA'!$H$3:H2202,'Stock - ETA'!$F$3:F2202,'Rango proyecciones'!C29,'Stock - ETA'!$Q$3:Q2202,'Rango proyecciones'!$AB$7)</f>
        <v/>
      </c>
      <c r="T29" s="15">
        <f>R29</f>
        <v/>
      </c>
      <c r="U29" s="15">
        <f>S29</f>
        <v/>
      </c>
      <c r="V29" s="6" t="n">
        <v>393722</v>
      </c>
      <c r="W29" s="9">
        <f>SUMIFS('Stock - ETA'!$T$3:T2202,'Stock - ETA'!$F$3:F2202,'Rango proyecciones'!C29,'Stock - ETA'!$AA$3:AA2202,'Rango proyecciones'!$AB$5) + SUMIFS('Stock - ETA'!$S$3:S2202,'Stock - ETA'!$F$3:F2202,'Rango proyecciones'!C29,'Stock - ETA'!$AA$3:AA2202,'Rango proyecciones'!$AB$8)</f>
        <v/>
      </c>
      <c r="X29" s="9">
        <f>SUMIFS('Stock - ETA'!$J$3:J2202,'Stock - ETA'!$F$3:F2202,'Rango proyecciones'!C29,'Stock - ETA'!$Q$3:Q2202,'Rango proyecciones'!$AB$5) + SUMIFS('Stock - ETA'!$I$3:I2202,'Stock - ETA'!$F$3:F2202,'Rango proyecciones'!C29,'Stock - ETA'!$Q$3:Q2202,'Rango proyecciones'!$AB$8)</f>
        <v/>
      </c>
      <c r="Y29" s="15">
        <f> 0.6 * V29 + W29</f>
        <v/>
      </c>
      <c r="Z29" s="15">
        <f> 0.6 * V29 + X29</f>
        <v/>
      </c>
      <c r="AA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105940.948</v>
      </c>
      <c r="I30" s="9" t="n">
        <v>127958</v>
      </c>
      <c r="J30" s="6">
        <f>SUMIFS('Stock - ETA'!$R$3:R2202,'Stock - ETA'!$F$3:F2202,'Rango proyecciones'!C30,'Stock - ETA'!$AA$3:AA2202,'Rango proyecciones'!$AB$5)</f>
        <v/>
      </c>
      <c r="K30" s="9">
        <f>SUMIFS('Stock - ETA'!$H$3:H2202,'Stock - ETA'!$F$3:F2202,'Rango proyecciones'!C30,'Stock - ETA'!$Q$3:Q2202,'Rango proyecciones'!$AB$5)</f>
        <v/>
      </c>
      <c r="L30" s="9" t="n">
        <v>0</v>
      </c>
      <c r="M30" s="9" t="n">
        <v>0</v>
      </c>
      <c r="N30" s="9" t="n">
        <v>0</v>
      </c>
      <c r="O30" s="9" t="n">
        <v>92534.39999999999</v>
      </c>
      <c r="P30" s="15">
        <f>H30 + O30 + J30</f>
        <v/>
      </c>
      <c r="Q30" s="16">
        <f>H30 + O30 + K30</f>
        <v/>
      </c>
      <c r="R30" s="6">
        <f>SUMIFS('Stock - ETA'!$S$3:S2202,'Stock - ETA'!$F$3:F2202,'Rango proyecciones'!C30,'Stock - ETA'!$AA$3:AA2202,'Rango proyecciones'!$AB$5) + SUMIFS('Stock - ETA'!$R$3:R2202,'Stock - ETA'!$F$3:F2202,'Rango proyecciones'!C30,'Stock - ETA'!$AA$3:AA2202,'Rango proyecciones'!$AB$7)</f>
        <v/>
      </c>
      <c r="S30" s="9">
        <f>SUMIFS('Stock - ETA'!$I$3:I2202,'Stock - ETA'!$F$3:F2202,'Rango proyecciones'!C30,'Stock - ETA'!$Q$3:Q2202,'Rango proyecciones'!$AB$5) + SUMIFS('Stock - ETA'!$H$3:H2202,'Stock - ETA'!$F$3:F2202,'Rango proyecciones'!C30,'Stock - ETA'!$Q$3:Q2202,'Rango proyecciones'!$AB$7)</f>
        <v/>
      </c>
      <c r="T30" s="15">
        <f>R30</f>
        <v/>
      </c>
      <c r="U30" s="15">
        <f>S30</f>
        <v/>
      </c>
      <c r="V30" s="6" t="n">
        <v>602377</v>
      </c>
      <c r="W30" s="9">
        <f>SUMIFS('Stock - ETA'!$T$3:T2202,'Stock - ETA'!$F$3:F2202,'Rango proyecciones'!C30,'Stock - ETA'!$AA$3:AA2202,'Rango proyecciones'!$AB$5) + SUMIFS('Stock - ETA'!$S$3:S2202,'Stock - ETA'!$F$3:F2202,'Rango proyecciones'!C30,'Stock - ETA'!$AA$3:AA2202,'Rango proyecciones'!$AB$8)</f>
        <v/>
      </c>
      <c r="X30" s="9">
        <f>SUMIFS('Stock - ETA'!$J$3:J2202,'Stock - ETA'!$F$3:F2202,'Rango proyecciones'!C30,'Stock - ETA'!$Q$3:Q2202,'Rango proyecciones'!$AB$5) + SUMIFS('Stock - ETA'!$I$3:I2202,'Stock - ETA'!$F$3:F2202,'Rango proyecciones'!C30,'Stock - ETA'!$Q$3:Q2202,'Rango proyecciones'!$AB$8)</f>
        <v/>
      </c>
      <c r="Y30" s="15">
        <f> 0.6 * V30 + W30</f>
        <v/>
      </c>
      <c r="Z30" s="15">
        <f> 0.6 * V30 + X30</f>
        <v/>
      </c>
      <c r="AA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127931.088</v>
      </c>
      <c r="I31" s="9" t="n">
        <v>86793</v>
      </c>
      <c r="J31" s="6">
        <f>SUMIFS('Stock - ETA'!$R$3:R2202,'Stock - ETA'!$F$3:F2202,'Rango proyecciones'!C31,'Stock - ETA'!$AA$3:AA2202,'Rango proyecciones'!$AB$5)</f>
        <v/>
      </c>
      <c r="K31" s="9">
        <f>SUMIFS('Stock - ETA'!$H$3:H2202,'Stock - ETA'!$F$3:F2202,'Rango proyecciones'!C31,'Stock - ETA'!$Q$3:Q2202,'Rango proyecciones'!$AB$5)</f>
        <v/>
      </c>
      <c r="L31" s="9" t="n">
        <v>0</v>
      </c>
      <c r="M31" s="9" t="n">
        <v>0</v>
      </c>
      <c r="N31" s="9" t="n">
        <v>0</v>
      </c>
      <c r="O31" s="9" t="n">
        <v>49025.088</v>
      </c>
      <c r="P31" s="15">
        <f>H31 + O31 + J31</f>
        <v/>
      </c>
      <c r="Q31" s="16">
        <f>H31 + O31 + K31</f>
        <v/>
      </c>
      <c r="R31" s="6">
        <f>SUMIFS('Stock - ETA'!$S$3:S2202,'Stock - ETA'!$F$3:F2202,'Rango proyecciones'!C31,'Stock - ETA'!$AA$3:AA2202,'Rango proyecciones'!$AB$5) + SUMIFS('Stock - ETA'!$R$3:R2202,'Stock - ETA'!$F$3:F2202,'Rango proyecciones'!C31,'Stock - ETA'!$AA$3:AA2202,'Rango proyecciones'!$AB$7)</f>
        <v/>
      </c>
      <c r="S31" s="9">
        <f>SUMIFS('Stock - ETA'!$I$3:I2202,'Stock - ETA'!$F$3:F2202,'Rango proyecciones'!C31,'Stock - ETA'!$Q$3:Q2202,'Rango proyecciones'!$AB$5) + SUMIFS('Stock - ETA'!$H$3:H2202,'Stock - ETA'!$F$3:F2202,'Rango proyecciones'!C31,'Stock - ETA'!$Q$3:Q2202,'Rango proyecciones'!$AB$7)</f>
        <v/>
      </c>
      <c r="T31" s="15">
        <f>R31</f>
        <v/>
      </c>
      <c r="U31" s="15">
        <f>S31</f>
        <v/>
      </c>
      <c r="V31" s="6" t="n">
        <v>59875</v>
      </c>
      <c r="W31" s="9">
        <f>SUMIFS('Stock - ETA'!$T$3:T2202,'Stock - ETA'!$F$3:F2202,'Rango proyecciones'!C31,'Stock - ETA'!$AA$3:AA2202,'Rango proyecciones'!$AB$5) + SUMIFS('Stock - ETA'!$S$3:S2202,'Stock - ETA'!$F$3:F2202,'Rango proyecciones'!C31,'Stock - ETA'!$AA$3:AA2202,'Rango proyecciones'!$AB$8)</f>
        <v/>
      </c>
      <c r="X31" s="9">
        <f>SUMIFS('Stock - ETA'!$J$3:J2202,'Stock - ETA'!$F$3:F2202,'Rango proyecciones'!C31,'Stock - ETA'!$Q$3:Q2202,'Rango proyecciones'!$AB$5) + SUMIFS('Stock - ETA'!$I$3:I2202,'Stock - ETA'!$F$3:F2202,'Rango proyecciones'!C31,'Stock - ETA'!$Q$3:Q2202,'Rango proyecciones'!$AB$8)</f>
        <v/>
      </c>
      <c r="Y31" s="15">
        <f> 0.6 * V31 + W31</f>
        <v/>
      </c>
      <c r="Z31" s="15">
        <f> 0.6 * V31 + X31</f>
        <v/>
      </c>
      <c r="AA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26961.508</v>
      </c>
      <c r="I32" s="9" t="n">
        <v>39768</v>
      </c>
      <c r="J32" s="6">
        <f>SUMIFS('Stock - ETA'!$R$3:R2202,'Stock - ETA'!$F$3:F2202,'Rango proyecciones'!C32,'Stock - ETA'!$AA$3:AA2202,'Rango proyecciones'!$AB$5)</f>
        <v/>
      </c>
      <c r="K32" s="9">
        <f>SUMIFS('Stock - ETA'!$H$3:H2202,'Stock - ETA'!$F$3:F2202,'Rango proyecciones'!C32,'Stock - ETA'!$Q$3:Q2202,'Rango proyecciones'!$AB$5)</f>
        <v/>
      </c>
      <c r="L32" s="9" t="n">
        <v>0</v>
      </c>
      <c r="M32" s="9" t="n">
        <v>0</v>
      </c>
      <c r="N32" s="9" t="n">
        <v>0</v>
      </c>
      <c r="O32" s="9" t="n">
        <v>14914.368</v>
      </c>
      <c r="P32" s="15">
        <f>H32 + O32 + J32</f>
        <v/>
      </c>
      <c r="Q32" s="16">
        <f>H32 + O32 + K32</f>
        <v/>
      </c>
      <c r="R32" s="6">
        <f>SUMIFS('Stock - ETA'!$S$3:S2202,'Stock - ETA'!$F$3:F2202,'Rango proyecciones'!C32,'Stock - ETA'!$AA$3:AA2202,'Rango proyecciones'!$AB$5) + SUMIFS('Stock - ETA'!$R$3:R2202,'Stock - ETA'!$F$3:F2202,'Rango proyecciones'!C32,'Stock - ETA'!$AA$3:AA2202,'Rango proyecciones'!$AB$7)</f>
        <v/>
      </c>
      <c r="S32" s="9">
        <f>SUMIFS('Stock - ETA'!$I$3:I2202,'Stock - ETA'!$F$3:F2202,'Rango proyecciones'!C32,'Stock - ETA'!$Q$3:Q2202,'Rango proyecciones'!$AB$5) + SUMIFS('Stock - ETA'!$H$3:H2202,'Stock - ETA'!$F$3:F2202,'Rango proyecciones'!C32,'Stock - ETA'!$Q$3:Q2202,'Rango proyecciones'!$AB$7)</f>
        <v/>
      </c>
      <c r="T32" s="15">
        <f>R32</f>
        <v/>
      </c>
      <c r="U32" s="15">
        <f>S32</f>
        <v/>
      </c>
      <c r="V32" s="6" t="n">
        <v>79833</v>
      </c>
      <c r="W32" s="9">
        <f>SUMIFS('Stock - ETA'!$T$3:T2202,'Stock - ETA'!$F$3:F2202,'Rango proyecciones'!C32,'Stock - ETA'!$AA$3:AA2202,'Rango proyecciones'!$AB$5) + SUMIFS('Stock - ETA'!$S$3:S2202,'Stock - ETA'!$F$3:F2202,'Rango proyecciones'!C32,'Stock - ETA'!$AA$3:AA2202,'Rango proyecciones'!$AB$8)</f>
        <v/>
      </c>
      <c r="X32" s="9">
        <f>SUMIFS('Stock - ETA'!$J$3:J2202,'Stock - ETA'!$F$3:F2202,'Rango proyecciones'!C32,'Stock - ETA'!$Q$3:Q2202,'Rango proyecciones'!$AB$5) + SUMIFS('Stock - ETA'!$I$3:I2202,'Stock - ETA'!$F$3:F2202,'Rango proyecciones'!C32,'Stock - ETA'!$Q$3:Q2202,'Rango proyecciones'!$AB$8)</f>
        <v/>
      </c>
      <c r="Y32" s="15">
        <f> 0.6 * V32 + W32</f>
        <v/>
      </c>
      <c r="Z32" s="15">
        <f> 0.6 * V32 + X32</f>
        <v/>
      </c>
      <c r="AA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84313.681</v>
      </c>
      <c r="I33" s="9" t="n">
        <v>0</v>
      </c>
      <c r="J33" s="6">
        <f>SUMIFS('Stock - ETA'!$R$3:R2202,'Stock - ETA'!$F$3:F2202,'Rango proyecciones'!C33,'Stock - ETA'!$AA$3:AA2202,'Rango proyecciones'!$AB$5)</f>
        <v/>
      </c>
      <c r="K33" s="9">
        <f>SUMIFS('Stock - ETA'!$H$3:H2202,'Stock - ETA'!$F$3:F2202,'Rango proyecciones'!C33,'Stock - ETA'!$Q$3:Q2202,'Rango proyecciones'!$AB$5)</f>
        <v/>
      </c>
      <c r="L33" s="9" t="n">
        <v>0</v>
      </c>
      <c r="M33" s="9" t="n">
        <v>0</v>
      </c>
      <c r="N33" s="9" t="n">
        <v>0</v>
      </c>
      <c r="O33" s="9" t="n">
        <v>3755.742</v>
      </c>
      <c r="P33" s="15">
        <f>H33 + O33 + J33</f>
        <v/>
      </c>
      <c r="Q33" s="16">
        <f>H33 + O33 + K33</f>
        <v/>
      </c>
      <c r="R33" s="6">
        <f>SUMIFS('Stock - ETA'!$S$3:S2202,'Stock - ETA'!$F$3:F2202,'Rango proyecciones'!C33,'Stock - ETA'!$AA$3:AA2202,'Rango proyecciones'!$AB$5) + SUMIFS('Stock - ETA'!$R$3:R2202,'Stock - ETA'!$F$3:F2202,'Rango proyecciones'!C33,'Stock - ETA'!$AA$3:AA2202,'Rango proyecciones'!$AB$7)</f>
        <v/>
      </c>
      <c r="S33" s="9">
        <f>SUMIFS('Stock - ETA'!$I$3:I2202,'Stock - ETA'!$F$3:F2202,'Rango proyecciones'!C33,'Stock - ETA'!$Q$3:Q2202,'Rango proyecciones'!$AB$5) + SUMIFS('Stock - ETA'!$H$3:H2202,'Stock - ETA'!$F$3:F2202,'Rango proyecciones'!C33,'Stock - ETA'!$Q$3:Q2202,'Rango proyecciones'!$AB$7)</f>
        <v/>
      </c>
      <c r="T33" s="15">
        <f>R33</f>
        <v/>
      </c>
      <c r="U33" s="15">
        <f>S33</f>
        <v/>
      </c>
      <c r="V33" s="6" t="n"/>
      <c r="W33" s="9">
        <f>SUMIFS('Stock - ETA'!$T$3:T2202,'Stock - ETA'!$F$3:F2202,'Rango proyecciones'!C33,'Stock - ETA'!$AA$3:AA2202,'Rango proyecciones'!$AB$5) + SUMIFS('Stock - ETA'!$S$3:S2202,'Stock - ETA'!$F$3:F2202,'Rango proyecciones'!C33,'Stock - ETA'!$AA$3:AA2202,'Rango proyecciones'!$AB$8)</f>
        <v/>
      </c>
      <c r="X33" s="9">
        <f>SUMIFS('Stock - ETA'!$J$3:J2202,'Stock - ETA'!$F$3:F2202,'Rango proyecciones'!C33,'Stock - ETA'!$Q$3:Q2202,'Rango proyecciones'!$AB$5) + SUMIFS('Stock - ETA'!$I$3:I2202,'Stock - ETA'!$F$3:F2202,'Rango proyecciones'!C33,'Stock - ETA'!$Q$3:Q2202,'Rango proyecciones'!$AB$8)</f>
        <v/>
      </c>
      <c r="Y33" s="15">
        <f> 0.6 * V33 + W33</f>
        <v/>
      </c>
      <c r="Z33" s="15">
        <f> 0.6 * V33 + X33</f>
        <v/>
      </c>
      <c r="AA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ETA'!$R$3:R2202,'Stock - ETA'!$F$3:F2202,'Rango proyecciones'!C34,'Stock - ETA'!$AA$3:AA2202,'Rango proyecciones'!$AB$5)</f>
        <v/>
      </c>
      <c r="K34" s="9">
        <f>SUMIFS('Stock - ETA'!$H$3:H2202,'Stock - ETA'!$F$3:F2202,'Rango proyecciones'!C34,'Stock - ETA'!$Q$3:Q2202,'Rango proyecciones'!$AB$5)</f>
        <v/>
      </c>
      <c r="L34" s="9" t="n">
        <v>0</v>
      </c>
      <c r="M34" s="9" t="n">
        <v>0</v>
      </c>
      <c r="N34" s="9" t="n">
        <v>0</v>
      </c>
      <c r="O34" s="9" t="n">
        <v>2159.098</v>
      </c>
      <c r="P34" s="15">
        <f>H34 + O34 + J34</f>
        <v/>
      </c>
      <c r="Q34" s="16">
        <f>H34 + O34 + K34</f>
        <v/>
      </c>
      <c r="R34" s="6">
        <f>SUMIFS('Stock - ETA'!$S$3:S2202,'Stock - ETA'!$F$3:F2202,'Rango proyecciones'!C34,'Stock - ETA'!$AA$3:AA2202,'Rango proyecciones'!$AB$5) + SUMIFS('Stock - ETA'!$R$3:R2202,'Stock - ETA'!$F$3:F2202,'Rango proyecciones'!C34,'Stock - ETA'!$AA$3:AA2202,'Rango proyecciones'!$AB$7)</f>
        <v/>
      </c>
      <c r="S34" s="9">
        <f>SUMIFS('Stock - ETA'!$I$3:I2202,'Stock - ETA'!$F$3:F2202,'Rango proyecciones'!C34,'Stock - ETA'!$Q$3:Q2202,'Rango proyecciones'!$AB$5) + SUMIFS('Stock - ETA'!$H$3:H2202,'Stock - ETA'!$F$3:F2202,'Rango proyecciones'!C34,'Stock - ETA'!$Q$3:Q2202,'Rango proyecciones'!$AB$7)</f>
        <v/>
      </c>
      <c r="T34" s="15">
        <f>R34</f>
        <v/>
      </c>
      <c r="U34" s="15">
        <f>S34</f>
        <v/>
      </c>
      <c r="V34" s="6" t="n"/>
      <c r="W34" s="9">
        <f>SUMIFS('Stock - ETA'!$T$3:T2202,'Stock - ETA'!$F$3:F2202,'Rango proyecciones'!C34,'Stock - ETA'!$AA$3:AA2202,'Rango proyecciones'!$AB$5) + SUMIFS('Stock - ETA'!$S$3:S2202,'Stock - ETA'!$F$3:F2202,'Rango proyecciones'!C34,'Stock - ETA'!$AA$3:AA2202,'Rango proyecciones'!$AB$8)</f>
        <v/>
      </c>
      <c r="X34" s="9">
        <f>SUMIFS('Stock - ETA'!$J$3:J2202,'Stock - ETA'!$F$3:F2202,'Rango proyecciones'!C34,'Stock - ETA'!$Q$3:Q2202,'Rango proyecciones'!$AB$5) + SUMIFS('Stock - ETA'!$I$3:I2202,'Stock - ETA'!$F$3:F2202,'Rango proyecciones'!C34,'Stock - ETA'!$Q$3:Q2202,'Rango proyecciones'!$AB$8)</f>
        <v/>
      </c>
      <c r="Y34" s="15">
        <f> 0.6 * V34 + W34</f>
        <v/>
      </c>
      <c r="Z34" s="15">
        <f> 0.6 * V34 + X34</f>
        <v/>
      </c>
      <c r="AA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ETA'!$R$3:R2202,'Stock - ETA'!$F$3:F2202,'Rango proyecciones'!C35,'Stock - ETA'!$AA$3:AA2202,'Rango proyecciones'!$AB$5)</f>
        <v/>
      </c>
      <c r="K35" s="9">
        <f>SUMIFS('Stock - ETA'!$H$3:H2202,'Stock - ETA'!$F$3:F2202,'Rango proyecciones'!C35,'Stock - ETA'!$Q$3:Q2202,'Rango proyecciones'!$AB$5)</f>
        <v/>
      </c>
      <c r="L35" s="9" t="n">
        <v>0</v>
      </c>
      <c r="M35" s="9" t="n">
        <v>0</v>
      </c>
      <c r="N35" s="9" t="n">
        <v>0</v>
      </c>
      <c r="O35" s="9" t="n">
        <v>4915.94</v>
      </c>
      <c r="P35" s="15">
        <f>H35 + O35 + J35</f>
        <v/>
      </c>
      <c r="Q35" s="16">
        <f>H35 + O35 + K35</f>
        <v/>
      </c>
      <c r="R35" s="6">
        <f>SUMIFS('Stock - ETA'!$S$3:S2202,'Stock - ETA'!$F$3:F2202,'Rango proyecciones'!C35,'Stock - ETA'!$AA$3:AA2202,'Rango proyecciones'!$AB$5) + SUMIFS('Stock - ETA'!$R$3:R2202,'Stock - ETA'!$F$3:F2202,'Rango proyecciones'!C35,'Stock - ETA'!$AA$3:AA2202,'Rango proyecciones'!$AB$7)</f>
        <v/>
      </c>
      <c r="S35" s="9">
        <f>SUMIFS('Stock - ETA'!$I$3:I2202,'Stock - ETA'!$F$3:F2202,'Rango proyecciones'!C35,'Stock - ETA'!$Q$3:Q2202,'Rango proyecciones'!$AB$5) + SUMIFS('Stock - ETA'!$H$3:H2202,'Stock - ETA'!$F$3:F2202,'Rango proyecciones'!C35,'Stock - ETA'!$Q$3:Q2202,'Rango proyecciones'!$AB$7)</f>
        <v/>
      </c>
      <c r="T35" s="15">
        <f>R35</f>
        <v/>
      </c>
      <c r="U35" s="15">
        <f>S35</f>
        <v/>
      </c>
      <c r="V35" s="6" t="n">
        <v>5786</v>
      </c>
      <c r="W35" s="9">
        <f>SUMIFS('Stock - ETA'!$T$3:T2202,'Stock - ETA'!$F$3:F2202,'Rango proyecciones'!C35,'Stock - ETA'!$AA$3:AA2202,'Rango proyecciones'!$AB$5) + SUMIFS('Stock - ETA'!$S$3:S2202,'Stock - ETA'!$F$3:F2202,'Rango proyecciones'!C35,'Stock - ETA'!$AA$3:AA2202,'Rango proyecciones'!$AB$8)</f>
        <v/>
      </c>
      <c r="X35" s="9">
        <f>SUMIFS('Stock - ETA'!$J$3:J2202,'Stock - ETA'!$F$3:F2202,'Rango proyecciones'!C35,'Stock - ETA'!$Q$3:Q2202,'Rango proyecciones'!$AB$5) + SUMIFS('Stock - ETA'!$I$3:I2202,'Stock - ETA'!$F$3:F2202,'Rango proyecciones'!C35,'Stock - ETA'!$Q$3:Q2202,'Rango proyecciones'!$AB$8)</f>
        <v/>
      </c>
      <c r="Y35" s="15">
        <f> 0.6 * V35 + W35</f>
        <v/>
      </c>
      <c r="Z35" s="15">
        <f> 0.6 * V35 + X35</f>
        <v/>
      </c>
      <c r="AA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SUMIFS('Stock - ETA'!$R$3:R2202,'Stock - ETA'!$F$3:F2202,'Rango proyecciones'!C36,'Stock - ETA'!$AA$3:AA2202,'Rango proyecciones'!$AB$5)</f>
        <v/>
      </c>
      <c r="K36" s="9">
        <f>SUMIFS('Stock - ETA'!$H$3:H2202,'Stock - ETA'!$F$3:F2202,'Rango proyecciones'!C36,'Stock - ETA'!$Q$3:Q2202,'Rango proyecciones'!$AB$5)</f>
        <v/>
      </c>
      <c r="L36" s="9" t="n">
        <v>0</v>
      </c>
      <c r="M36" s="9" t="n">
        <v>0</v>
      </c>
      <c r="N36" s="9" t="n"/>
      <c r="O36" s="9" t="n"/>
      <c r="P36" s="15">
        <f>H36 + O36 + J36</f>
        <v/>
      </c>
      <c r="Q36" s="16">
        <f>H36 + O36 + K36</f>
        <v/>
      </c>
      <c r="R36" s="6">
        <f>SUMIFS('Stock - ETA'!$S$3:S2202,'Stock - ETA'!$F$3:F2202,'Rango proyecciones'!C36,'Stock - ETA'!$AA$3:AA2202,'Rango proyecciones'!$AB$5) + SUMIFS('Stock - ETA'!$R$3:R2202,'Stock - ETA'!$F$3:F2202,'Rango proyecciones'!C36,'Stock - ETA'!$AA$3:AA2202,'Rango proyecciones'!$AB$7)</f>
        <v/>
      </c>
      <c r="S36" s="9">
        <f>SUMIFS('Stock - ETA'!$I$3:I2202,'Stock - ETA'!$F$3:F2202,'Rango proyecciones'!C36,'Stock - ETA'!$Q$3:Q2202,'Rango proyecciones'!$AB$5) + SUMIFS('Stock - ETA'!$H$3:H2202,'Stock - ETA'!$F$3:F2202,'Rango proyecciones'!C36,'Stock - ETA'!$Q$3:Q2202,'Rango proyecciones'!$AB$7)</f>
        <v/>
      </c>
      <c r="T36" s="15">
        <f>R36</f>
        <v/>
      </c>
      <c r="U36" s="15">
        <f>S36</f>
        <v/>
      </c>
      <c r="V36" s="6" t="n">
        <v>5625</v>
      </c>
      <c r="W36" s="9">
        <f>SUMIFS('Stock - ETA'!$T$3:T2202,'Stock - ETA'!$F$3:F2202,'Rango proyecciones'!C36,'Stock - ETA'!$AA$3:AA2202,'Rango proyecciones'!$AB$5) + SUMIFS('Stock - ETA'!$S$3:S2202,'Stock - ETA'!$F$3:F2202,'Rango proyecciones'!C36,'Stock - ETA'!$AA$3:AA2202,'Rango proyecciones'!$AB$8)</f>
        <v/>
      </c>
      <c r="X36" s="9">
        <f>SUMIFS('Stock - ETA'!$J$3:J2202,'Stock - ETA'!$F$3:F2202,'Rango proyecciones'!C36,'Stock - ETA'!$Q$3:Q2202,'Rango proyecciones'!$AB$5) + SUMIFS('Stock - ETA'!$I$3:I2202,'Stock - ETA'!$F$3:F2202,'Rango proyecciones'!C36,'Stock - ETA'!$Q$3:Q2202,'Rango proyecciones'!$AB$8)</f>
        <v/>
      </c>
      <c r="Y36" s="15">
        <f> 0.8 * V36 + W36</f>
        <v/>
      </c>
      <c r="Z36" s="15">
        <f> 0.8 * V36 + X36</f>
        <v/>
      </c>
      <c r="AA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SUMIFS('Stock - ETA'!$R$3:R2202,'Stock - ETA'!$F$3:F2202,'Rango proyecciones'!C37,'Stock - ETA'!$AA$3:AA2202,'Rango proyecciones'!$AB$5)</f>
        <v/>
      </c>
      <c r="K37" s="9">
        <f>SUMIFS('Stock - ETA'!$H$3:H2202,'Stock - ETA'!$F$3:F2202,'Rango proyecciones'!C37,'Stock - ETA'!$Q$3:Q2202,'Rango proyecciones'!$AB$5)</f>
        <v/>
      </c>
      <c r="L37" s="9" t="n">
        <v>0</v>
      </c>
      <c r="M37" s="9" t="n">
        <v>0</v>
      </c>
      <c r="N37" s="9" t="n"/>
      <c r="O37" s="9" t="n"/>
      <c r="P37" s="15">
        <f>H37 + O37 + J37</f>
        <v/>
      </c>
      <c r="Q37" s="16">
        <f>H37 + O37 + K37</f>
        <v/>
      </c>
      <c r="R37" s="6">
        <f>SUMIFS('Stock - ETA'!$S$3:S2202,'Stock - ETA'!$F$3:F2202,'Rango proyecciones'!C37,'Stock - ETA'!$AA$3:AA2202,'Rango proyecciones'!$AB$5) + SUMIFS('Stock - ETA'!$R$3:R2202,'Stock - ETA'!$F$3:F2202,'Rango proyecciones'!C37,'Stock - ETA'!$AA$3:AA2202,'Rango proyecciones'!$AB$7)</f>
        <v/>
      </c>
      <c r="S37" s="9">
        <f>SUMIFS('Stock - ETA'!$I$3:I2202,'Stock - ETA'!$F$3:F2202,'Rango proyecciones'!C37,'Stock - ETA'!$Q$3:Q2202,'Rango proyecciones'!$AB$5) + SUMIFS('Stock - ETA'!$H$3:H2202,'Stock - ETA'!$F$3:F2202,'Rango proyecciones'!C37,'Stock - ETA'!$Q$3:Q2202,'Rango proyecciones'!$AB$7)</f>
        <v/>
      </c>
      <c r="T37" s="15">
        <f>R37</f>
        <v/>
      </c>
      <c r="U37" s="15">
        <f>S37</f>
        <v/>
      </c>
      <c r="V37" s="6" t="n">
        <v>72000</v>
      </c>
      <c r="W37" s="9">
        <f>SUMIFS('Stock - ETA'!$T$3:T2202,'Stock - ETA'!$F$3:F2202,'Rango proyecciones'!C37,'Stock - ETA'!$AA$3:AA2202,'Rango proyecciones'!$AB$5) + SUMIFS('Stock - ETA'!$S$3:S2202,'Stock - ETA'!$F$3:F2202,'Rango proyecciones'!C37,'Stock - ETA'!$AA$3:AA2202,'Rango proyecciones'!$AB$8)</f>
        <v/>
      </c>
      <c r="X37" s="9">
        <f>SUMIFS('Stock - ETA'!$J$3:J2202,'Stock - ETA'!$F$3:F2202,'Rango proyecciones'!C37,'Stock - ETA'!$Q$3:Q2202,'Rango proyecciones'!$AB$5) + SUMIFS('Stock - ETA'!$I$3:I2202,'Stock - ETA'!$F$3:F2202,'Rango proyecciones'!C37,'Stock - ETA'!$Q$3:Q2202,'Rango proyecciones'!$AB$8)</f>
        <v/>
      </c>
      <c r="Y37" s="15">
        <f> 0.8 * V37 + W37</f>
        <v/>
      </c>
      <c r="Z37" s="15">
        <f> 0.8 * V37 + X37</f>
        <v/>
      </c>
      <c r="AA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22226.12</v>
      </c>
      <c r="I38" s="9" t="n">
        <v>24000</v>
      </c>
      <c r="J38" s="6">
        <f>SUMIFS('Stock - ETA'!$R$3:R2202,'Stock - ETA'!$F$3:F2202,'Rango proyecciones'!C38,'Stock - ETA'!$AA$3:AA2202,'Rango proyecciones'!$AB$5)</f>
        <v/>
      </c>
      <c r="K38" s="9">
        <f>SUMIFS('Stock - ETA'!$H$3:H2202,'Stock - ETA'!$F$3:F2202,'Rango proyecciones'!C38,'Stock - ETA'!$Q$3:Q2202,'Rango proyecciones'!$AB$5)</f>
        <v/>
      </c>
      <c r="L38" s="9" t="n">
        <v>0</v>
      </c>
      <c r="M38" s="9" t="n">
        <v>0</v>
      </c>
      <c r="N38" s="9" t="n"/>
      <c r="O38" s="9" t="n"/>
      <c r="P38" s="15">
        <f>H38 + O38 + J38</f>
        <v/>
      </c>
      <c r="Q38" s="16">
        <f>H38 + O38 + K38</f>
        <v/>
      </c>
      <c r="R38" s="6">
        <f>SUMIFS('Stock - ETA'!$S$3:S2202,'Stock - ETA'!$F$3:F2202,'Rango proyecciones'!C38,'Stock - ETA'!$AA$3:AA2202,'Rango proyecciones'!$AB$5) + SUMIFS('Stock - ETA'!$R$3:R2202,'Stock - ETA'!$F$3:F2202,'Rango proyecciones'!C38,'Stock - ETA'!$AA$3:AA2202,'Rango proyecciones'!$AB$7)</f>
        <v/>
      </c>
      <c r="S38" s="9">
        <f>SUMIFS('Stock - ETA'!$I$3:I2202,'Stock - ETA'!$F$3:F2202,'Rango proyecciones'!C38,'Stock - ETA'!$Q$3:Q2202,'Rango proyecciones'!$AB$5) + SUMIFS('Stock - ETA'!$H$3:H2202,'Stock - ETA'!$F$3:F2202,'Rango proyecciones'!C38,'Stock - ETA'!$Q$3:Q2202,'Rango proyecciones'!$AB$7)</f>
        <v/>
      </c>
      <c r="T38" s="15">
        <f>R38</f>
        <v/>
      </c>
      <c r="U38" s="15">
        <f>S38</f>
        <v/>
      </c>
      <c r="V38" s="6" t="n">
        <v>44756</v>
      </c>
      <c r="W38" s="9">
        <f>SUMIFS('Stock - ETA'!$T$3:T2202,'Stock - ETA'!$F$3:F2202,'Rango proyecciones'!C38,'Stock - ETA'!$AA$3:AA2202,'Rango proyecciones'!$AB$5) + SUMIFS('Stock - ETA'!$S$3:S2202,'Stock - ETA'!$F$3:F2202,'Rango proyecciones'!C38,'Stock - ETA'!$AA$3:AA2202,'Rango proyecciones'!$AB$8)</f>
        <v/>
      </c>
      <c r="X38" s="9">
        <f>SUMIFS('Stock - ETA'!$J$3:J2202,'Stock - ETA'!$F$3:F2202,'Rango proyecciones'!C38,'Stock - ETA'!$Q$3:Q2202,'Rango proyecciones'!$AB$5) + SUMIFS('Stock - ETA'!$I$3:I2202,'Stock - ETA'!$F$3:F2202,'Rango proyecciones'!C38,'Stock - ETA'!$Q$3:Q2202,'Rango proyecciones'!$AB$8)</f>
        <v/>
      </c>
      <c r="Y38" s="15">
        <f> 0.8 * V38 + W38</f>
        <v/>
      </c>
      <c r="Z38" s="15">
        <f> 0.8 * V38 + X38</f>
        <v/>
      </c>
      <c r="AA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72000</v>
      </c>
      <c r="I39" s="9" t="n">
        <v>96000</v>
      </c>
      <c r="J39" s="6">
        <f>SUMIFS('Stock - ETA'!$R$3:R2202,'Stock - ETA'!$F$3:F2202,'Rango proyecciones'!C39,'Stock - ETA'!$AA$3:AA2202,'Rango proyecciones'!$AB$5)</f>
        <v/>
      </c>
      <c r="K39" s="9">
        <f>SUMIFS('Stock - ETA'!$H$3:H2202,'Stock - ETA'!$F$3:F2202,'Rango proyecciones'!C39,'Stock - ETA'!$Q$3:Q2202,'Rango proyecciones'!$AB$5)</f>
        <v/>
      </c>
      <c r="L39" s="9" t="n">
        <v>0</v>
      </c>
      <c r="M39" s="9" t="n">
        <v>0</v>
      </c>
      <c r="N39" s="9" t="n"/>
      <c r="O39" s="9" t="n"/>
      <c r="P39" s="15">
        <f>H39 + O39 + J39</f>
        <v/>
      </c>
      <c r="Q39" s="16">
        <f>H39 + O39 + K39</f>
        <v/>
      </c>
      <c r="R39" s="6">
        <f>SUMIFS('Stock - ETA'!$S$3:S2202,'Stock - ETA'!$F$3:F2202,'Rango proyecciones'!C39,'Stock - ETA'!$AA$3:AA2202,'Rango proyecciones'!$AB$5) + SUMIFS('Stock - ETA'!$R$3:R2202,'Stock - ETA'!$F$3:F2202,'Rango proyecciones'!C39,'Stock - ETA'!$AA$3:AA2202,'Rango proyecciones'!$AB$7)</f>
        <v/>
      </c>
      <c r="S39" s="9">
        <f>SUMIFS('Stock - ETA'!$I$3:I2202,'Stock - ETA'!$F$3:F2202,'Rango proyecciones'!C39,'Stock - ETA'!$Q$3:Q2202,'Rango proyecciones'!$AB$5) + SUMIFS('Stock - ETA'!$H$3:H2202,'Stock - ETA'!$F$3:F2202,'Rango proyecciones'!C39,'Stock - ETA'!$Q$3:Q2202,'Rango proyecciones'!$AB$7)</f>
        <v/>
      </c>
      <c r="T39" s="15">
        <f>R39</f>
        <v/>
      </c>
      <c r="U39" s="15">
        <f>S39</f>
        <v/>
      </c>
      <c r="V39" s="6" t="n">
        <v>21079</v>
      </c>
      <c r="W39" s="9">
        <f>SUMIFS('Stock - ETA'!$T$3:T2202,'Stock - ETA'!$F$3:F2202,'Rango proyecciones'!C39,'Stock - ETA'!$AA$3:AA2202,'Rango proyecciones'!$AB$5) + SUMIFS('Stock - ETA'!$S$3:S2202,'Stock - ETA'!$F$3:F2202,'Rango proyecciones'!C39,'Stock - ETA'!$AA$3:AA2202,'Rango proyecciones'!$AB$8)</f>
        <v/>
      </c>
      <c r="X39" s="9">
        <f>SUMIFS('Stock - ETA'!$J$3:J2202,'Stock - ETA'!$F$3:F2202,'Rango proyecciones'!C39,'Stock - ETA'!$Q$3:Q2202,'Rango proyecciones'!$AB$5) + SUMIFS('Stock - ETA'!$I$3:I2202,'Stock - ETA'!$F$3:F2202,'Rango proyecciones'!C39,'Stock - ETA'!$Q$3:Q2202,'Rango proyecciones'!$AB$8)</f>
        <v/>
      </c>
      <c r="Y39" s="15">
        <f> 0.7 * V39 + W39</f>
        <v/>
      </c>
      <c r="Z39" s="15">
        <f> 0.7 * V39 + X39</f>
        <v/>
      </c>
      <c r="AA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97920</v>
      </c>
      <c r="I40" s="9" t="n">
        <v>108000</v>
      </c>
      <c r="J40" s="6">
        <f>SUMIFS('Stock - ETA'!$R$3:R2202,'Stock - ETA'!$F$3:F2202,'Rango proyecciones'!C40,'Stock - ETA'!$AA$3:AA2202,'Rango proyecciones'!$AB$5)</f>
        <v/>
      </c>
      <c r="K40" s="9">
        <f>SUMIFS('Stock - ETA'!$H$3:H2202,'Stock - ETA'!$F$3:F2202,'Rango proyecciones'!C40,'Stock - ETA'!$Q$3:Q2202,'Rango proyecciones'!$AB$5)</f>
        <v/>
      </c>
      <c r="L40" s="9" t="n">
        <v>0</v>
      </c>
      <c r="M40" s="9" t="n">
        <v>0</v>
      </c>
      <c r="N40" s="9" t="n">
        <v>0</v>
      </c>
      <c r="O40" s="9" t="n">
        <v>146880</v>
      </c>
      <c r="P40" s="15">
        <f>H40 + O40 + J40</f>
        <v/>
      </c>
      <c r="Q40" s="16">
        <f>H40 + O40 + K40</f>
        <v/>
      </c>
      <c r="R40" s="6">
        <f>SUMIFS('Stock - ETA'!$S$3:S2202,'Stock - ETA'!$F$3:F2202,'Rango proyecciones'!C40,'Stock - ETA'!$AA$3:AA2202,'Rango proyecciones'!$AB$5) + SUMIFS('Stock - ETA'!$R$3:R2202,'Stock - ETA'!$F$3:F2202,'Rango proyecciones'!C40,'Stock - ETA'!$AA$3:AA2202,'Rango proyecciones'!$AB$7)</f>
        <v/>
      </c>
      <c r="S40" s="9">
        <f>SUMIFS('Stock - ETA'!$I$3:I2202,'Stock - ETA'!$F$3:F2202,'Rango proyecciones'!C40,'Stock - ETA'!$Q$3:Q2202,'Rango proyecciones'!$AB$5) + SUMIFS('Stock - ETA'!$H$3:H2202,'Stock - ETA'!$F$3:F2202,'Rango proyecciones'!C40,'Stock - ETA'!$Q$3:Q2202,'Rango proyecciones'!$AB$7)</f>
        <v/>
      </c>
      <c r="T40" s="15">
        <f>R40</f>
        <v/>
      </c>
      <c r="U40" s="15">
        <f>S40</f>
        <v/>
      </c>
      <c r="V40" s="6" t="n">
        <v>296400</v>
      </c>
      <c r="W40" s="9">
        <f>SUMIFS('Stock - ETA'!$T$3:T2202,'Stock - ETA'!$F$3:F2202,'Rango proyecciones'!C40,'Stock - ETA'!$AA$3:AA2202,'Rango proyecciones'!$AB$5) + SUMIFS('Stock - ETA'!$S$3:S2202,'Stock - ETA'!$F$3:F2202,'Rango proyecciones'!C40,'Stock - ETA'!$AA$3:AA2202,'Rango proyecciones'!$AB$8)</f>
        <v/>
      </c>
      <c r="X40" s="9">
        <f>SUMIFS('Stock - ETA'!$J$3:J2202,'Stock - ETA'!$F$3:F2202,'Rango proyecciones'!C40,'Stock - ETA'!$Q$3:Q2202,'Rango proyecciones'!$AB$5) + SUMIFS('Stock - ETA'!$I$3:I2202,'Stock - ETA'!$F$3:F2202,'Rango proyecciones'!C40,'Stock - ETA'!$Q$3:Q2202,'Rango proyecciones'!$AB$8)</f>
        <v/>
      </c>
      <c r="Y40" s="15">
        <f> 0.7 * V40 + W40</f>
        <v/>
      </c>
      <c r="Z40" s="15">
        <f> 0.7 * V40 + X40</f>
        <v/>
      </c>
      <c r="AA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0</v>
      </c>
      <c r="I41" s="9" t="n">
        <v>21600</v>
      </c>
      <c r="J41" s="6">
        <f>SUMIFS('Stock - ETA'!$R$3:R2202,'Stock - ETA'!$F$3:F2202,'Rango proyecciones'!C41,'Stock - ETA'!$AA$3:AA2202,'Rango proyecciones'!$AB$5)</f>
        <v/>
      </c>
      <c r="K41" s="9">
        <f>SUMIFS('Stock - ETA'!$H$3:H2202,'Stock - ETA'!$F$3:F2202,'Rango proyecciones'!C41,'Stock - ETA'!$Q$3:Q2202,'Rango proyecciones'!$AB$5)</f>
        <v/>
      </c>
      <c r="L41" s="9" t="n">
        <v>0</v>
      </c>
      <c r="M41" s="9" t="n">
        <v>0</v>
      </c>
      <c r="N41" s="9" t="n">
        <v>0</v>
      </c>
      <c r="O41" s="9" t="n">
        <v>21600</v>
      </c>
      <c r="P41" s="15">
        <f>H41 + O41 + J41</f>
        <v/>
      </c>
      <c r="Q41" s="16">
        <f>H41 + O41 + K41</f>
        <v/>
      </c>
      <c r="R41" s="6">
        <f>SUMIFS('Stock - ETA'!$S$3:S2202,'Stock - ETA'!$F$3:F2202,'Rango proyecciones'!C41,'Stock - ETA'!$AA$3:AA2202,'Rango proyecciones'!$AB$5) + SUMIFS('Stock - ETA'!$R$3:R2202,'Stock - ETA'!$F$3:F2202,'Rango proyecciones'!C41,'Stock - ETA'!$AA$3:AA2202,'Rango proyecciones'!$AB$7)</f>
        <v/>
      </c>
      <c r="S41" s="9">
        <f>SUMIFS('Stock - ETA'!$I$3:I2202,'Stock - ETA'!$F$3:F2202,'Rango proyecciones'!C41,'Stock - ETA'!$Q$3:Q2202,'Rango proyecciones'!$AB$5) + SUMIFS('Stock - ETA'!$H$3:H2202,'Stock - ETA'!$F$3:F2202,'Rango proyecciones'!C41,'Stock - ETA'!$Q$3:Q2202,'Rango proyecciones'!$AB$7)</f>
        <v/>
      </c>
      <c r="T41" s="15">
        <f>R41</f>
        <v/>
      </c>
      <c r="U41" s="15">
        <f>S41</f>
        <v/>
      </c>
      <c r="V41" s="6" t="n"/>
      <c r="W41" s="9">
        <f>SUMIFS('Stock - ETA'!$T$3:T2202,'Stock - ETA'!$F$3:F2202,'Rango proyecciones'!C41,'Stock - ETA'!$AA$3:AA2202,'Rango proyecciones'!$AB$5) + SUMIFS('Stock - ETA'!$S$3:S2202,'Stock - ETA'!$F$3:F2202,'Rango proyecciones'!C41,'Stock - ETA'!$AA$3:AA2202,'Rango proyecciones'!$AB$8)</f>
        <v/>
      </c>
      <c r="X41" s="9">
        <f>SUMIFS('Stock - ETA'!$J$3:J2202,'Stock - ETA'!$F$3:F2202,'Rango proyecciones'!C41,'Stock - ETA'!$Q$3:Q2202,'Rango proyecciones'!$AB$5) + SUMIFS('Stock - ETA'!$I$3:I2202,'Stock - ETA'!$F$3:F2202,'Rango proyecciones'!C41,'Stock - ETA'!$Q$3:Q2202,'Rango proyecciones'!$AB$8)</f>
        <v/>
      </c>
      <c r="Y41" s="15">
        <f> 0.7 * V41 + W41</f>
        <v/>
      </c>
      <c r="Z41" s="15">
        <f> 0.7 * V41 + X41</f>
        <v/>
      </c>
      <c r="AA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europa1012207</t>
        </is>
      </c>
      <c r="D42" s="4" t="inlineStr">
        <is>
          <t>Agro Europa</t>
        </is>
      </c>
      <c r="E42" s="4" t="n">
        <v>1012207</v>
      </c>
      <c r="F42" s="4" t="inlineStr">
        <is>
          <t>PO Ctre Mrps@ Bo 12x1k Cj AS</t>
        </is>
      </c>
      <c r="G42" s="4" t="inlineStr">
        <is>
          <t>Menudencias</t>
        </is>
      </c>
      <c r="H42" s="6" t="n">
        <v>0</v>
      </c>
      <c r="I42" s="9" t="n">
        <v>48000</v>
      </c>
      <c r="J42" s="6">
        <f>SUMIFS('Stock - ETA'!$R$3:R2202,'Stock - ETA'!$F$3:F2202,'Rango proyecciones'!C42,'Stock - ETA'!$AA$3:AA2202,'Rango proyecciones'!$AB$5)</f>
        <v/>
      </c>
      <c r="K42" s="9">
        <f>SUMIFS('Stock - ETA'!$H$3:H2202,'Stock - ETA'!$F$3:F2202,'Rango proyecciones'!C42,'Stock - ETA'!$Q$3:Q2202,'Rango proyecciones'!$AB$5)</f>
        <v/>
      </c>
      <c r="L42" s="9" t="n">
        <v>0</v>
      </c>
      <c r="M42" s="9" t="n">
        <v>0</v>
      </c>
      <c r="N42" s="9" t="n"/>
      <c r="O42" s="9" t="n"/>
      <c r="P42" s="15">
        <f>H42 + O42 + J42</f>
        <v/>
      </c>
      <c r="Q42" s="16">
        <f>H42 + O42 + K42</f>
        <v/>
      </c>
      <c r="R42" s="6">
        <f>SUMIFS('Stock - ETA'!$S$3:S2202,'Stock - ETA'!$F$3:F2202,'Rango proyecciones'!C42,'Stock - ETA'!$AA$3:AA2202,'Rango proyecciones'!$AB$5) + SUMIFS('Stock - ETA'!$R$3:R2202,'Stock - ETA'!$F$3:F2202,'Rango proyecciones'!C42,'Stock - ETA'!$AA$3:AA2202,'Rango proyecciones'!$AB$7)</f>
        <v/>
      </c>
      <c r="S42" s="9">
        <f>SUMIFS('Stock - ETA'!$I$3:I2202,'Stock - ETA'!$F$3:F2202,'Rango proyecciones'!C42,'Stock - ETA'!$Q$3:Q2202,'Rango proyecciones'!$AB$5) + SUMIFS('Stock - ETA'!$H$3:H2202,'Stock - ETA'!$F$3:F2202,'Rango proyecciones'!C42,'Stock - ETA'!$Q$3:Q2202,'Rango proyecciones'!$AB$7)</f>
        <v/>
      </c>
      <c r="T42" s="15">
        <f>R42</f>
        <v/>
      </c>
      <c r="U42" s="15">
        <f>S42</f>
        <v/>
      </c>
      <c r="V42" s="6" t="n">
        <v>22000</v>
      </c>
      <c r="W42" s="9">
        <f>SUMIFS('Stock - ETA'!$T$3:T2202,'Stock - ETA'!$F$3:F2202,'Rango proyecciones'!C42,'Stock - ETA'!$AA$3:AA2202,'Rango proyecciones'!$AB$5) + SUMIFS('Stock - ETA'!$S$3:S2202,'Stock - ETA'!$F$3:F2202,'Rango proyecciones'!C42,'Stock - ETA'!$AA$3:AA2202,'Rango proyecciones'!$AB$8)</f>
        <v/>
      </c>
      <c r="X42" s="9">
        <f>SUMIFS('Stock - ETA'!$J$3:J2202,'Stock - ETA'!$F$3:F2202,'Rango proyecciones'!C42,'Stock - ETA'!$Q$3:Q2202,'Rango proyecciones'!$AB$5) + SUMIFS('Stock - ETA'!$I$3:I2202,'Stock - ETA'!$F$3:F2202,'Rango proyecciones'!C42,'Stock - ETA'!$Q$3:Q2202,'Rango proyecciones'!$AB$8)</f>
        <v/>
      </c>
      <c r="Y42" s="15">
        <f> 0.7 * V42 + W42</f>
        <v/>
      </c>
      <c r="Z42" s="15">
        <f> 0.7 * V42 + X42</f>
        <v/>
      </c>
      <c r="AA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europa1012405</t>
        </is>
      </c>
      <c r="D43" s="4" t="inlineStr">
        <is>
          <t>Agro Europa</t>
        </is>
      </c>
      <c r="E43" s="4" t="n">
        <v>1012405</v>
      </c>
      <c r="F43" s="4" t="inlineStr">
        <is>
          <t>PO PchDeh BTI 18.6%@ MQOI Cj 10k AS</t>
        </is>
      </c>
      <c r="G43" s="4" t="inlineStr">
        <is>
          <t>Pechuga Desh</t>
        </is>
      </c>
      <c r="H43" s="6" t="n">
        <v>16200</v>
      </c>
      <c r="I43" s="9" t="n">
        <v>20000</v>
      </c>
      <c r="J43" s="6">
        <f>SUMIFS('Stock - ETA'!$R$3:R2202,'Stock - ETA'!$F$3:F2202,'Rango proyecciones'!C43,'Stock - ETA'!$AA$3:AA2202,'Rango proyecciones'!$AB$5)</f>
        <v/>
      </c>
      <c r="K43" s="9">
        <f>SUMIFS('Stock - ETA'!$H$3:H2202,'Stock - ETA'!$F$3:F2202,'Rango proyecciones'!C43,'Stock - ETA'!$Q$3:Q2202,'Rango proyecciones'!$AB$5)</f>
        <v/>
      </c>
      <c r="L43" s="9" t="n">
        <v>0</v>
      </c>
      <c r="M43" s="9" t="n">
        <v>0</v>
      </c>
      <c r="N43" s="9" t="n">
        <v>0</v>
      </c>
      <c r="O43" s="9" t="n">
        <v>27360</v>
      </c>
      <c r="P43" s="15">
        <f>H43 + O43 + J43</f>
        <v/>
      </c>
      <c r="Q43" s="16">
        <f>H43 + O43 + K43</f>
        <v/>
      </c>
      <c r="R43" s="6">
        <f>SUMIFS('Stock - ETA'!$S$3:S2202,'Stock - ETA'!$F$3:F2202,'Rango proyecciones'!C43,'Stock - ETA'!$AA$3:AA2202,'Rango proyecciones'!$AB$5) + SUMIFS('Stock - ETA'!$R$3:R2202,'Stock - ETA'!$F$3:F2202,'Rango proyecciones'!C43,'Stock - ETA'!$AA$3:AA2202,'Rango proyecciones'!$AB$7)</f>
        <v/>
      </c>
      <c r="S43" s="9">
        <f>SUMIFS('Stock - ETA'!$I$3:I2202,'Stock - ETA'!$F$3:F2202,'Rango proyecciones'!C43,'Stock - ETA'!$Q$3:Q2202,'Rango proyecciones'!$AB$5) + SUMIFS('Stock - ETA'!$H$3:H2202,'Stock - ETA'!$F$3:F2202,'Rango proyecciones'!C43,'Stock - ETA'!$Q$3:Q2202,'Rango proyecciones'!$AB$7)</f>
        <v/>
      </c>
      <c r="T43" s="15">
        <f>R43</f>
        <v/>
      </c>
      <c r="U43" s="15">
        <f>S43</f>
        <v/>
      </c>
      <c r="V43" s="6" t="n"/>
      <c r="W43" s="9">
        <f>SUMIFS('Stock - ETA'!$T$3:T2202,'Stock - ETA'!$F$3:F2202,'Rango proyecciones'!C43,'Stock - ETA'!$AA$3:AA2202,'Rango proyecciones'!$AB$5) + SUMIFS('Stock - ETA'!$S$3:S2202,'Stock - ETA'!$F$3:F2202,'Rango proyecciones'!C43,'Stock - ETA'!$AA$3:AA2202,'Rango proyecciones'!$AB$8)</f>
        <v/>
      </c>
      <c r="X43" s="9">
        <f>SUMIFS('Stock - ETA'!$J$3:J2202,'Stock - ETA'!$F$3:F2202,'Rango proyecciones'!C43,'Stock - ETA'!$Q$3:Q2202,'Rango proyecciones'!$AB$5) + SUMIFS('Stock - ETA'!$I$3:I2202,'Stock - ETA'!$F$3:F2202,'Rango proyecciones'!C43,'Stock - ETA'!$Q$3:Q2202,'Rango proyecciones'!$AB$8)</f>
        <v/>
      </c>
      <c r="Y43" s="15">
        <f> 0.7 * V43 + W43</f>
        <v/>
      </c>
      <c r="Z43" s="15">
        <f> 0.7 * V43 + X43</f>
        <v/>
      </c>
      <c r="AA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europa1012432</t>
        </is>
      </c>
      <c r="D44" s="4" t="inlineStr">
        <is>
          <t>Agro Europa</t>
        </is>
      </c>
      <c r="E44" s="4" t="n">
        <v>1012432</v>
      </c>
      <c r="F44" s="4" t="inlineStr">
        <is>
          <t>PO PchDeh IQF NMr@ Cj 10k AS</t>
        </is>
      </c>
      <c r="G44" s="4" t="inlineStr">
        <is>
          <t>Pechuga Desh</t>
        </is>
      </c>
      <c r="H44" s="6" t="n">
        <v>20520</v>
      </c>
      <c r="I44" s="9" t="n">
        <v>0</v>
      </c>
      <c r="J44" s="6">
        <f>SUMIFS('Stock - ETA'!$R$3:R2202,'Stock - ETA'!$F$3:F2202,'Rango proyecciones'!C44,'Stock - ETA'!$AA$3:AA2202,'Rango proyecciones'!$AB$5)</f>
        <v/>
      </c>
      <c r="K44" s="9">
        <f>SUMIFS('Stock - ETA'!$H$3:H2202,'Stock - ETA'!$F$3:F2202,'Rango proyecciones'!C44,'Stock - ETA'!$Q$3:Q2202,'Rango proyecciones'!$AB$5)</f>
        <v/>
      </c>
      <c r="L44" s="9" t="n">
        <v>0</v>
      </c>
      <c r="M44" s="9" t="n">
        <v>0</v>
      </c>
      <c r="N44" s="9" t="n">
        <v>43200</v>
      </c>
      <c r="O44" s="9" t="n">
        <v>22680</v>
      </c>
      <c r="P44" s="15">
        <f>H44 + O44 + J44</f>
        <v/>
      </c>
      <c r="Q44" s="16">
        <f>H44 + O44 + K44</f>
        <v/>
      </c>
      <c r="R44" s="6">
        <f>SUMIFS('Stock - ETA'!$S$3:S2202,'Stock - ETA'!$F$3:F2202,'Rango proyecciones'!C44,'Stock - ETA'!$AA$3:AA2202,'Rango proyecciones'!$AB$5) + SUMIFS('Stock - ETA'!$R$3:R2202,'Stock - ETA'!$F$3:F2202,'Rango proyecciones'!C44,'Stock - ETA'!$AA$3:AA2202,'Rango proyecciones'!$AB$7)</f>
        <v/>
      </c>
      <c r="S44" s="9">
        <f>SUMIFS('Stock - ETA'!$I$3:I2202,'Stock - ETA'!$F$3:F2202,'Rango proyecciones'!C44,'Stock - ETA'!$Q$3:Q2202,'Rango proyecciones'!$AB$5) + SUMIFS('Stock - ETA'!$H$3:H2202,'Stock - ETA'!$F$3:F2202,'Rango proyecciones'!C44,'Stock - ETA'!$Q$3:Q2202,'Rango proyecciones'!$AB$7)</f>
        <v/>
      </c>
      <c r="T44" s="15">
        <f>R44</f>
        <v/>
      </c>
      <c r="U44" s="15">
        <f>S44</f>
        <v/>
      </c>
      <c r="V44" s="6" t="n"/>
      <c r="W44" s="9">
        <f>SUMIFS('Stock - ETA'!$T$3:T2202,'Stock - ETA'!$F$3:F2202,'Rango proyecciones'!C44,'Stock - ETA'!$AA$3:AA2202,'Rango proyecciones'!$AB$5) + SUMIFS('Stock - ETA'!$S$3:S2202,'Stock - ETA'!$F$3:F2202,'Rango proyecciones'!C44,'Stock - ETA'!$AA$3:AA2202,'Rango proyecciones'!$AB$8)</f>
        <v/>
      </c>
      <c r="X44" s="9">
        <f>SUMIFS('Stock - ETA'!$J$3:J2202,'Stock - ETA'!$F$3:F2202,'Rango proyecciones'!C44,'Stock - ETA'!$Q$3:Q2202,'Rango proyecciones'!$AB$5) + SUMIFS('Stock - ETA'!$I$3:I2202,'Stock - ETA'!$F$3:F2202,'Rango proyecciones'!C44,'Stock - ETA'!$Q$3:Q2202,'Rango proyecciones'!$AB$8)</f>
        <v/>
      </c>
      <c r="Y44" s="15">
        <f> 0.7 * V44 + W44</f>
        <v/>
      </c>
      <c r="Z44" s="15">
        <f> 0.7 * V44 + X44</f>
        <v/>
      </c>
      <c r="AA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europa1012724</t>
        </is>
      </c>
      <c r="D45" s="4" t="inlineStr">
        <is>
          <t>Agro Europa</t>
        </is>
      </c>
      <c r="E45" s="4" t="n">
        <v>1012724</v>
      </c>
      <c r="F45" s="4" t="inlineStr">
        <is>
          <t>PO PF Corazon@ Bo 19k Cj</t>
        </is>
      </c>
      <c r="G45" s="4" t="inlineStr">
        <is>
          <t>Menudencias</t>
        </is>
      </c>
      <c r="H45" s="6" t="n">
        <v>7446.27</v>
      </c>
      <c r="I45" s="9" t="n">
        <v>0</v>
      </c>
      <c r="J45" s="6">
        <f>SUMIFS('Stock - ETA'!$R$3:R2202,'Stock - ETA'!$F$3:F2202,'Rango proyecciones'!C45,'Stock - ETA'!$AA$3:AA2202,'Rango proyecciones'!$AB$5)</f>
        <v/>
      </c>
      <c r="K45" s="9">
        <f>SUMIFS('Stock - ETA'!$H$3:H2202,'Stock - ETA'!$F$3:F2202,'Rango proyecciones'!C45,'Stock - ETA'!$Q$3:Q2202,'Rango proyecciones'!$AB$5)</f>
        <v/>
      </c>
      <c r="L45" s="9" t="n">
        <v>0</v>
      </c>
      <c r="M45" s="9" t="n">
        <v>0</v>
      </c>
      <c r="N45" s="9" t="n"/>
      <c r="O45" s="9" t="n"/>
      <c r="P45" s="15">
        <f>H45 + O45 + J45</f>
        <v/>
      </c>
      <c r="Q45" s="16">
        <f>H45 + O45 + K45</f>
        <v/>
      </c>
      <c r="R45" s="6">
        <f>SUMIFS('Stock - ETA'!$S$3:S2202,'Stock - ETA'!$F$3:F2202,'Rango proyecciones'!C45,'Stock - ETA'!$AA$3:AA2202,'Rango proyecciones'!$AB$5) + SUMIFS('Stock - ETA'!$R$3:R2202,'Stock - ETA'!$F$3:F2202,'Rango proyecciones'!C45,'Stock - ETA'!$AA$3:AA2202,'Rango proyecciones'!$AB$7)</f>
        <v/>
      </c>
      <c r="S45" s="9">
        <f>SUMIFS('Stock - ETA'!$I$3:I2202,'Stock - ETA'!$F$3:F2202,'Rango proyecciones'!C45,'Stock - ETA'!$Q$3:Q2202,'Rango proyecciones'!$AB$5) + SUMIFS('Stock - ETA'!$H$3:H2202,'Stock - ETA'!$F$3:F2202,'Rango proyecciones'!C45,'Stock - ETA'!$Q$3:Q2202,'Rango proyecciones'!$AB$7)</f>
        <v/>
      </c>
      <c r="T45" s="15">
        <f>R45</f>
        <v/>
      </c>
      <c r="U45" s="15">
        <f>S45</f>
        <v/>
      </c>
      <c r="V45" s="6" t="n"/>
      <c r="W45" s="9">
        <f>SUMIFS('Stock - ETA'!$T$3:T2202,'Stock - ETA'!$F$3:F2202,'Rango proyecciones'!C45,'Stock - ETA'!$AA$3:AA2202,'Rango proyecciones'!$AB$5) + SUMIFS('Stock - ETA'!$S$3:S2202,'Stock - ETA'!$F$3:F2202,'Rango proyecciones'!C45,'Stock - ETA'!$AA$3:AA2202,'Rango proyecciones'!$AB$8)</f>
        <v/>
      </c>
      <c r="X45" s="9">
        <f>SUMIFS('Stock - ETA'!$J$3:J2202,'Stock - ETA'!$F$3:F2202,'Rango proyecciones'!C45,'Stock - ETA'!$Q$3:Q2202,'Rango proyecciones'!$AB$5) + SUMIFS('Stock - ETA'!$I$3:I2202,'Stock - ETA'!$F$3:F2202,'Rango proyecciones'!C45,'Stock - ETA'!$Q$3:Q2202,'Rango proyecciones'!$AB$8)</f>
        <v/>
      </c>
      <c r="Y45" s="15">
        <f> 0.7 * V45 + W45</f>
        <v/>
      </c>
      <c r="Z45" s="15">
        <f> 0.7 * V45 + X45</f>
        <v/>
      </c>
      <c r="AA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europa1012730</t>
        </is>
      </c>
      <c r="D46" s="4" t="inlineStr">
        <is>
          <t>Agro Europa</t>
        </is>
      </c>
      <c r="E46" s="4" t="n">
        <v>1012730</v>
      </c>
      <c r="F46" s="4" t="inlineStr">
        <is>
          <t>PO PF Corazón@ Placa 19kg Cj AS</t>
        </is>
      </c>
      <c r="G46" s="4" t="inlineStr">
        <is>
          <t>Menudencias</t>
        </is>
      </c>
      <c r="H46" s="6" t="n">
        <v>28750.925</v>
      </c>
      <c r="I46" s="9" t="n">
        <v>0</v>
      </c>
      <c r="J46" s="6">
        <f>SUMIFS('Stock - ETA'!$R$3:R2202,'Stock - ETA'!$F$3:F2202,'Rango proyecciones'!C46,'Stock - ETA'!$AA$3:AA2202,'Rango proyecciones'!$AB$5)</f>
        <v/>
      </c>
      <c r="K46" s="9">
        <f>SUMIFS('Stock - ETA'!$H$3:H2202,'Stock - ETA'!$F$3:F2202,'Rango proyecciones'!C46,'Stock - ETA'!$Q$3:Q2202,'Rango proyecciones'!$AB$5)</f>
        <v/>
      </c>
      <c r="L46" s="9" t="n">
        <v>0</v>
      </c>
      <c r="M46" s="9" t="n">
        <v>0</v>
      </c>
      <c r="N46" s="9" t="n"/>
      <c r="O46" s="9" t="n"/>
      <c r="P46" s="15">
        <f>H46 + O46 + J46</f>
        <v/>
      </c>
      <c r="Q46" s="16">
        <f>H46 + O46 + K46</f>
        <v/>
      </c>
      <c r="R46" s="6">
        <f>SUMIFS('Stock - ETA'!$S$3:S2202,'Stock - ETA'!$F$3:F2202,'Rango proyecciones'!C46,'Stock - ETA'!$AA$3:AA2202,'Rango proyecciones'!$AB$5) + SUMIFS('Stock - ETA'!$R$3:R2202,'Stock - ETA'!$F$3:F2202,'Rango proyecciones'!C46,'Stock - ETA'!$AA$3:AA2202,'Rango proyecciones'!$AB$7)</f>
        <v/>
      </c>
      <c r="S46" s="9">
        <f>SUMIFS('Stock - ETA'!$I$3:I2202,'Stock - ETA'!$F$3:F2202,'Rango proyecciones'!C46,'Stock - ETA'!$Q$3:Q2202,'Rango proyecciones'!$AB$5) + SUMIFS('Stock - ETA'!$H$3:H2202,'Stock - ETA'!$F$3:F2202,'Rango proyecciones'!C46,'Stock - ETA'!$Q$3:Q2202,'Rango proyecciones'!$AB$7)</f>
        <v/>
      </c>
      <c r="T46" s="15">
        <f>R46</f>
        <v/>
      </c>
      <c r="U46" s="15">
        <f>S46</f>
        <v/>
      </c>
      <c r="V46" s="6" t="n"/>
      <c r="W46" s="9">
        <f>SUMIFS('Stock - ETA'!$T$3:T2202,'Stock - ETA'!$F$3:F2202,'Rango proyecciones'!C46,'Stock - ETA'!$AA$3:AA2202,'Rango proyecciones'!$AB$5) + SUMIFS('Stock - ETA'!$S$3:S2202,'Stock - ETA'!$F$3:F2202,'Rango proyecciones'!C46,'Stock - ETA'!$AA$3:AA2202,'Rango proyecciones'!$AB$8)</f>
        <v/>
      </c>
      <c r="X46" s="9">
        <f>SUMIFS('Stock - ETA'!$J$3:J2202,'Stock - ETA'!$F$3:F2202,'Rango proyecciones'!C46,'Stock - ETA'!$Q$3:Q2202,'Rango proyecciones'!$AB$5) + SUMIFS('Stock - ETA'!$I$3:I2202,'Stock - ETA'!$F$3:F2202,'Rango proyecciones'!C46,'Stock - ETA'!$Q$3:Q2202,'Rango proyecciones'!$AB$8)</f>
        <v/>
      </c>
      <c r="Y46" s="15">
        <f> 0.7 * V46 + W46</f>
        <v/>
      </c>
      <c r="Z46" s="15">
        <f> 0.7 * V46 + X46</f>
        <v/>
      </c>
      <c r="AA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europa1012745</t>
        </is>
      </c>
      <c r="D47" s="4" t="inlineStr">
        <is>
          <t>Agro Europa</t>
        </is>
      </c>
      <c r="E47" s="4" t="n">
        <v>1012745</v>
      </c>
      <c r="F47" s="4" t="inlineStr">
        <is>
          <t>PO PF Corazon part@Blo 19 kg</t>
        </is>
      </c>
      <c r="G47" s="4" t="inlineStr">
        <is>
          <t>Menudencias</t>
        </is>
      </c>
      <c r="H47" s="6" t="n">
        <v>7400.87</v>
      </c>
      <c r="I47" s="9" t="n">
        <v>0</v>
      </c>
      <c r="J47" s="6">
        <f>SUMIFS('Stock - ETA'!$R$3:R2202,'Stock - ETA'!$F$3:F2202,'Rango proyecciones'!C47,'Stock - ETA'!$AA$3:AA2202,'Rango proyecciones'!$AB$5)</f>
        <v/>
      </c>
      <c r="K47" s="9">
        <f>SUMIFS('Stock - ETA'!$H$3:H2202,'Stock - ETA'!$F$3:F2202,'Rango proyecciones'!C47,'Stock - ETA'!$Q$3:Q2202,'Rango proyecciones'!$AB$5)</f>
        <v/>
      </c>
      <c r="L47" s="9" t="n">
        <v>0</v>
      </c>
      <c r="M47" s="9" t="n">
        <v>0</v>
      </c>
      <c r="N47" s="9" t="n"/>
      <c r="O47" s="9" t="n"/>
      <c r="P47" s="15">
        <f>H47 + O47 + J47</f>
        <v/>
      </c>
      <c r="Q47" s="16">
        <f>H47 + O47 + K47</f>
        <v/>
      </c>
      <c r="R47" s="6">
        <f>SUMIFS('Stock - ETA'!$S$3:S2202,'Stock - ETA'!$F$3:F2202,'Rango proyecciones'!C47,'Stock - ETA'!$AA$3:AA2202,'Rango proyecciones'!$AB$5) + SUMIFS('Stock - ETA'!$R$3:R2202,'Stock - ETA'!$F$3:F2202,'Rango proyecciones'!C47,'Stock - ETA'!$AA$3:AA2202,'Rango proyecciones'!$AB$7)</f>
        <v/>
      </c>
      <c r="S47" s="9">
        <f>SUMIFS('Stock - ETA'!$I$3:I2202,'Stock - ETA'!$F$3:F2202,'Rango proyecciones'!C47,'Stock - ETA'!$Q$3:Q2202,'Rango proyecciones'!$AB$5) + SUMIFS('Stock - ETA'!$H$3:H2202,'Stock - ETA'!$F$3:F2202,'Rango proyecciones'!C47,'Stock - ETA'!$Q$3:Q2202,'Rango proyecciones'!$AB$7)</f>
        <v/>
      </c>
      <c r="T47" s="15">
        <f>R47</f>
        <v/>
      </c>
      <c r="U47" s="15">
        <f>S47</f>
        <v/>
      </c>
      <c r="V47" s="6" t="n"/>
      <c r="W47" s="9">
        <f>SUMIFS('Stock - ETA'!$T$3:T2202,'Stock - ETA'!$F$3:F2202,'Rango proyecciones'!C47,'Stock - ETA'!$AA$3:AA2202,'Rango proyecciones'!$AB$5) + SUMIFS('Stock - ETA'!$S$3:S2202,'Stock - ETA'!$F$3:F2202,'Rango proyecciones'!C47,'Stock - ETA'!$AA$3:AA2202,'Rango proyecciones'!$AB$8)</f>
        <v/>
      </c>
      <c r="X47" s="9">
        <f>SUMIFS('Stock - ETA'!$J$3:J2202,'Stock - ETA'!$F$3:F2202,'Rango proyecciones'!C47,'Stock - ETA'!$Q$3:Q2202,'Rango proyecciones'!$AB$5) + SUMIFS('Stock - ETA'!$I$3:I2202,'Stock - ETA'!$F$3:F2202,'Rango proyecciones'!C47,'Stock - ETA'!$Q$3:Q2202,'Rango proyecciones'!$AB$8)</f>
        <v/>
      </c>
      <c r="Y47" s="15">
        <f> 0.7 * V47 + W47</f>
        <v/>
      </c>
      <c r="Z47" s="15">
        <f> 0.7 * V47 + X47</f>
        <v/>
      </c>
      <c r="AA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europa1012805</t>
        </is>
      </c>
      <c r="D48" s="4" t="inlineStr">
        <is>
          <t>Agro Europa</t>
        </is>
      </c>
      <c r="E48" s="4" t="n">
        <v>1012805</v>
      </c>
      <c r="F48" s="4" t="inlineStr">
        <is>
          <t>PO TruEnt Deh s/p@ Cj 10k AS</t>
        </is>
      </c>
      <c r="G48" s="4" t="inlineStr">
        <is>
          <t>Trutro Deshuesado</t>
        </is>
      </c>
      <c r="H48" s="6" t="n">
        <v>780</v>
      </c>
      <c r="I48" s="9" t="n">
        <v>21600</v>
      </c>
      <c r="J48" s="6">
        <f>SUMIFS('Stock - ETA'!$R$3:R2202,'Stock - ETA'!$F$3:F2202,'Rango proyecciones'!C48,'Stock - ETA'!$AA$3:AA2202,'Rango proyecciones'!$AB$5)</f>
        <v/>
      </c>
      <c r="K48" s="9">
        <f>SUMIFS('Stock - ETA'!$H$3:H2202,'Stock - ETA'!$F$3:F2202,'Rango proyecciones'!C48,'Stock - ETA'!$Q$3:Q2202,'Rango proyecciones'!$AB$5)</f>
        <v/>
      </c>
      <c r="L48" s="9" t="n">
        <v>0</v>
      </c>
      <c r="M48" s="9" t="n">
        <v>0</v>
      </c>
      <c r="N48" s="9" t="n">
        <v>15</v>
      </c>
      <c r="O48" s="9" t="n">
        <v>20820</v>
      </c>
      <c r="P48" s="15">
        <f>H48 + O48 + J48</f>
        <v/>
      </c>
      <c r="Q48" s="16">
        <f>H48 + O48 + K48</f>
        <v/>
      </c>
      <c r="R48" s="6">
        <f>SUMIFS('Stock - ETA'!$S$3:S2202,'Stock - ETA'!$F$3:F2202,'Rango proyecciones'!C48,'Stock - ETA'!$AA$3:AA2202,'Rango proyecciones'!$AB$5) + SUMIFS('Stock - ETA'!$R$3:R2202,'Stock - ETA'!$F$3:F2202,'Rango proyecciones'!C48,'Stock - ETA'!$AA$3:AA2202,'Rango proyecciones'!$AB$7)</f>
        <v/>
      </c>
      <c r="S48" s="9">
        <f>SUMIFS('Stock - ETA'!$I$3:I2202,'Stock - ETA'!$F$3:F2202,'Rango proyecciones'!C48,'Stock - ETA'!$Q$3:Q2202,'Rango proyecciones'!$AB$5) + SUMIFS('Stock - ETA'!$H$3:H2202,'Stock - ETA'!$F$3:F2202,'Rango proyecciones'!C48,'Stock - ETA'!$Q$3:Q2202,'Rango proyecciones'!$AB$7)</f>
        <v/>
      </c>
      <c r="T48" s="15">
        <f>R48</f>
        <v/>
      </c>
      <c r="U48" s="15">
        <f>S48</f>
        <v/>
      </c>
      <c r="V48" s="6" t="n"/>
      <c r="W48" s="9">
        <f>SUMIFS('Stock - ETA'!$T$3:T2202,'Stock - ETA'!$F$3:F2202,'Rango proyecciones'!C48,'Stock - ETA'!$AA$3:AA2202,'Rango proyecciones'!$AB$5) + SUMIFS('Stock - ETA'!$S$3:S2202,'Stock - ETA'!$F$3:F2202,'Rango proyecciones'!C48,'Stock - ETA'!$AA$3:AA2202,'Rango proyecciones'!$AB$8)</f>
        <v/>
      </c>
      <c r="X48" s="9">
        <f>SUMIFS('Stock - ETA'!$J$3:J2202,'Stock - ETA'!$F$3:F2202,'Rango proyecciones'!C48,'Stock - ETA'!$Q$3:Q2202,'Rango proyecciones'!$AB$5) + SUMIFS('Stock - ETA'!$I$3:I2202,'Stock - ETA'!$F$3:F2202,'Rango proyecciones'!C48,'Stock - ETA'!$Q$3:Q2202,'Rango proyecciones'!$AB$8)</f>
        <v/>
      </c>
      <c r="Y48" s="15">
        <f> 0.7 * V48 + W48</f>
        <v/>
      </c>
      <c r="Z48" s="15">
        <f> 0.7 * V48 + X48</f>
        <v/>
      </c>
      <c r="AA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andes asia1011948</t>
        </is>
      </c>
      <c r="D49" s="4" t="inlineStr">
        <is>
          <t>Andes Asia</t>
        </is>
      </c>
      <c r="E49" s="4" t="n">
        <v>1011948</v>
      </c>
      <c r="F49" s="4" t="inlineStr">
        <is>
          <t>PO Ctre Mrps@ Cj 12k AS</t>
        </is>
      </c>
      <c r="G49" s="4" t="inlineStr">
        <is>
          <t>Menudencias</t>
        </is>
      </c>
      <c r="H49" s="6" t="n">
        <v>0</v>
      </c>
      <c r="I49" s="9" t="n">
        <v>1000</v>
      </c>
      <c r="J49" s="6">
        <f>SUMIFS('Stock - ETA'!$R$3:R2202,'Stock - ETA'!$F$3:F2202,'Rango proyecciones'!C49,'Stock - ETA'!$AA$3:AA2202,'Rango proyecciones'!$AB$5)</f>
        <v/>
      </c>
      <c r="K49" s="9">
        <f>SUMIFS('Stock - ETA'!$H$3:H2202,'Stock - ETA'!$F$3:F2202,'Rango proyecciones'!C49,'Stock - ETA'!$Q$3:Q2202,'Rango proyecciones'!$AB$5)</f>
        <v/>
      </c>
      <c r="L49" s="9" t="n">
        <v>0</v>
      </c>
      <c r="M49" s="9" t="n">
        <v>0</v>
      </c>
      <c r="N49" s="9" t="n"/>
      <c r="O49" s="9" t="n"/>
      <c r="P49" s="15">
        <f>H49 + O49 + J49</f>
        <v/>
      </c>
      <c r="Q49" s="16">
        <f>H49 + O49 + K49</f>
        <v/>
      </c>
      <c r="R49" s="6">
        <f>SUMIFS('Stock - ETA'!$S$3:S2202,'Stock - ETA'!$F$3:F2202,'Rango proyecciones'!C49,'Stock - ETA'!$AA$3:AA2202,'Rango proyecciones'!$AB$5) + SUMIFS('Stock - ETA'!$R$3:R2202,'Stock - ETA'!$F$3:F2202,'Rango proyecciones'!C49,'Stock - ETA'!$AA$3:AA2202,'Rango proyecciones'!$AB$7)</f>
        <v/>
      </c>
      <c r="S49" s="9">
        <f>SUMIFS('Stock - ETA'!$I$3:I2202,'Stock - ETA'!$F$3:F2202,'Rango proyecciones'!C49,'Stock - ETA'!$Q$3:Q2202,'Rango proyecciones'!$AB$5) + SUMIFS('Stock - ETA'!$H$3:H2202,'Stock - ETA'!$F$3:F2202,'Rango proyecciones'!C49,'Stock - ETA'!$Q$3:Q2202,'Rango proyecciones'!$AB$7)</f>
        <v/>
      </c>
      <c r="T49" s="15">
        <f>R49</f>
        <v/>
      </c>
      <c r="U49" s="15">
        <f>S49</f>
        <v/>
      </c>
      <c r="V49" s="6" t="n">
        <v>1000</v>
      </c>
      <c r="W49" s="9">
        <f>SUMIFS('Stock - ETA'!$T$3:T2202,'Stock - ETA'!$F$3:F2202,'Rango proyecciones'!C49,'Stock - ETA'!$AA$3:AA2202,'Rango proyecciones'!$AB$5) + SUMIFS('Stock - ETA'!$S$3:S2202,'Stock - ETA'!$F$3:F2202,'Rango proyecciones'!C49,'Stock - ETA'!$AA$3:AA2202,'Rango proyecciones'!$AB$8)</f>
        <v/>
      </c>
      <c r="X49" s="9">
        <f>SUMIFS('Stock - ETA'!$J$3:J2202,'Stock - ETA'!$F$3:F2202,'Rango proyecciones'!C49,'Stock - ETA'!$Q$3:Q2202,'Rango proyecciones'!$AB$5) + SUMIFS('Stock - ETA'!$I$3:I2202,'Stock - ETA'!$F$3:F2202,'Rango proyecciones'!C49,'Stock - ETA'!$Q$3:Q2202,'Rango proyecciones'!$AB$8)</f>
        <v/>
      </c>
      <c r="Y49" s="15">
        <f> 0.7 * V49 + W49</f>
        <v/>
      </c>
      <c r="Z49" s="15">
        <f> 0.7 * V49 + X49</f>
        <v/>
      </c>
      <c r="AA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andes asia1012326</t>
        </is>
      </c>
      <c r="D50" s="4" t="inlineStr">
        <is>
          <t>Andes Asia</t>
        </is>
      </c>
      <c r="E50" s="4" t="n">
        <v>1012326</v>
      </c>
      <c r="F50" s="4" t="inlineStr">
        <is>
          <t>PO Corazon@Bo 12k Cj AS</t>
        </is>
      </c>
      <c r="G50" s="4" t="inlineStr">
        <is>
          <t>Menudencias</t>
        </is>
      </c>
      <c r="H50" s="6" t="n">
        <v>2808</v>
      </c>
      <c r="I50" s="9" t="n">
        <v>2720</v>
      </c>
      <c r="J50" s="6">
        <f>SUMIFS('Stock - ETA'!$R$3:R2202,'Stock - ETA'!$F$3:F2202,'Rango proyecciones'!C50,'Stock - ETA'!$AA$3:AA2202,'Rango proyecciones'!$AB$5)</f>
        <v/>
      </c>
      <c r="K50" s="9">
        <f>SUMIFS('Stock - ETA'!$H$3:H2202,'Stock - ETA'!$F$3:F2202,'Rango proyecciones'!C50,'Stock - ETA'!$Q$3:Q2202,'Rango proyecciones'!$AB$5)</f>
        <v/>
      </c>
      <c r="L50" s="9" t="n">
        <v>0</v>
      </c>
      <c r="M50" s="9" t="n">
        <v>0</v>
      </c>
      <c r="N50" s="9" t="n"/>
      <c r="O50" s="9" t="n"/>
      <c r="P50" s="15">
        <f>H50 + O50 + J50</f>
        <v/>
      </c>
      <c r="Q50" s="16">
        <f>H50 + O50 + K50</f>
        <v/>
      </c>
      <c r="R50" s="6">
        <f>SUMIFS('Stock - ETA'!$S$3:S2202,'Stock - ETA'!$F$3:F2202,'Rango proyecciones'!C50,'Stock - ETA'!$AA$3:AA2202,'Rango proyecciones'!$AB$5) + SUMIFS('Stock - ETA'!$R$3:R2202,'Stock - ETA'!$F$3:F2202,'Rango proyecciones'!C50,'Stock - ETA'!$AA$3:AA2202,'Rango proyecciones'!$AB$7)</f>
        <v/>
      </c>
      <c r="S50" s="9">
        <f>SUMIFS('Stock - ETA'!$I$3:I2202,'Stock - ETA'!$F$3:F2202,'Rango proyecciones'!C50,'Stock - ETA'!$Q$3:Q2202,'Rango proyecciones'!$AB$5) + SUMIFS('Stock - ETA'!$H$3:H2202,'Stock - ETA'!$F$3:F2202,'Rango proyecciones'!C50,'Stock - ETA'!$Q$3:Q2202,'Rango proyecciones'!$AB$7)</f>
        <v/>
      </c>
      <c r="T50" s="15">
        <f>R50</f>
        <v/>
      </c>
      <c r="U50" s="15">
        <f>S50</f>
        <v/>
      </c>
      <c r="V50" s="6" t="n"/>
      <c r="W50" s="9">
        <f>SUMIFS('Stock - ETA'!$T$3:T2202,'Stock - ETA'!$F$3:F2202,'Rango proyecciones'!C50,'Stock - ETA'!$AA$3:AA2202,'Rango proyecciones'!$AB$5) + SUMIFS('Stock - ETA'!$S$3:S2202,'Stock - ETA'!$F$3:F2202,'Rango proyecciones'!C50,'Stock - ETA'!$AA$3:AA2202,'Rango proyecciones'!$AB$8)</f>
        <v/>
      </c>
      <c r="X50" s="9">
        <f>SUMIFS('Stock - ETA'!$J$3:J2202,'Stock - ETA'!$F$3:F2202,'Rango proyecciones'!C50,'Stock - ETA'!$Q$3:Q2202,'Rango proyecciones'!$AB$5) + SUMIFS('Stock - ETA'!$I$3:I2202,'Stock - ETA'!$F$3:F2202,'Rango proyecciones'!C50,'Stock - ETA'!$Q$3:Q2202,'Rango proyecciones'!$AB$8)</f>
        <v/>
      </c>
      <c r="Y50" s="15">
        <f> 0.7 * V50 + W50</f>
        <v/>
      </c>
      <c r="Z50" s="15">
        <f> 0.7 * V50 + X50</f>
        <v/>
      </c>
      <c r="AA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mexico1011047</t>
        </is>
      </c>
      <c r="D51" s="4" t="inlineStr">
        <is>
          <t>Agro Mexico</t>
        </is>
      </c>
      <c r="E51" s="4" t="n">
        <v>1011047</v>
      </c>
      <c r="F51" s="4" t="inlineStr">
        <is>
          <t>PO PchDeh &gt;170g NMr@ Cj 10k SP</t>
        </is>
      </c>
      <c r="G51" s="4" t="inlineStr">
        <is>
          <t>Pechuga Desh</t>
        </is>
      </c>
      <c r="H51" s="6" t="n">
        <v>0</v>
      </c>
      <c r="I51" s="9" t="n">
        <v>22800</v>
      </c>
      <c r="J51" s="6">
        <f>SUMIFS('Stock - ETA'!$R$3:R2202,'Stock - ETA'!$F$3:F2202,'Rango proyecciones'!C51,'Stock - ETA'!$AA$3:AA2202,'Rango proyecciones'!$AB$5)</f>
        <v/>
      </c>
      <c r="K51" s="9">
        <f>SUMIFS('Stock - ETA'!$H$3:H2202,'Stock - ETA'!$F$3:F2202,'Rango proyecciones'!C51,'Stock - ETA'!$Q$3:Q2202,'Rango proyecciones'!$AB$5)</f>
        <v/>
      </c>
      <c r="L51" s="9" t="n">
        <v>0</v>
      </c>
      <c r="M51" s="9" t="n">
        <v>0</v>
      </c>
      <c r="N51" s="9" t="n"/>
      <c r="O51" s="9" t="n"/>
      <c r="P51" s="15">
        <f>H51 + O51 + J51</f>
        <v/>
      </c>
      <c r="Q51" s="16">
        <f>H51 + O51 + K51</f>
        <v/>
      </c>
      <c r="R51" s="6">
        <f>SUMIFS('Stock - ETA'!$S$3:S2202,'Stock - ETA'!$F$3:F2202,'Rango proyecciones'!C51,'Stock - ETA'!$AA$3:AA2202,'Rango proyecciones'!$AB$5) + SUMIFS('Stock - ETA'!$R$3:R2202,'Stock - ETA'!$F$3:F2202,'Rango proyecciones'!C51,'Stock - ETA'!$AA$3:AA2202,'Rango proyecciones'!$AB$7)</f>
        <v/>
      </c>
      <c r="S51" s="9">
        <f>SUMIFS('Stock - ETA'!$I$3:I2202,'Stock - ETA'!$F$3:F2202,'Rango proyecciones'!C51,'Stock - ETA'!$Q$3:Q2202,'Rango proyecciones'!$AB$5) + SUMIFS('Stock - ETA'!$H$3:H2202,'Stock - ETA'!$F$3:F2202,'Rango proyecciones'!C51,'Stock - ETA'!$Q$3:Q2202,'Rango proyecciones'!$AB$7)</f>
        <v/>
      </c>
      <c r="T51" s="15">
        <f>R51</f>
        <v/>
      </c>
      <c r="U51" s="15">
        <f>S51</f>
        <v/>
      </c>
      <c r="V51" s="6" t="n"/>
      <c r="W51" s="9">
        <f>SUMIFS('Stock - ETA'!$T$3:T2202,'Stock - ETA'!$F$3:F2202,'Rango proyecciones'!C51,'Stock - ETA'!$AA$3:AA2202,'Rango proyecciones'!$AB$5) + SUMIFS('Stock - ETA'!$S$3:S2202,'Stock - ETA'!$F$3:F2202,'Rango proyecciones'!C51,'Stock - ETA'!$AA$3:AA2202,'Rango proyecciones'!$AB$8)</f>
        <v/>
      </c>
      <c r="X51" s="9">
        <f>SUMIFS('Stock - ETA'!$J$3:J2202,'Stock - ETA'!$F$3:F2202,'Rango proyecciones'!C51,'Stock - ETA'!$Q$3:Q2202,'Rango proyecciones'!$AB$5) + SUMIFS('Stock - ETA'!$I$3:I2202,'Stock - ETA'!$F$3:F2202,'Rango proyecciones'!C51,'Stock - ETA'!$Q$3:Q2202,'Rango proyecciones'!$AB$8)</f>
        <v/>
      </c>
      <c r="Y51" s="15">
        <f> 0.8 * V51 + W51</f>
        <v/>
      </c>
      <c r="Z51" s="15">
        <f> 0.8 * V51 + X51</f>
        <v/>
      </c>
      <c r="AA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mexico1011127</t>
        </is>
      </c>
      <c r="D52" s="4" t="inlineStr">
        <is>
          <t>Agro Mexico</t>
        </is>
      </c>
      <c r="E52" s="4" t="n">
        <v>1011127</v>
      </c>
      <c r="F52" s="4" t="inlineStr">
        <is>
          <t>PO PchDeh Random Mr Mex@ Cj 10k AS</t>
        </is>
      </c>
      <c r="G52" s="4" t="inlineStr">
        <is>
          <t>Pechuga Desh</t>
        </is>
      </c>
      <c r="H52" s="6" t="n">
        <v>977809</v>
      </c>
      <c r="I52" s="9" t="n">
        <v>814020</v>
      </c>
      <c r="J52" s="6">
        <f>SUMIFS('Stock - ETA'!$R$3:R2202,'Stock - ETA'!$F$3:F2202,'Rango proyecciones'!C52,'Stock - ETA'!$AA$3:AA2202,'Rango proyecciones'!$AB$5)</f>
        <v/>
      </c>
      <c r="K52" s="9">
        <f>SUMIFS('Stock - ETA'!$H$3:H2202,'Stock - ETA'!$F$3:F2202,'Rango proyecciones'!C52,'Stock - ETA'!$Q$3:Q2202,'Rango proyecciones'!$AB$5)</f>
        <v/>
      </c>
      <c r="L52" s="9" t="n">
        <v>0</v>
      </c>
      <c r="M52" s="9" t="n">
        <v>0</v>
      </c>
      <c r="N52" s="9" t="n">
        <v>129610</v>
      </c>
      <c r="O52" s="9" t="n">
        <v>6600</v>
      </c>
      <c r="P52" s="15">
        <f>H52 + O52 + J52</f>
        <v/>
      </c>
      <c r="Q52" s="16">
        <f>H52 + O52 + K52</f>
        <v/>
      </c>
      <c r="R52" s="6">
        <f>SUMIFS('Stock - ETA'!$S$3:S2202,'Stock - ETA'!$F$3:F2202,'Rango proyecciones'!C52,'Stock - ETA'!$AA$3:AA2202,'Rango proyecciones'!$AB$5) + SUMIFS('Stock - ETA'!$R$3:R2202,'Stock - ETA'!$F$3:F2202,'Rango proyecciones'!C52,'Stock - ETA'!$AA$3:AA2202,'Rango proyecciones'!$AB$7)</f>
        <v/>
      </c>
      <c r="S52" s="9">
        <f>SUMIFS('Stock - ETA'!$I$3:I2202,'Stock - ETA'!$F$3:F2202,'Rango proyecciones'!C52,'Stock - ETA'!$Q$3:Q2202,'Rango proyecciones'!$AB$5) + SUMIFS('Stock - ETA'!$H$3:H2202,'Stock - ETA'!$F$3:F2202,'Rango proyecciones'!C52,'Stock - ETA'!$Q$3:Q2202,'Rango proyecciones'!$AB$7)</f>
        <v/>
      </c>
      <c r="T52" s="15">
        <f>R52</f>
        <v/>
      </c>
      <c r="U52" s="15">
        <f>S52</f>
        <v/>
      </c>
      <c r="V52" s="6" t="n">
        <v>1128000</v>
      </c>
      <c r="W52" s="9">
        <f>SUMIFS('Stock - ETA'!$T$3:T2202,'Stock - ETA'!$F$3:F2202,'Rango proyecciones'!C52,'Stock - ETA'!$AA$3:AA2202,'Rango proyecciones'!$AB$5) + SUMIFS('Stock - ETA'!$S$3:S2202,'Stock - ETA'!$F$3:F2202,'Rango proyecciones'!C52,'Stock - ETA'!$AA$3:AA2202,'Rango proyecciones'!$AB$8)</f>
        <v/>
      </c>
      <c r="X52" s="9">
        <f>SUMIFS('Stock - ETA'!$J$3:J2202,'Stock - ETA'!$F$3:F2202,'Rango proyecciones'!C52,'Stock - ETA'!$Q$3:Q2202,'Rango proyecciones'!$AB$5) + SUMIFS('Stock - ETA'!$I$3:I2202,'Stock - ETA'!$F$3:F2202,'Rango proyecciones'!C52,'Stock - ETA'!$Q$3:Q2202,'Rango proyecciones'!$AB$8)</f>
        <v/>
      </c>
      <c r="Y52" s="15">
        <f> 0.8 * V52 + W52</f>
        <v/>
      </c>
      <c r="Z52" s="15">
        <f> 0.8 * V52 + X52</f>
        <v/>
      </c>
      <c r="AA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mexico1011150</t>
        </is>
      </c>
      <c r="D53" s="4" t="inlineStr">
        <is>
          <t>Agro Mexico</t>
        </is>
      </c>
      <c r="E53" s="4" t="n">
        <v>1011150</v>
      </c>
      <c r="F53" s="4" t="inlineStr">
        <is>
          <t>PO Tru-Ctro Ala Mex@ Cj 9k AS</t>
        </is>
      </c>
      <c r="G53" s="4" t="inlineStr">
        <is>
          <t>Ala</t>
        </is>
      </c>
      <c r="H53" s="6" t="n">
        <v>20520</v>
      </c>
      <c r="I53" s="9" t="n">
        <v>100000</v>
      </c>
      <c r="J53" s="6">
        <f>SUMIFS('Stock - ETA'!$R$3:R2202,'Stock - ETA'!$F$3:F2202,'Rango proyecciones'!C53,'Stock - ETA'!$AA$3:AA2202,'Rango proyecciones'!$AB$5)</f>
        <v/>
      </c>
      <c r="K53" s="9">
        <f>SUMIFS('Stock - ETA'!$H$3:H2202,'Stock - ETA'!$F$3:F2202,'Rango proyecciones'!C53,'Stock - ETA'!$Q$3:Q2202,'Rango proyecciones'!$AB$5)</f>
        <v/>
      </c>
      <c r="L53" s="9" t="n">
        <v>0</v>
      </c>
      <c r="M53" s="9" t="n">
        <v>0</v>
      </c>
      <c r="N53" s="9" t="n">
        <v>20520</v>
      </c>
      <c r="O53" s="9" t="n">
        <v>41031</v>
      </c>
      <c r="P53" s="15">
        <f>H53 + O53 + J53</f>
        <v/>
      </c>
      <c r="Q53" s="16">
        <f>H53 + O53 + K53</f>
        <v/>
      </c>
      <c r="R53" s="6">
        <f>SUMIFS('Stock - ETA'!$S$3:S2202,'Stock - ETA'!$F$3:F2202,'Rango proyecciones'!C53,'Stock - ETA'!$AA$3:AA2202,'Rango proyecciones'!$AB$5) + SUMIFS('Stock - ETA'!$R$3:R2202,'Stock - ETA'!$F$3:F2202,'Rango proyecciones'!C53,'Stock - ETA'!$AA$3:AA2202,'Rango proyecciones'!$AB$7)</f>
        <v/>
      </c>
      <c r="S53" s="9">
        <f>SUMIFS('Stock - ETA'!$I$3:I2202,'Stock - ETA'!$F$3:F2202,'Rango proyecciones'!C53,'Stock - ETA'!$Q$3:Q2202,'Rango proyecciones'!$AB$5) + SUMIFS('Stock - ETA'!$H$3:H2202,'Stock - ETA'!$F$3:F2202,'Rango proyecciones'!C53,'Stock - ETA'!$Q$3:Q2202,'Rango proyecciones'!$AB$7)</f>
        <v/>
      </c>
      <c r="T53" s="15">
        <f>R53</f>
        <v/>
      </c>
      <c r="U53" s="15">
        <f>S53</f>
        <v/>
      </c>
      <c r="V53" s="6" t="n">
        <v>40000</v>
      </c>
      <c r="W53" s="9">
        <f>SUMIFS('Stock - ETA'!$T$3:T2202,'Stock - ETA'!$F$3:F2202,'Rango proyecciones'!C53,'Stock - ETA'!$AA$3:AA2202,'Rango proyecciones'!$AB$5) + SUMIFS('Stock - ETA'!$S$3:S2202,'Stock - ETA'!$F$3:F2202,'Rango proyecciones'!C53,'Stock - ETA'!$AA$3:AA2202,'Rango proyecciones'!$AB$8)</f>
        <v/>
      </c>
      <c r="X53" s="9">
        <f>SUMIFS('Stock - ETA'!$J$3:J2202,'Stock - ETA'!$F$3:F2202,'Rango proyecciones'!C53,'Stock - ETA'!$Q$3:Q2202,'Rango proyecciones'!$AB$5) + SUMIFS('Stock - ETA'!$I$3:I2202,'Stock - ETA'!$F$3:F2202,'Rango proyecciones'!C53,'Stock - ETA'!$Q$3:Q2202,'Rango proyecciones'!$AB$8)</f>
        <v/>
      </c>
      <c r="Y53" s="15">
        <f> 0.8 * V53 + W53</f>
        <v/>
      </c>
      <c r="Z53" s="15">
        <f> 0.8 * V53 + X53</f>
        <v/>
      </c>
      <c r="AA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mexico1011151</t>
        </is>
      </c>
      <c r="D54" s="4" t="inlineStr">
        <is>
          <t>Agro Mexico</t>
        </is>
      </c>
      <c r="E54" s="4" t="n">
        <v>1011151</v>
      </c>
      <c r="F54" s="4" t="inlineStr">
        <is>
          <t>PO File Mex@ Cj 9k AS</t>
        </is>
      </c>
      <c r="G54" s="4" t="inlineStr">
        <is>
          <t>Filete</t>
        </is>
      </c>
      <c r="H54" s="6" t="n">
        <v>20007</v>
      </c>
      <c r="I54" s="9" t="n">
        <v>20000</v>
      </c>
      <c r="J54" s="6">
        <f>SUMIFS('Stock - ETA'!$R$3:R2202,'Stock - ETA'!$F$3:F2202,'Rango proyecciones'!C54,'Stock - ETA'!$AA$3:AA2202,'Rango proyecciones'!$AB$5)</f>
        <v/>
      </c>
      <c r="K54" s="9">
        <f>SUMIFS('Stock - ETA'!$H$3:H2202,'Stock - ETA'!$F$3:F2202,'Rango proyecciones'!C54,'Stock - ETA'!$Q$3:Q2202,'Rango proyecciones'!$AB$5)</f>
        <v/>
      </c>
      <c r="L54" s="9" t="n">
        <v>0</v>
      </c>
      <c r="M54" s="9" t="n">
        <v>0</v>
      </c>
      <c r="N54" s="9" t="n">
        <v>0</v>
      </c>
      <c r="O54" s="9" t="n">
        <v>20007</v>
      </c>
      <c r="P54" s="15">
        <f>H54 + O54 + J54</f>
        <v/>
      </c>
      <c r="Q54" s="16">
        <f>H54 + O54 + K54</f>
        <v/>
      </c>
      <c r="R54" s="6">
        <f>SUMIFS('Stock - ETA'!$S$3:S2202,'Stock - ETA'!$F$3:F2202,'Rango proyecciones'!C54,'Stock - ETA'!$AA$3:AA2202,'Rango proyecciones'!$AB$5) + SUMIFS('Stock - ETA'!$R$3:R2202,'Stock - ETA'!$F$3:F2202,'Rango proyecciones'!C54,'Stock - ETA'!$AA$3:AA2202,'Rango proyecciones'!$AB$7)</f>
        <v/>
      </c>
      <c r="S54" s="9">
        <f>SUMIFS('Stock - ETA'!$I$3:I2202,'Stock - ETA'!$F$3:F2202,'Rango proyecciones'!C54,'Stock - ETA'!$Q$3:Q2202,'Rango proyecciones'!$AB$5) + SUMIFS('Stock - ETA'!$H$3:H2202,'Stock - ETA'!$F$3:F2202,'Rango proyecciones'!C54,'Stock - ETA'!$Q$3:Q2202,'Rango proyecciones'!$AB$7)</f>
        <v/>
      </c>
      <c r="T54" s="15">
        <f>R54</f>
        <v/>
      </c>
      <c r="U54" s="15">
        <f>S54</f>
        <v/>
      </c>
      <c r="V54" s="6" t="n">
        <v>20000</v>
      </c>
      <c r="W54" s="9">
        <f>SUMIFS('Stock - ETA'!$T$3:T2202,'Stock - ETA'!$F$3:F2202,'Rango proyecciones'!C54,'Stock - ETA'!$AA$3:AA2202,'Rango proyecciones'!$AB$5) + SUMIFS('Stock - ETA'!$S$3:S2202,'Stock - ETA'!$F$3:F2202,'Rango proyecciones'!C54,'Stock - ETA'!$AA$3:AA2202,'Rango proyecciones'!$AB$8)</f>
        <v/>
      </c>
      <c r="X54" s="9">
        <f>SUMIFS('Stock - ETA'!$J$3:J2202,'Stock - ETA'!$F$3:F2202,'Rango proyecciones'!C54,'Stock - ETA'!$Q$3:Q2202,'Rango proyecciones'!$AB$5) + SUMIFS('Stock - ETA'!$I$3:I2202,'Stock - ETA'!$F$3:F2202,'Rango proyecciones'!C54,'Stock - ETA'!$Q$3:Q2202,'Rango proyecciones'!$AB$8)</f>
        <v/>
      </c>
      <c r="Y54" s="15">
        <f> 0.8 * V54 + W54</f>
        <v/>
      </c>
      <c r="Z54" s="15">
        <f> 0.8 * V54 + X54</f>
        <v/>
      </c>
      <c r="AA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mexico1011611</t>
        </is>
      </c>
      <c r="D55" s="4" t="inlineStr">
        <is>
          <t>Agro Mexico</t>
        </is>
      </c>
      <c r="E55" s="4" t="n">
        <v>1011611</v>
      </c>
      <c r="F55" s="4" t="inlineStr">
        <is>
          <t>PO PchDeh MEX@ Cj AS</t>
        </is>
      </c>
      <c r="G55" s="4" t="inlineStr">
        <is>
          <t>Pechuga Desh</t>
        </is>
      </c>
      <c r="H55" s="6" t="n">
        <v>19954</v>
      </c>
      <c r="I55" s="9" t="n">
        <v>25600</v>
      </c>
      <c r="J55" s="6">
        <f>SUMIFS('Stock - ETA'!$R$3:R2202,'Stock - ETA'!$F$3:F2202,'Rango proyecciones'!C55,'Stock - ETA'!$AA$3:AA2202,'Rango proyecciones'!$AB$5)</f>
        <v/>
      </c>
      <c r="K55" s="9">
        <f>SUMIFS('Stock - ETA'!$H$3:H2202,'Stock - ETA'!$F$3:F2202,'Rango proyecciones'!C55,'Stock - ETA'!$Q$3:Q2202,'Rango proyecciones'!$AB$5)</f>
        <v/>
      </c>
      <c r="L55" s="9" t="n">
        <v>0</v>
      </c>
      <c r="M55" s="9" t="n">
        <v>0</v>
      </c>
      <c r="N55" s="9" t="n"/>
      <c r="O55" s="9" t="n"/>
      <c r="P55" s="15">
        <f>H55 + O55 + J55</f>
        <v/>
      </c>
      <c r="Q55" s="16">
        <f>H55 + O55 + K55</f>
        <v/>
      </c>
      <c r="R55" s="6">
        <f>SUMIFS('Stock - ETA'!$S$3:S2202,'Stock - ETA'!$F$3:F2202,'Rango proyecciones'!C55,'Stock - ETA'!$AA$3:AA2202,'Rango proyecciones'!$AB$5) + SUMIFS('Stock - ETA'!$R$3:R2202,'Stock - ETA'!$F$3:F2202,'Rango proyecciones'!C55,'Stock - ETA'!$AA$3:AA2202,'Rango proyecciones'!$AB$7)</f>
        <v/>
      </c>
      <c r="S55" s="9">
        <f>SUMIFS('Stock - ETA'!$I$3:I2202,'Stock - ETA'!$F$3:F2202,'Rango proyecciones'!C55,'Stock - ETA'!$Q$3:Q2202,'Rango proyecciones'!$AB$5) + SUMIFS('Stock - ETA'!$H$3:H2202,'Stock - ETA'!$F$3:F2202,'Rango proyecciones'!C55,'Stock - ETA'!$Q$3:Q2202,'Rango proyecciones'!$AB$7)</f>
        <v/>
      </c>
      <c r="T55" s="15">
        <f>R55</f>
        <v/>
      </c>
      <c r="U55" s="15">
        <f>S55</f>
        <v/>
      </c>
      <c r="V55" s="6" t="n"/>
      <c r="W55" s="9">
        <f>SUMIFS('Stock - ETA'!$T$3:T2202,'Stock - ETA'!$F$3:F2202,'Rango proyecciones'!C55,'Stock - ETA'!$AA$3:AA2202,'Rango proyecciones'!$AB$5) + SUMIFS('Stock - ETA'!$S$3:S2202,'Stock - ETA'!$F$3:F2202,'Rango proyecciones'!C55,'Stock - ETA'!$AA$3:AA2202,'Rango proyecciones'!$AB$8)</f>
        <v/>
      </c>
      <c r="X55" s="9">
        <f>SUMIFS('Stock - ETA'!$J$3:J2202,'Stock - ETA'!$F$3:F2202,'Rango proyecciones'!C55,'Stock - ETA'!$Q$3:Q2202,'Rango proyecciones'!$AB$5) + SUMIFS('Stock - ETA'!$I$3:I2202,'Stock - ETA'!$F$3:F2202,'Rango proyecciones'!C55,'Stock - ETA'!$Q$3:Q2202,'Rango proyecciones'!$AB$8)</f>
        <v/>
      </c>
      <c r="Y55" s="15">
        <f> 0.8 * V55 + W55</f>
        <v/>
      </c>
      <c r="Z55" s="15">
        <f> 0.8 * V55 + X55</f>
        <v/>
      </c>
      <c r="AA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mexico1011614</t>
        </is>
      </c>
      <c r="D56" s="4" t="inlineStr">
        <is>
          <t>Agro Mexico</t>
        </is>
      </c>
      <c r="E56" s="4" t="n">
        <v>1011614</v>
      </c>
      <c r="F56" s="4" t="inlineStr">
        <is>
          <t>PO PchDeh Random Mr MEX@ Cj 20k AS</t>
        </is>
      </c>
      <c r="G56" s="4" t="inlineStr">
        <is>
          <t>Pechuga Desh</t>
        </is>
      </c>
      <c r="H56" s="6" t="n">
        <v>19954</v>
      </c>
      <c r="I56" s="9" t="n">
        <v>45600</v>
      </c>
      <c r="J56" s="6">
        <f>SUMIFS('Stock - ETA'!$R$3:R2202,'Stock - ETA'!$F$3:F2202,'Rango proyecciones'!C56,'Stock - ETA'!$AA$3:AA2202,'Rango proyecciones'!$AB$5)</f>
        <v/>
      </c>
      <c r="K56" s="9">
        <f>SUMIFS('Stock - ETA'!$H$3:H2202,'Stock - ETA'!$F$3:F2202,'Rango proyecciones'!C56,'Stock - ETA'!$Q$3:Q2202,'Rango proyecciones'!$AB$5)</f>
        <v/>
      </c>
      <c r="L56" s="9" t="n">
        <v>0</v>
      </c>
      <c r="M56" s="9" t="n">
        <v>0</v>
      </c>
      <c r="N56" s="9" t="n"/>
      <c r="O56" s="9" t="n"/>
      <c r="P56" s="15">
        <f>H56 + O56 + J56</f>
        <v/>
      </c>
      <c r="Q56" s="16">
        <f>H56 + O56 + K56</f>
        <v/>
      </c>
      <c r="R56" s="6">
        <f>SUMIFS('Stock - ETA'!$S$3:S2202,'Stock - ETA'!$F$3:F2202,'Rango proyecciones'!C56,'Stock - ETA'!$AA$3:AA2202,'Rango proyecciones'!$AB$5) + SUMIFS('Stock - ETA'!$R$3:R2202,'Stock - ETA'!$F$3:F2202,'Rango proyecciones'!C56,'Stock - ETA'!$AA$3:AA2202,'Rango proyecciones'!$AB$7)</f>
        <v/>
      </c>
      <c r="S56" s="9">
        <f>SUMIFS('Stock - ETA'!$I$3:I2202,'Stock - ETA'!$F$3:F2202,'Rango proyecciones'!C56,'Stock - ETA'!$Q$3:Q2202,'Rango proyecciones'!$AB$5) + SUMIFS('Stock - ETA'!$H$3:H2202,'Stock - ETA'!$F$3:F2202,'Rango proyecciones'!C56,'Stock - ETA'!$Q$3:Q2202,'Rango proyecciones'!$AB$7)</f>
        <v/>
      </c>
      <c r="T56" s="15">
        <f>R56</f>
        <v/>
      </c>
      <c r="U56" s="15">
        <f>S56</f>
        <v/>
      </c>
      <c r="V56" s="6" t="n"/>
      <c r="W56" s="9">
        <f>SUMIFS('Stock - ETA'!$T$3:T2202,'Stock - ETA'!$F$3:F2202,'Rango proyecciones'!C56,'Stock - ETA'!$AA$3:AA2202,'Rango proyecciones'!$AB$5) + SUMIFS('Stock - ETA'!$S$3:S2202,'Stock - ETA'!$F$3:F2202,'Rango proyecciones'!C56,'Stock - ETA'!$AA$3:AA2202,'Rango proyecciones'!$AB$8)</f>
        <v/>
      </c>
      <c r="X56" s="9">
        <f>SUMIFS('Stock - ETA'!$J$3:J2202,'Stock - ETA'!$F$3:F2202,'Rango proyecciones'!C56,'Stock - ETA'!$Q$3:Q2202,'Rango proyecciones'!$AB$5) + SUMIFS('Stock - ETA'!$I$3:I2202,'Stock - ETA'!$F$3:F2202,'Rango proyecciones'!C56,'Stock - ETA'!$Q$3:Q2202,'Rango proyecciones'!$AB$8)</f>
        <v/>
      </c>
      <c r="Y56" s="15">
        <f> 0.8 * V56 + W56</f>
        <v/>
      </c>
      <c r="Z56" s="15">
        <f> 0.8 * V56 + X56</f>
        <v/>
      </c>
      <c r="AA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mexico1011748</t>
        </is>
      </c>
      <c r="D57" s="4" t="inlineStr">
        <is>
          <t>Agro Mexico</t>
        </is>
      </c>
      <c r="E57" s="4" t="n">
        <v>1011748</v>
      </c>
      <c r="F57" s="4" t="inlineStr">
        <is>
          <t>PO PchDeh &gt;170 NMr@ Cj 10k AS</t>
        </is>
      </c>
      <c r="G57" s="4" t="inlineStr">
        <is>
          <t>Pechuga Desh</t>
        </is>
      </c>
      <c r="H57" s="6" t="n">
        <v>134398</v>
      </c>
      <c r="I57" s="9" t="n">
        <v>91200</v>
      </c>
      <c r="J57" s="6">
        <f>SUMIFS('Stock - ETA'!$R$3:R2202,'Stock - ETA'!$F$3:F2202,'Rango proyecciones'!C57,'Stock - ETA'!$AA$3:AA2202,'Rango proyecciones'!$AB$5)</f>
        <v/>
      </c>
      <c r="K57" s="9">
        <f>SUMIFS('Stock - ETA'!$H$3:H2202,'Stock - ETA'!$F$3:F2202,'Rango proyecciones'!C57,'Stock - ETA'!$Q$3:Q2202,'Rango proyecciones'!$AB$5)</f>
        <v/>
      </c>
      <c r="L57" s="9" t="n">
        <v>0</v>
      </c>
      <c r="M57" s="9" t="n">
        <v>0</v>
      </c>
      <c r="N57" s="9" t="n"/>
      <c r="O57" s="9" t="n"/>
      <c r="P57" s="15">
        <f>H57 + O57 + J57</f>
        <v/>
      </c>
      <c r="Q57" s="16">
        <f>H57 + O57 + K57</f>
        <v/>
      </c>
      <c r="R57" s="6">
        <f>SUMIFS('Stock - ETA'!$S$3:S2202,'Stock - ETA'!$F$3:F2202,'Rango proyecciones'!C57,'Stock - ETA'!$AA$3:AA2202,'Rango proyecciones'!$AB$5) + SUMIFS('Stock - ETA'!$R$3:R2202,'Stock - ETA'!$F$3:F2202,'Rango proyecciones'!C57,'Stock - ETA'!$AA$3:AA2202,'Rango proyecciones'!$AB$7)</f>
        <v/>
      </c>
      <c r="S57" s="9">
        <f>SUMIFS('Stock - ETA'!$I$3:I2202,'Stock - ETA'!$F$3:F2202,'Rango proyecciones'!C57,'Stock - ETA'!$Q$3:Q2202,'Rango proyecciones'!$AB$5) + SUMIFS('Stock - ETA'!$H$3:H2202,'Stock - ETA'!$F$3:F2202,'Rango proyecciones'!C57,'Stock - ETA'!$Q$3:Q2202,'Rango proyecciones'!$AB$7)</f>
        <v/>
      </c>
      <c r="T57" s="15">
        <f>R57</f>
        <v/>
      </c>
      <c r="U57" s="15">
        <f>S57</f>
        <v/>
      </c>
      <c r="V57" s="6" t="n"/>
      <c r="W57" s="9">
        <f>SUMIFS('Stock - ETA'!$T$3:T2202,'Stock - ETA'!$F$3:F2202,'Rango proyecciones'!C57,'Stock - ETA'!$AA$3:AA2202,'Rango proyecciones'!$AB$5) + SUMIFS('Stock - ETA'!$S$3:S2202,'Stock - ETA'!$F$3:F2202,'Rango proyecciones'!C57,'Stock - ETA'!$AA$3:AA2202,'Rango proyecciones'!$AB$8)</f>
        <v/>
      </c>
      <c r="X57" s="9">
        <f>SUMIFS('Stock - ETA'!$J$3:J2202,'Stock - ETA'!$F$3:F2202,'Rango proyecciones'!C57,'Stock - ETA'!$Q$3:Q2202,'Rango proyecciones'!$AB$5) + SUMIFS('Stock - ETA'!$I$3:I2202,'Stock - ETA'!$F$3:F2202,'Rango proyecciones'!C57,'Stock - ETA'!$Q$3:Q2202,'Rango proyecciones'!$AB$8)</f>
        <v/>
      </c>
      <c r="Y57" s="15">
        <f> 0.8 * V57 + W57</f>
        <v/>
      </c>
      <c r="Z57" s="15">
        <f> 0.8 * V57 + X57</f>
        <v/>
      </c>
      <c r="AA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mexico1012278</t>
        </is>
      </c>
      <c r="D58" s="4" t="inlineStr">
        <is>
          <t>Agro Mexico</t>
        </is>
      </c>
      <c r="E58" s="4" t="n">
        <v>1012278</v>
      </c>
      <c r="F58" s="4" t="inlineStr">
        <is>
          <t>PO Tru Ala Mex@ Cj 9k AS</t>
        </is>
      </c>
      <c r="G58" s="4" t="inlineStr">
        <is>
          <t>Ala</t>
        </is>
      </c>
      <c r="H58" s="6" t="n">
        <v>86454</v>
      </c>
      <c r="I58" s="9" t="n">
        <v>167000</v>
      </c>
      <c r="J58" s="6">
        <f>SUMIFS('Stock - ETA'!$R$3:R2202,'Stock - ETA'!$F$3:F2202,'Rango proyecciones'!C58,'Stock - ETA'!$AA$3:AA2202,'Rango proyecciones'!$AB$5)</f>
        <v/>
      </c>
      <c r="K58" s="9">
        <f>SUMIFS('Stock - ETA'!$H$3:H2202,'Stock - ETA'!$F$3:F2202,'Rango proyecciones'!C58,'Stock - ETA'!$Q$3:Q2202,'Rango proyecciones'!$AB$5)</f>
        <v/>
      </c>
      <c r="L58" s="9" t="n">
        <v>0</v>
      </c>
      <c r="M58" s="9" t="n">
        <v>0</v>
      </c>
      <c r="N58" s="9" t="n">
        <v>0</v>
      </c>
      <c r="O58" s="9" t="n">
        <v>82134</v>
      </c>
      <c r="P58" s="15">
        <f>H58 + O58 + J58</f>
        <v/>
      </c>
      <c r="Q58" s="16">
        <f>H58 + O58 + K58</f>
        <v/>
      </c>
      <c r="R58" s="6">
        <f>SUMIFS('Stock - ETA'!$S$3:S2202,'Stock - ETA'!$F$3:F2202,'Rango proyecciones'!C58,'Stock - ETA'!$AA$3:AA2202,'Rango proyecciones'!$AB$5) + SUMIFS('Stock - ETA'!$R$3:R2202,'Stock - ETA'!$F$3:F2202,'Rango proyecciones'!C58,'Stock - ETA'!$AA$3:AA2202,'Rango proyecciones'!$AB$7)</f>
        <v/>
      </c>
      <c r="S58" s="9">
        <f>SUMIFS('Stock - ETA'!$I$3:I2202,'Stock - ETA'!$F$3:F2202,'Rango proyecciones'!C58,'Stock - ETA'!$Q$3:Q2202,'Rango proyecciones'!$AB$5) + SUMIFS('Stock - ETA'!$H$3:H2202,'Stock - ETA'!$F$3:F2202,'Rango proyecciones'!C58,'Stock - ETA'!$Q$3:Q2202,'Rango proyecciones'!$AB$7)</f>
        <v/>
      </c>
      <c r="T58" s="15">
        <f>R58</f>
        <v/>
      </c>
      <c r="U58" s="15">
        <f>S58</f>
        <v/>
      </c>
      <c r="V58" s="6" t="n"/>
      <c r="W58" s="9">
        <f>SUMIFS('Stock - ETA'!$T$3:T2202,'Stock - ETA'!$F$3:F2202,'Rango proyecciones'!C58,'Stock - ETA'!$AA$3:AA2202,'Rango proyecciones'!$AB$5) + SUMIFS('Stock - ETA'!$S$3:S2202,'Stock - ETA'!$F$3:F2202,'Rango proyecciones'!C58,'Stock - ETA'!$AA$3:AA2202,'Rango proyecciones'!$AB$8)</f>
        <v/>
      </c>
      <c r="X58" s="9">
        <f>SUMIFS('Stock - ETA'!$J$3:J2202,'Stock - ETA'!$F$3:F2202,'Rango proyecciones'!C58,'Stock - ETA'!$Q$3:Q2202,'Rango proyecciones'!$AB$5) + SUMIFS('Stock - ETA'!$I$3:I2202,'Stock - ETA'!$F$3:F2202,'Rango proyecciones'!C58,'Stock - ETA'!$Q$3:Q2202,'Rango proyecciones'!$AB$8)</f>
        <v/>
      </c>
      <c r="Y58" s="15">
        <f> 0.8 * V58 + W58</f>
        <v/>
      </c>
      <c r="Z58" s="15">
        <f> 0.8 * V58 + X58</f>
        <v/>
      </c>
      <c r="AA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mexico1012432</t>
        </is>
      </c>
      <c r="D59" s="4" t="inlineStr">
        <is>
          <t>Agro Mexico</t>
        </is>
      </c>
      <c r="E59" s="4" t="n">
        <v>1012432</v>
      </c>
      <c r="F59" s="4" t="inlineStr">
        <is>
          <t>PO PchDeh IQF NMr@ Cj 10k AS</t>
        </is>
      </c>
      <c r="G59" s="4" t="inlineStr">
        <is>
          <t>Pechuga Desh</t>
        </is>
      </c>
      <c r="H59" s="6" t="n">
        <v>0</v>
      </c>
      <c r="I59" s="9" t="n">
        <v>22800</v>
      </c>
      <c r="J59" s="6">
        <f>SUMIFS('Stock - ETA'!$R$3:R2202,'Stock - ETA'!$F$3:F2202,'Rango proyecciones'!C59,'Stock - ETA'!$AA$3:AA2202,'Rango proyecciones'!$AB$5)</f>
        <v/>
      </c>
      <c r="K59" s="9">
        <f>SUMIFS('Stock - ETA'!$H$3:H2202,'Stock - ETA'!$F$3:F2202,'Rango proyecciones'!C59,'Stock - ETA'!$Q$3:Q2202,'Rango proyecciones'!$AB$5)</f>
        <v/>
      </c>
      <c r="L59" s="9" t="n">
        <v>0</v>
      </c>
      <c r="M59" s="9" t="n">
        <v>0</v>
      </c>
      <c r="N59" s="9" t="n"/>
      <c r="O59" s="9" t="n"/>
      <c r="P59" s="15">
        <f>H59 + O59 + J59</f>
        <v/>
      </c>
      <c r="Q59" s="16">
        <f>H59 + O59 + K59</f>
        <v/>
      </c>
      <c r="R59" s="6">
        <f>SUMIFS('Stock - ETA'!$S$3:S2202,'Stock - ETA'!$F$3:F2202,'Rango proyecciones'!C59,'Stock - ETA'!$AA$3:AA2202,'Rango proyecciones'!$AB$5) + SUMIFS('Stock - ETA'!$R$3:R2202,'Stock - ETA'!$F$3:F2202,'Rango proyecciones'!C59,'Stock - ETA'!$AA$3:AA2202,'Rango proyecciones'!$AB$7)</f>
        <v/>
      </c>
      <c r="S59" s="9">
        <f>SUMIFS('Stock - ETA'!$I$3:I2202,'Stock - ETA'!$F$3:F2202,'Rango proyecciones'!C59,'Stock - ETA'!$Q$3:Q2202,'Rango proyecciones'!$AB$5) + SUMIFS('Stock - ETA'!$H$3:H2202,'Stock - ETA'!$F$3:F2202,'Rango proyecciones'!C59,'Stock - ETA'!$Q$3:Q2202,'Rango proyecciones'!$AB$7)</f>
        <v/>
      </c>
      <c r="T59" s="15">
        <f>R59</f>
        <v/>
      </c>
      <c r="U59" s="15">
        <f>S59</f>
        <v/>
      </c>
      <c r="V59" s="6" t="n"/>
      <c r="W59" s="9">
        <f>SUMIFS('Stock - ETA'!$T$3:T2202,'Stock - ETA'!$F$3:F2202,'Rango proyecciones'!C59,'Stock - ETA'!$AA$3:AA2202,'Rango proyecciones'!$AB$5) + SUMIFS('Stock - ETA'!$S$3:S2202,'Stock - ETA'!$F$3:F2202,'Rango proyecciones'!C59,'Stock - ETA'!$AA$3:AA2202,'Rango proyecciones'!$AB$8)</f>
        <v/>
      </c>
      <c r="X59" s="9">
        <f>SUMIFS('Stock - ETA'!$J$3:J2202,'Stock - ETA'!$F$3:F2202,'Rango proyecciones'!C59,'Stock - ETA'!$Q$3:Q2202,'Rango proyecciones'!$AB$5) + SUMIFS('Stock - ETA'!$I$3:I2202,'Stock - ETA'!$F$3:F2202,'Rango proyecciones'!C59,'Stock - ETA'!$Q$3:Q2202,'Rango proyecciones'!$AB$8)</f>
        <v/>
      </c>
      <c r="Y59" s="15">
        <f> 0.8 * V59 + W59</f>
        <v/>
      </c>
      <c r="Z59" s="15">
        <f> 0.8 * V59 + X59</f>
        <v/>
      </c>
      <c r="AA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mexico1012534</t>
        </is>
      </c>
      <c r="D60" s="4" t="inlineStr">
        <is>
          <t>Agro Mexico</t>
        </is>
      </c>
      <c r="E60" s="4" t="n">
        <v>1012534</v>
      </c>
      <c r="F60" s="4" t="inlineStr">
        <is>
          <t>PO Pech c/h c/p Blo@ Cj 20k AS</t>
        </is>
      </c>
      <c r="G60" s="4" t="inlineStr">
        <is>
          <t>Pechuga</t>
        </is>
      </c>
      <c r="H60" s="6" t="n">
        <v>199903.586</v>
      </c>
      <c r="I60" s="9" t="n">
        <v>160000</v>
      </c>
      <c r="J60" s="6">
        <f>SUMIFS('Stock - ETA'!$R$3:R2202,'Stock - ETA'!$F$3:F2202,'Rango proyecciones'!C60,'Stock - ETA'!$AA$3:AA2202,'Rango proyecciones'!$AB$5)</f>
        <v/>
      </c>
      <c r="K60" s="9">
        <f>SUMIFS('Stock - ETA'!$H$3:H2202,'Stock - ETA'!$F$3:F2202,'Rango proyecciones'!C60,'Stock - ETA'!$Q$3:Q2202,'Rango proyecciones'!$AB$5)</f>
        <v/>
      </c>
      <c r="L60" s="9" t="n">
        <v>0</v>
      </c>
      <c r="M60" s="9" t="n">
        <v>0</v>
      </c>
      <c r="N60" s="9" t="n"/>
      <c r="O60" s="9" t="n"/>
      <c r="P60" s="15">
        <f>H60 + O60 + J60</f>
        <v/>
      </c>
      <c r="Q60" s="16">
        <f>H60 + O60 + K60</f>
        <v/>
      </c>
      <c r="R60" s="6">
        <f>SUMIFS('Stock - ETA'!$S$3:S2202,'Stock - ETA'!$F$3:F2202,'Rango proyecciones'!C60,'Stock - ETA'!$AA$3:AA2202,'Rango proyecciones'!$AB$5) + SUMIFS('Stock - ETA'!$R$3:R2202,'Stock - ETA'!$F$3:F2202,'Rango proyecciones'!C60,'Stock - ETA'!$AA$3:AA2202,'Rango proyecciones'!$AB$7)</f>
        <v/>
      </c>
      <c r="S60" s="9">
        <f>SUMIFS('Stock - ETA'!$I$3:I2202,'Stock - ETA'!$F$3:F2202,'Rango proyecciones'!C60,'Stock - ETA'!$Q$3:Q2202,'Rango proyecciones'!$AB$5) + SUMIFS('Stock - ETA'!$H$3:H2202,'Stock - ETA'!$F$3:F2202,'Rango proyecciones'!C60,'Stock - ETA'!$Q$3:Q2202,'Rango proyecciones'!$AB$7)</f>
        <v/>
      </c>
      <c r="T60" s="15">
        <f>R60</f>
        <v/>
      </c>
      <c r="U60" s="15">
        <f>S60</f>
        <v/>
      </c>
      <c r="V60" s="6" t="n"/>
      <c r="W60" s="9">
        <f>SUMIFS('Stock - ETA'!$T$3:T2202,'Stock - ETA'!$F$3:F2202,'Rango proyecciones'!C60,'Stock - ETA'!$AA$3:AA2202,'Rango proyecciones'!$AB$5) + SUMIFS('Stock - ETA'!$S$3:S2202,'Stock - ETA'!$F$3:F2202,'Rango proyecciones'!C60,'Stock - ETA'!$AA$3:AA2202,'Rango proyecciones'!$AB$8)</f>
        <v/>
      </c>
      <c r="X60" s="9">
        <f>SUMIFS('Stock - ETA'!$J$3:J2202,'Stock - ETA'!$F$3:F2202,'Rango proyecciones'!C60,'Stock - ETA'!$Q$3:Q2202,'Rango proyecciones'!$AB$5) + SUMIFS('Stock - ETA'!$I$3:I2202,'Stock - ETA'!$F$3:F2202,'Rango proyecciones'!C60,'Stock - ETA'!$Q$3:Q2202,'Rango proyecciones'!$AB$8)</f>
        <v/>
      </c>
      <c r="Y60" s="15">
        <f> 0.8 * V60 + W60</f>
        <v/>
      </c>
      <c r="Z60" s="15">
        <f> 0.8 * V60 + X60</f>
        <v/>
      </c>
      <c r="AA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mexico1012725</t>
        </is>
      </c>
      <c r="D61" s="4" t="inlineStr">
        <is>
          <t>Agro Mexico</t>
        </is>
      </c>
      <c r="E61" s="4" t="n">
        <v>1012725</v>
      </c>
      <c r="F61" s="4" t="inlineStr">
        <is>
          <t>PO File s/t 8x5 Mr@ Cj AS</t>
        </is>
      </c>
      <c r="G61" s="4" t="inlineStr">
        <is>
          <t>Filete</t>
        </is>
      </c>
      <c r="H61" s="6" t="n">
        <v>19958.4</v>
      </c>
      <c r="I61" s="9" t="n">
        <v>40000</v>
      </c>
      <c r="J61" s="6">
        <f>SUMIFS('Stock - ETA'!$R$3:R2202,'Stock - ETA'!$F$3:F2202,'Rango proyecciones'!C61,'Stock - ETA'!$AA$3:AA2202,'Rango proyecciones'!$AB$5)</f>
        <v/>
      </c>
      <c r="K61" s="9">
        <f>SUMIFS('Stock - ETA'!$H$3:H2202,'Stock - ETA'!$F$3:F2202,'Rango proyecciones'!C61,'Stock - ETA'!$Q$3:Q2202,'Rango proyecciones'!$AB$5)</f>
        <v/>
      </c>
      <c r="L61" s="9" t="n">
        <v>0</v>
      </c>
      <c r="M61" s="9" t="n">
        <v>0</v>
      </c>
      <c r="N61" s="9" t="n">
        <v>0</v>
      </c>
      <c r="O61" s="9" t="n">
        <v>39916.8</v>
      </c>
      <c r="P61" s="15">
        <f>H61 + O61 + J61</f>
        <v/>
      </c>
      <c r="Q61" s="16">
        <f>H61 + O61 + K61</f>
        <v/>
      </c>
      <c r="R61" s="6">
        <f>SUMIFS('Stock - ETA'!$S$3:S2202,'Stock - ETA'!$F$3:F2202,'Rango proyecciones'!C61,'Stock - ETA'!$AA$3:AA2202,'Rango proyecciones'!$AB$5) + SUMIFS('Stock - ETA'!$R$3:R2202,'Stock - ETA'!$F$3:F2202,'Rango proyecciones'!C61,'Stock - ETA'!$AA$3:AA2202,'Rango proyecciones'!$AB$7)</f>
        <v/>
      </c>
      <c r="S61" s="9">
        <f>SUMIFS('Stock - ETA'!$I$3:I2202,'Stock - ETA'!$F$3:F2202,'Rango proyecciones'!C61,'Stock - ETA'!$Q$3:Q2202,'Rango proyecciones'!$AB$5) + SUMIFS('Stock - ETA'!$H$3:H2202,'Stock - ETA'!$F$3:F2202,'Rango proyecciones'!C61,'Stock - ETA'!$Q$3:Q2202,'Rango proyecciones'!$AB$7)</f>
        <v/>
      </c>
      <c r="T61" s="15">
        <f>R61</f>
        <v/>
      </c>
      <c r="U61" s="15">
        <f>S61</f>
        <v/>
      </c>
      <c r="V61" s="6" t="n"/>
      <c r="W61" s="9">
        <f>SUMIFS('Stock - ETA'!$T$3:T2202,'Stock - ETA'!$F$3:F2202,'Rango proyecciones'!C61,'Stock - ETA'!$AA$3:AA2202,'Rango proyecciones'!$AB$5) + SUMIFS('Stock - ETA'!$S$3:S2202,'Stock - ETA'!$F$3:F2202,'Rango proyecciones'!C61,'Stock - ETA'!$AA$3:AA2202,'Rango proyecciones'!$AB$8)</f>
        <v/>
      </c>
      <c r="X61" s="9">
        <f>SUMIFS('Stock - ETA'!$J$3:J2202,'Stock - ETA'!$F$3:F2202,'Rango proyecciones'!C61,'Stock - ETA'!$Q$3:Q2202,'Rango proyecciones'!$AB$5) + SUMIFS('Stock - ETA'!$I$3:I2202,'Stock - ETA'!$F$3:F2202,'Rango proyecciones'!C61,'Stock - ETA'!$Q$3:Q2202,'Rango proyecciones'!$AB$8)</f>
        <v/>
      </c>
      <c r="Y61" s="15">
        <f> 0.8 * V61 + W61</f>
        <v/>
      </c>
      <c r="Z61" s="15">
        <f> 0.8 * V61 + X61</f>
        <v/>
      </c>
      <c r="AA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mexico1012764</t>
        </is>
      </c>
      <c r="D62" s="4" t="inlineStr">
        <is>
          <t>Agro Mexico</t>
        </is>
      </c>
      <c r="E62" s="4" t="n">
        <v>1012764</v>
      </c>
      <c r="F62" s="4" t="inlineStr">
        <is>
          <t>PO Ppa Esp@ Bo Cj 20k AS</t>
        </is>
      </c>
      <c r="G62" s="4" t="inlineStr">
        <is>
          <t>Carne Recuperada</t>
        </is>
      </c>
      <c r="H62" s="6" t="n">
        <v>23808.37</v>
      </c>
      <c r="I62" s="9" t="n">
        <v>120000</v>
      </c>
      <c r="J62" s="6">
        <f>SUMIFS('Stock - ETA'!$R$3:R2202,'Stock - ETA'!$F$3:F2202,'Rango proyecciones'!C62,'Stock - ETA'!$AA$3:AA2202,'Rango proyecciones'!$AB$5)</f>
        <v/>
      </c>
      <c r="K62" s="9">
        <f>SUMIFS('Stock - ETA'!$H$3:H2202,'Stock - ETA'!$F$3:F2202,'Rango proyecciones'!C62,'Stock - ETA'!$Q$3:Q2202,'Rango proyecciones'!$AB$5)</f>
        <v/>
      </c>
      <c r="L62" s="9" t="n">
        <v>0</v>
      </c>
      <c r="M62" s="9" t="n">
        <v>0</v>
      </c>
      <c r="N62" s="9" t="n"/>
      <c r="O62" s="9" t="n"/>
      <c r="P62" s="15">
        <f>H62 + O62 + J62</f>
        <v/>
      </c>
      <c r="Q62" s="16">
        <f>H62 + O62 + K62</f>
        <v/>
      </c>
      <c r="R62" s="6">
        <f>SUMIFS('Stock - ETA'!$S$3:S2202,'Stock - ETA'!$F$3:F2202,'Rango proyecciones'!C62,'Stock - ETA'!$AA$3:AA2202,'Rango proyecciones'!$AB$5) + SUMIFS('Stock - ETA'!$R$3:R2202,'Stock - ETA'!$F$3:F2202,'Rango proyecciones'!C62,'Stock - ETA'!$AA$3:AA2202,'Rango proyecciones'!$AB$7)</f>
        <v/>
      </c>
      <c r="S62" s="9">
        <f>SUMIFS('Stock - ETA'!$I$3:I2202,'Stock - ETA'!$F$3:F2202,'Rango proyecciones'!C62,'Stock - ETA'!$Q$3:Q2202,'Rango proyecciones'!$AB$5) + SUMIFS('Stock - ETA'!$H$3:H2202,'Stock - ETA'!$F$3:F2202,'Rango proyecciones'!C62,'Stock - ETA'!$Q$3:Q2202,'Rango proyecciones'!$AB$7)</f>
        <v/>
      </c>
      <c r="T62" s="15">
        <f>R62</f>
        <v/>
      </c>
      <c r="U62" s="15">
        <f>S62</f>
        <v/>
      </c>
      <c r="V62" s="6" t="n">
        <v>240000</v>
      </c>
      <c r="W62" s="9">
        <f>SUMIFS('Stock - ETA'!$T$3:T2202,'Stock - ETA'!$F$3:F2202,'Rango proyecciones'!C62,'Stock - ETA'!$AA$3:AA2202,'Rango proyecciones'!$AB$5) + SUMIFS('Stock - ETA'!$S$3:S2202,'Stock - ETA'!$F$3:F2202,'Rango proyecciones'!C62,'Stock - ETA'!$AA$3:AA2202,'Rango proyecciones'!$AB$8)</f>
        <v/>
      </c>
      <c r="X62" s="9">
        <f>SUMIFS('Stock - ETA'!$J$3:J2202,'Stock - ETA'!$F$3:F2202,'Rango proyecciones'!C62,'Stock - ETA'!$Q$3:Q2202,'Rango proyecciones'!$AB$5) + SUMIFS('Stock - ETA'!$I$3:I2202,'Stock - ETA'!$F$3:F2202,'Rango proyecciones'!C62,'Stock - ETA'!$Q$3:Q2202,'Rango proyecciones'!$AB$8)</f>
        <v/>
      </c>
      <c r="Y62" s="15">
        <f> 0.8 * V62 + W62</f>
        <v/>
      </c>
      <c r="Z62" s="15">
        <f> 0.8 * V62 + X62</f>
        <v/>
      </c>
      <c r="AA62" s="6" t="n"/>
    </row>
    <row r="63">
      <c r="A63" s="4" t="inlineStr">
        <is>
          <t>Pollo</t>
        </is>
      </c>
      <c r="B63" s="4" t="inlineStr">
        <is>
          <t>Venta Local</t>
        </is>
      </c>
      <c r="C63" s="4" t="inlineStr">
        <is>
          <t>agro mexico1012796</t>
        </is>
      </c>
      <c r="D63" s="4" t="inlineStr">
        <is>
          <t>Agro Mexico</t>
        </is>
      </c>
      <c r="E63" s="4" t="n">
        <v>1012796</v>
      </c>
      <c r="F63" s="4" t="inlineStr">
        <is>
          <t>PO Ala Puch Mex@ Cj 10k AS</t>
        </is>
      </c>
      <c r="G63" s="4" t="inlineStr">
        <is>
          <t>Ala</t>
        </is>
      </c>
      <c r="H63" s="6" t="n">
        <v>0</v>
      </c>
      <c r="I63" s="9" t="n">
        <v>40000</v>
      </c>
      <c r="J63" s="6">
        <f>SUMIFS('Stock - ETA'!$R$3:R2202,'Stock - ETA'!$F$3:F2202,'Rango proyecciones'!C63,'Stock - ETA'!$AA$3:AA2202,'Rango proyecciones'!$AB$5)</f>
        <v/>
      </c>
      <c r="K63" s="9">
        <f>SUMIFS('Stock - ETA'!$H$3:H2202,'Stock - ETA'!$F$3:F2202,'Rango proyecciones'!C63,'Stock - ETA'!$Q$3:Q2202,'Rango proyecciones'!$AB$5)</f>
        <v/>
      </c>
      <c r="L63" s="9" t="n">
        <v>0</v>
      </c>
      <c r="M63" s="9" t="n">
        <v>0</v>
      </c>
      <c r="N63" s="9" t="n">
        <v>0</v>
      </c>
      <c r="O63" s="9" t="n">
        <v>0</v>
      </c>
      <c r="P63" s="15">
        <f>H63 + O63 + J63</f>
        <v/>
      </c>
      <c r="Q63" s="16">
        <f>H63 + O63 + K63</f>
        <v/>
      </c>
      <c r="R63" s="6">
        <f>SUMIFS('Stock - ETA'!$S$3:S2202,'Stock - ETA'!$F$3:F2202,'Rango proyecciones'!C63,'Stock - ETA'!$AA$3:AA2202,'Rango proyecciones'!$AB$5) + SUMIFS('Stock - ETA'!$R$3:R2202,'Stock - ETA'!$F$3:F2202,'Rango proyecciones'!C63,'Stock - ETA'!$AA$3:AA2202,'Rango proyecciones'!$AB$7)</f>
        <v/>
      </c>
      <c r="S63" s="9">
        <f>SUMIFS('Stock - ETA'!$I$3:I2202,'Stock - ETA'!$F$3:F2202,'Rango proyecciones'!C63,'Stock - ETA'!$Q$3:Q2202,'Rango proyecciones'!$AB$5) + SUMIFS('Stock - ETA'!$H$3:H2202,'Stock - ETA'!$F$3:F2202,'Rango proyecciones'!C63,'Stock - ETA'!$Q$3:Q2202,'Rango proyecciones'!$AB$7)</f>
        <v/>
      </c>
      <c r="T63" s="15">
        <f>R63</f>
        <v/>
      </c>
      <c r="U63" s="15">
        <f>S63</f>
        <v/>
      </c>
      <c r="V63" s="6" t="n"/>
      <c r="W63" s="9">
        <f>SUMIFS('Stock - ETA'!$T$3:T2202,'Stock - ETA'!$F$3:F2202,'Rango proyecciones'!C63,'Stock - ETA'!$AA$3:AA2202,'Rango proyecciones'!$AB$5) + SUMIFS('Stock - ETA'!$S$3:S2202,'Stock - ETA'!$F$3:F2202,'Rango proyecciones'!C63,'Stock - ETA'!$AA$3:AA2202,'Rango proyecciones'!$AB$8)</f>
        <v/>
      </c>
      <c r="X63" s="9">
        <f>SUMIFS('Stock - ETA'!$J$3:J2202,'Stock - ETA'!$F$3:F2202,'Rango proyecciones'!C63,'Stock - ETA'!$Q$3:Q2202,'Rango proyecciones'!$AB$5) + SUMIFS('Stock - ETA'!$I$3:I2202,'Stock - ETA'!$F$3:F2202,'Rango proyecciones'!C63,'Stock - ETA'!$Q$3:Q2202,'Rango proyecciones'!$AB$8)</f>
        <v/>
      </c>
      <c r="Y63" s="15">
        <f> 0.8 * V63 + W63</f>
        <v/>
      </c>
      <c r="Z63" s="15">
        <f> 0.8 * V63 + X63</f>
        <v/>
      </c>
      <c r="AA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sudamerica1010877</t>
        </is>
      </c>
      <c r="D64" s="4" t="inlineStr">
        <is>
          <t>Agro Sudamerica</t>
        </is>
      </c>
      <c r="E64" s="4" t="n">
        <v>1010877</v>
      </c>
      <c r="F64" s="4" t="inlineStr">
        <is>
          <t>PO Molleja Mrps@ Cj 10k AS</t>
        </is>
      </c>
      <c r="G64" s="4" t="inlineStr">
        <is>
          <t>Menudencias</t>
        </is>
      </c>
      <c r="H64" s="6" t="n">
        <v>25000</v>
      </c>
      <c r="I64" s="9" t="n">
        <v>48000</v>
      </c>
      <c r="J64" s="6">
        <f>SUMIFS('Stock - ETA'!$R$3:R2202,'Stock - ETA'!$F$3:F2202,'Rango proyecciones'!C64,'Stock - ETA'!$AA$3:AA2202,'Rango proyecciones'!$AB$5)</f>
        <v/>
      </c>
      <c r="K64" s="9">
        <f>SUMIFS('Stock - ETA'!$H$3:H2202,'Stock - ETA'!$F$3:F2202,'Rango proyecciones'!C64,'Stock - ETA'!$Q$3:Q2202,'Rango proyecciones'!$AB$5)</f>
        <v/>
      </c>
      <c r="L64" s="9" t="n">
        <v>0</v>
      </c>
      <c r="M64" s="9" t="n">
        <v>0</v>
      </c>
      <c r="N64" s="9" t="n"/>
      <c r="O64" s="9" t="n"/>
      <c r="P64" s="15">
        <f>H64 + O64 + J64</f>
        <v/>
      </c>
      <c r="Q64" s="16">
        <f>H64 + O64 + K64</f>
        <v/>
      </c>
      <c r="R64" s="6">
        <f>SUMIFS('Stock - ETA'!$S$3:S2202,'Stock - ETA'!$F$3:F2202,'Rango proyecciones'!C64,'Stock - ETA'!$AA$3:AA2202,'Rango proyecciones'!$AB$5) + SUMIFS('Stock - ETA'!$R$3:R2202,'Stock - ETA'!$F$3:F2202,'Rango proyecciones'!C64,'Stock - ETA'!$AA$3:AA2202,'Rango proyecciones'!$AB$7)</f>
        <v/>
      </c>
      <c r="S64" s="9">
        <f>SUMIFS('Stock - ETA'!$I$3:I2202,'Stock - ETA'!$F$3:F2202,'Rango proyecciones'!C64,'Stock - ETA'!$Q$3:Q2202,'Rango proyecciones'!$AB$5) + SUMIFS('Stock - ETA'!$H$3:H2202,'Stock - ETA'!$F$3:F2202,'Rango proyecciones'!C64,'Stock - ETA'!$Q$3:Q2202,'Rango proyecciones'!$AB$7)</f>
        <v/>
      </c>
      <c r="T64" s="15">
        <f>R64</f>
        <v/>
      </c>
      <c r="U64" s="15">
        <f>S64</f>
        <v/>
      </c>
      <c r="V64" s="6" t="n">
        <v>48000</v>
      </c>
      <c r="W64" s="9">
        <f>SUMIFS('Stock - ETA'!$T$3:T2202,'Stock - ETA'!$F$3:F2202,'Rango proyecciones'!C64,'Stock - ETA'!$AA$3:AA2202,'Rango proyecciones'!$AB$5) + SUMIFS('Stock - ETA'!$S$3:S2202,'Stock - ETA'!$F$3:F2202,'Rango proyecciones'!C64,'Stock - ETA'!$AA$3:AA2202,'Rango proyecciones'!$AB$8)</f>
        <v/>
      </c>
      <c r="X64" s="9">
        <f>SUMIFS('Stock - ETA'!$J$3:J2202,'Stock - ETA'!$F$3:F2202,'Rango proyecciones'!C64,'Stock - ETA'!$Q$3:Q2202,'Rango proyecciones'!$AB$5) + SUMIFS('Stock - ETA'!$I$3:I2202,'Stock - ETA'!$F$3:F2202,'Rango proyecciones'!C64,'Stock - ETA'!$Q$3:Q2202,'Rango proyecciones'!$AB$8)</f>
        <v/>
      </c>
      <c r="Y64" s="15">
        <f> 0.6 * V64 + W64</f>
        <v/>
      </c>
      <c r="Z64" s="15">
        <f> 0.6 * V64 + X64</f>
        <v/>
      </c>
      <c r="AA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sudamerica1011042</t>
        </is>
      </c>
      <c r="D65" s="4" t="inlineStr">
        <is>
          <t>Agro Sudamerica</t>
        </is>
      </c>
      <c r="E65" s="4" t="n">
        <v>1011042</v>
      </c>
      <c r="F65" s="4" t="inlineStr">
        <is>
          <t>PO Pta Espinaz@ Cj 10k AS</t>
        </is>
      </c>
      <c r="G65" s="4" t="inlineStr">
        <is>
          <t>Cazuela</t>
        </is>
      </c>
      <c r="H65" s="6" t="n">
        <v>102000</v>
      </c>
      <c r="I65" s="9" t="n">
        <v>72000</v>
      </c>
      <c r="J65" s="6">
        <f>SUMIFS('Stock - ETA'!$R$3:R2202,'Stock - ETA'!$F$3:F2202,'Rango proyecciones'!C65,'Stock - ETA'!$AA$3:AA2202,'Rango proyecciones'!$AB$5)</f>
        <v/>
      </c>
      <c r="K65" s="9">
        <f>SUMIFS('Stock - ETA'!$H$3:H2202,'Stock - ETA'!$F$3:F2202,'Rango proyecciones'!C65,'Stock - ETA'!$Q$3:Q2202,'Rango proyecciones'!$AB$5)</f>
        <v/>
      </c>
      <c r="L65" s="9" t="n">
        <v>0</v>
      </c>
      <c r="M65" s="9" t="n">
        <v>0</v>
      </c>
      <c r="N65" s="9" t="n"/>
      <c r="O65" s="9" t="n"/>
      <c r="P65" s="15">
        <f>H65 + O65 + J65</f>
        <v/>
      </c>
      <c r="Q65" s="16">
        <f>H65 + O65 + K65</f>
        <v/>
      </c>
      <c r="R65" s="6">
        <f>SUMIFS('Stock - ETA'!$S$3:S2202,'Stock - ETA'!$F$3:F2202,'Rango proyecciones'!C65,'Stock - ETA'!$AA$3:AA2202,'Rango proyecciones'!$AB$5) + SUMIFS('Stock - ETA'!$R$3:R2202,'Stock - ETA'!$F$3:F2202,'Rango proyecciones'!C65,'Stock - ETA'!$AA$3:AA2202,'Rango proyecciones'!$AB$7)</f>
        <v/>
      </c>
      <c r="S65" s="9">
        <f>SUMIFS('Stock - ETA'!$I$3:I2202,'Stock - ETA'!$F$3:F2202,'Rango proyecciones'!C65,'Stock - ETA'!$Q$3:Q2202,'Rango proyecciones'!$AB$5) + SUMIFS('Stock - ETA'!$H$3:H2202,'Stock - ETA'!$F$3:F2202,'Rango proyecciones'!C65,'Stock - ETA'!$Q$3:Q2202,'Rango proyecciones'!$AB$7)</f>
        <v/>
      </c>
      <c r="T65" s="15">
        <f>R65</f>
        <v/>
      </c>
      <c r="U65" s="15">
        <f>S65</f>
        <v/>
      </c>
      <c r="V65" s="6" t="n">
        <v>72000</v>
      </c>
      <c r="W65" s="9">
        <f>SUMIFS('Stock - ETA'!$T$3:T2202,'Stock - ETA'!$F$3:F2202,'Rango proyecciones'!C65,'Stock - ETA'!$AA$3:AA2202,'Rango proyecciones'!$AB$5) + SUMIFS('Stock - ETA'!$S$3:S2202,'Stock - ETA'!$F$3:F2202,'Rango proyecciones'!C65,'Stock - ETA'!$AA$3:AA2202,'Rango proyecciones'!$AB$8)</f>
        <v/>
      </c>
      <c r="X65" s="9">
        <f>SUMIFS('Stock - ETA'!$J$3:J2202,'Stock - ETA'!$F$3:F2202,'Rango proyecciones'!C65,'Stock - ETA'!$Q$3:Q2202,'Rango proyecciones'!$AB$5) + SUMIFS('Stock - ETA'!$I$3:I2202,'Stock - ETA'!$F$3:F2202,'Rango proyecciones'!C65,'Stock - ETA'!$Q$3:Q2202,'Rango proyecciones'!$AB$8)</f>
        <v/>
      </c>
      <c r="Y65" s="15">
        <f> 0.6 * V65 + W65</f>
        <v/>
      </c>
      <c r="Z65" s="15">
        <f> 0.6 * V65 + X65</f>
        <v/>
      </c>
      <c r="AA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sudamerica1011290</t>
        </is>
      </c>
      <c r="D66" s="4" t="inlineStr">
        <is>
          <t>Agro Sudamerica</t>
        </is>
      </c>
      <c r="E66" s="4" t="n">
        <v>1011290</v>
      </c>
      <c r="F66" s="4" t="inlineStr">
        <is>
          <t>PO Pch Piel@ Cj 20k AS</t>
        </is>
      </c>
      <c r="G66" s="4" t="inlineStr">
        <is>
          <t>Subprod</t>
        </is>
      </c>
      <c r="H66" s="6" t="n">
        <v>19993.58</v>
      </c>
      <c r="I66" s="9" t="n">
        <v>0</v>
      </c>
      <c r="J66" s="6">
        <f>SUMIFS('Stock - ETA'!$R$3:R2202,'Stock - ETA'!$F$3:F2202,'Rango proyecciones'!C66,'Stock - ETA'!$AA$3:AA2202,'Rango proyecciones'!$AB$5)</f>
        <v/>
      </c>
      <c r="K66" s="9">
        <f>SUMIFS('Stock - ETA'!$H$3:H2202,'Stock - ETA'!$F$3:F2202,'Rango proyecciones'!C66,'Stock - ETA'!$Q$3:Q2202,'Rango proyecciones'!$AB$5)</f>
        <v/>
      </c>
      <c r="L66" s="9" t="n">
        <v>0</v>
      </c>
      <c r="M66" s="9" t="n">
        <v>0</v>
      </c>
      <c r="N66" s="9" t="n"/>
      <c r="O66" s="9" t="n"/>
      <c r="P66" s="15">
        <f>H66 + O66 + J66</f>
        <v/>
      </c>
      <c r="Q66" s="16">
        <f>H66 + O66 + K66</f>
        <v/>
      </c>
      <c r="R66" s="6">
        <f>SUMIFS('Stock - ETA'!$S$3:S2202,'Stock - ETA'!$F$3:F2202,'Rango proyecciones'!C66,'Stock - ETA'!$AA$3:AA2202,'Rango proyecciones'!$AB$5) + SUMIFS('Stock - ETA'!$R$3:R2202,'Stock - ETA'!$F$3:F2202,'Rango proyecciones'!C66,'Stock - ETA'!$AA$3:AA2202,'Rango proyecciones'!$AB$7)</f>
        <v/>
      </c>
      <c r="S66" s="9">
        <f>SUMIFS('Stock - ETA'!$I$3:I2202,'Stock - ETA'!$F$3:F2202,'Rango proyecciones'!C66,'Stock - ETA'!$Q$3:Q2202,'Rango proyecciones'!$AB$5) + SUMIFS('Stock - ETA'!$H$3:H2202,'Stock - ETA'!$F$3:F2202,'Rango proyecciones'!C66,'Stock - ETA'!$Q$3:Q2202,'Rango proyecciones'!$AB$7)</f>
        <v/>
      </c>
      <c r="T66" s="15">
        <f>R66</f>
        <v/>
      </c>
      <c r="U66" s="15">
        <f>S66</f>
        <v/>
      </c>
      <c r="V66" s="6" t="n"/>
      <c r="W66" s="9">
        <f>SUMIFS('Stock - ETA'!$T$3:T2202,'Stock - ETA'!$F$3:F2202,'Rango proyecciones'!C66,'Stock - ETA'!$AA$3:AA2202,'Rango proyecciones'!$AB$5) + SUMIFS('Stock - ETA'!$S$3:S2202,'Stock - ETA'!$F$3:F2202,'Rango proyecciones'!C66,'Stock - ETA'!$AA$3:AA2202,'Rango proyecciones'!$AB$8)</f>
        <v/>
      </c>
      <c r="X66" s="9">
        <f>SUMIFS('Stock - ETA'!$J$3:J2202,'Stock - ETA'!$F$3:F2202,'Rango proyecciones'!C66,'Stock - ETA'!$Q$3:Q2202,'Rango proyecciones'!$AB$5) + SUMIFS('Stock - ETA'!$I$3:I2202,'Stock - ETA'!$F$3:F2202,'Rango proyecciones'!C66,'Stock - ETA'!$Q$3:Q2202,'Rango proyecciones'!$AB$8)</f>
        <v/>
      </c>
      <c r="Y66" s="15">
        <f> 0.6 * V66 + W66</f>
        <v/>
      </c>
      <c r="Z66" s="15">
        <f> 0.6 * V66 + X66</f>
        <v/>
      </c>
      <c r="AA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sudamerica1011421</t>
        </is>
      </c>
      <c r="D67" s="4" t="inlineStr">
        <is>
          <t>Agro Sudamerica</t>
        </is>
      </c>
      <c r="E67" s="4" t="n">
        <v>1011421</v>
      </c>
      <c r="F67" s="4" t="inlineStr">
        <is>
          <t>PO Ppa Esp 50 Pim@ Cj 20k AS</t>
        </is>
      </c>
      <c r="G67" s="4" t="inlineStr">
        <is>
          <t>Carne Recuperada</t>
        </is>
      </c>
      <c r="H67" s="6" t="n">
        <v>1294509.98</v>
      </c>
      <c r="I67" s="9" t="n">
        <v>1104000</v>
      </c>
      <c r="J67" s="6">
        <f>SUMIFS('Stock - ETA'!$R$3:R2202,'Stock - ETA'!$F$3:F2202,'Rango proyecciones'!C67,'Stock - ETA'!$AA$3:AA2202,'Rango proyecciones'!$AB$5)</f>
        <v/>
      </c>
      <c r="K67" s="9">
        <f>SUMIFS('Stock - ETA'!$H$3:H2202,'Stock - ETA'!$F$3:F2202,'Rango proyecciones'!C67,'Stock - ETA'!$Q$3:Q2202,'Rango proyecciones'!$AB$5)</f>
        <v/>
      </c>
      <c r="L67" s="9" t="n">
        <v>0</v>
      </c>
      <c r="M67" s="9" t="n">
        <v>0</v>
      </c>
      <c r="N67" s="9" t="n"/>
      <c r="O67" s="9" t="n"/>
      <c r="P67" s="15">
        <f>H67 + O67 + J67</f>
        <v/>
      </c>
      <c r="Q67" s="16">
        <f>H67 + O67 + K67</f>
        <v/>
      </c>
      <c r="R67" s="6">
        <f>SUMIFS('Stock - ETA'!$S$3:S2202,'Stock - ETA'!$F$3:F2202,'Rango proyecciones'!C67,'Stock - ETA'!$AA$3:AA2202,'Rango proyecciones'!$AB$5) + SUMIFS('Stock - ETA'!$R$3:R2202,'Stock - ETA'!$F$3:F2202,'Rango proyecciones'!C67,'Stock - ETA'!$AA$3:AA2202,'Rango proyecciones'!$AB$7)</f>
        <v/>
      </c>
      <c r="S67" s="9">
        <f>SUMIFS('Stock - ETA'!$I$3:I2202,'Stock - ETA'!$F$3:F2202,'Rango proyecciones'!C67,'Stock - ETA'!$Q$3:Q2202,'Rango proyecciones'!$AB$5) + SUMIFS('Stock - ETA'!$H$3:H2202,'Stock - ETA'!$F$3:F2202,'Rango proyecciones'!C67,'Stock - ETA'!$Q$3:Q2202,'Rango proyecciones'!$AB$7)</f>
        <v/>
      </c>
      <c r="T67" s="15">
        <f>R67</f>
        <v/>
      </c>
      <c r="U67" s="15">
        <f>S67</f>
        <v/>
      </c>
      <c r="V67" s="6" t="n">
        <v>912000</v>
      </c>
      <c r="W67" s="9">
        <f>SUMIFS('Stock - ETA'!$T$3:T2202,'Stock - ETA'!$F$3:F2202,'Rango proyecciones'!C67,'Stock - ETA'!$AA$3:AA2202,'Rango proyecciones'!$AB$5) + SUMIFS('Stock - ETA'!$S$3:S2202,'Stock - ETA'!$F$3:F2202,'Rango proyecciones'!C67,'Stock - ETA'!$AA$3:AA2202,'Rango proyecciones'!$AB$8)</f>
        <v/>
      </c>
      <c r="X67" s="9">
        <f>SUMIFS('Stock - ETA'!$J$3:J2202,'Stock - ETA'!$F$3:F2202,'Rango proyecciones'!C67,'Stock - ETA'!$Q$3:Q2202,'Rango proyecciones'!$AB$5) + SUMIFS('Stock - ETA'!$I$3:I2202,'Stock - ETA'!$F$3:F2202,'Rango proyecciones'!C67,'Stock - ETA'!$Q$3:Q2202,'Rango proyecciones'!$AB$8)</f>
        <v/>
      </c>
      <c r="Y67" s="15">
        <f> 0.6 * V67 + W67</f>
        <v/>
      </c>
      <c r="Z67" s="15">
        <f> 0.6 * V67 + X67</f>
        <v/>
      </c>
      <c r="AA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sudamerica1011558</t>
        </is>
      </c>
      <c r="D68" s="4" t="inlineStr">
        <is>
          <t>Agro Sudamerica</t>
        </is>
      </c>
      <c r="E68" s="4" t="n">
        <v>1011558</v>
      </c>
      <c r="F68" s="4" t="inlineStr">
        <is>
          <t>PO Ppa Esp@ 2 blo x 10k Cj AS</t>
        </is>
      </c>
      <c r="G68" s="4" t="inlineStr">
        <is>
          <t>Carne Recuperada</t>
        </is>
      </c>
      <c r="H68" s="6" t="n">
        <v>167478.62</v>
      </c>
      <c r="I68" s="9" t="n">
        <v>168000</v>
      </c>
      <c r="J68" s="6">
        <f>SUMIFS('Stock - ETA'!$R$3:R2202,'Stock - ETA'!$F$3:F2202,'Rango proyecciones'!C68,'Stock - ETA'!$AA$3:AA2202,'Rango proyecciones'!$AB$5)</f>
        <v/>
      </c>
      <c r="K68" s="9">
        <f>SUMIFS('Stock - ETA'!$H$3:H2202,'Stock - ETA'!$F$3:F2202,'Rango proyecciones'!C68,'Stock - ETA'!$Q$3:Q2202,'Rango proyecciones'!$AB$5)</f>
        <v/>
      </c>
      <c r="L68" s="9" t="n">
        <v>0</v>
      </c>
      <c r="M68" s="9" t="n">
        <v>0</v>
      </c>
      <c r="N68" s="9" t="n"/>
      <c r="O68" s="9" t="n"/>
      <c r="P68" s="15">
        <f>H68 + O68 + J68</f>
        <v/>
      </c>
      <c r="Q68" s="16">
        <f>H68 + O68 + K68</f>
        <v/>
      </c>
      <c r="R68" s="6">
        <f>SUMIFS('Stock - ETA'!$S$3:S2202,'Stock - ETA'!$F$3:F2202,'Rango proyecciones'!C68,'Stock - ETA'!$AA$3:AA2202,'Rango proyecciones'!$AB$5) + SUMIFS('Stock - ETA'!$R$3:R2202,'Stock - ETA'!$F$3:F2202,'Rango proyecciones'!C68,'Stock - ETA'!$AA$3:AA2202,'Rango proyecciones'!$AB$7)</f>
        <v/>
      </c>
      <c r="S68" s="9">
        <f>SUMIFS('Stock - ETA'!$I$3:I2202,'Stock - ETA'!$F$3:F2202,'Rango proyecciones'!C68,'Stock - ETA'!$Q$3:Q2202,'Rango proyecciones'!$AB$5) + SUMIFS('Stock - ETA'!$H$3:H2202,'Stock - ETA'!$F$3:F2202,'Rango proyecciones'!C68,'Stock - ETA'!$Q$3:Q2202,'Rango proyecciones'!$AB$7)</f>
        <v/>
      </c>
      <c r="T68" s="15">
        <f>R68</f>
        <v/>
      </c>
      <c r="U68" s="15">
        <f>S68</f>
        <v/>
      </c>
      <c r="V68" s="6" t="n">
        <v>144000</v>
      </c>
      <c r="W68" s="9">
        <f>SUMIFS('Stock - ETA'!$T$3:T2202,'Stock - ETA'!$F$3:F2202,'Rango proyecciones'!C68,'Stock - ETA'!$AA$3:AA2202,'Rango proyecciones'!$AB$5) + SUMIFS('Stock - ETA'!$S$3:S2202,'Stock - ETA'!$F$3:F2202,'Rango proyecciones'!C68,'Stock - ETA'!$AA$3:AA2202,'Rango proyecciones'!$AB$8)</f>
        <v/>
      </c>
      <c r="X68" s="9">
        <f>SUMIFS('Stock - ETA'!$J$3:J2202,'Stock - ETA'!$F$3:F2202,'Rango proyecciones'!C68,'Stock - ETA'!$Q$3:Q2202,'Rango proyecciones'!$AB$5) + SUMIFS('Stock - ETA'!$I$3:I2202,'Stock - ETA'!$F$3:F2202,'Rango proyecciones'!C68,'Stock - ETA'!$Q$3:Q2202,'Rango proyecciones'!$AB$8)</f>
        <v/>
      </c>
      <c r="Y68" s="15">
        <f> 0.6 * V68 + W68</f>
        <v/>
      </c>
      <c r="Z68" s="15">
        <f> 0.6 * V68 + X68</f>
        <v/>
      </c>
      <c r="AA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sudamerica1011560</t>
        </is>
      </c>
      <c r="D69" s="4" t="inlineStr">
        <is>
          <t>Agro Sudamerica</t>
        </is>
      </c>
      <c r="E69" s="4" t="n">
        <v>1011560</v>
      </c>
      <c r="F69" s="4" t="inlineStr">
        <is>
          <t>PO Corazón@ Bo Cj 18k AS</t>
        </is>
      </c>
      <c r="G69" s="4" t="inlineStr">
        <is>
          <t>Menudencias</t>
        </is>
      </c>
      <c r="H69" s="6" t="n">
        <v>21906</v>
      </c>
      <c r="I69" s="9" t="n">
        <v>0</v>
      </c>
      <c r="J69" s="6">
        <f>SUMIFS('Stock - ETA'!$R$3:R2202,'Stock - ETA'!$F$3:F2202,'Rango proyecciones'!C69,'Stock - ETA'!$AA$3:AA2202,'Rango proyecciones'!$AB$5)</f>
        <v/>
      </c>
      <c r="K69" s="9">
        <f>SUMIFS('Stock - ETA'!$H$3:H2202,'Stock - ETA'!$F$3:F2202,'Rango proyecciones'!C69,'Stock - ETA'!$Q$3:Q2202,'Rango proyecciones'!$AB$5)</f>
        <v/>
      </c>
      <c r="L69" s="9" t="n">
        <v>0</v>
      </c>
      <c r="M69" s="9" t="n">
        <v>0</v>
      </c>
      <c r="N69" s="9" t="n"/>
      <c r="O69" s="9" t="n"/>
      <c r="P69" s="15">
        <f>H69 + O69 + J69</f>
        <v/>
      </c>
      <c r="Q69" s="16">
        <f>H69 + O69 + K69</f>
        <v/>
      </c>
      <c r="R69" s="6">
        <f>SUMIFS('Stock - ETA'!$S$3:S2202,'Stock - ETA'!$F$3:F2202,'Rango proyecciones'!C69,'Stock - ETA'!$AA$3:AA2202,'Rango proyecciones'!$AB$5) + SUMIFS('Stock - ETA'!$R$3:R2202,'Stock - ETA'!$F$3:F2202,'Rango proyecciones'!C69,'Stock - ETA'!$AA$3:AA2202,'Rango proyecciones'!$AB$7)</f>
        <v/>
      </c>
      <c r="S69" s="9">
        <f>SUMIFS('Stock - ETA'!$I$3:I2202,'Stock - ETA'!$F$3:F2202,'Rango proyecciones'!C69,'Stock - ETA'!$Q$3:Q2202,'Rango proyecciones'!$AB$5) + SUMIFS('Stock - ETA'!$H$3:H2202,'Stock - ETA'!$F$3:F2202,'Rango proyecciones'!C69,'Stock - ETA'!$Q$3:Q2202,'Rango proyecciones'!$AB$7)</f>
        <v/>
      </c>
      <c r="T69" s="15">
        <f>R69</f>
        <v/>
      </c>
      <c r="U69" s="15">
        <f>S69</f>
        <v/>
      </c>
      <c r="V69" s="6" t="n"/>
      <c r="W69" s="9">
        <f>SUMIFS('Stock - ETA'!$T$3:T2202,'Stock - ETA'!$F$3:F2202,'Rango proyecciones'!C69,'Stock - ETA'!$AA$3:AA2202,'Rango proyecciones'!$AB$5) + SUMIFS('Stock - ETA'!$S$3:S2202,'Stock - ETA'!$F$3:F2202,'Rango proyecciones'!C69,'Stock - ETA'!$AA$3:AA2202,'Rango proyecciones'!$AB$8)</f>
        <v/>
      </c>
      <c r="X69" s="9">
        <f>SUMIFS('Stock - ETA'!$J$3:J2202,'Stock - ETA'!$F$3:F2202,'Rango proyecciones'!C69,'Stock - ETA'!$Q$3:Q2202,'Rango proyecciones'!$AB$5) + SUMIFS('Stock - ETA'!$I$3:I2202,'Stock - ETA'!$F$3:F2202,'Rango proyecciones'!C69,'Stock - ETA'!$Q$3:Q2202,'Rango proyecciones'!$AB$8)</f>
        <v/>
      </c>
      <c r="Y69" s="15">
        <f> 0.6 * V69 + W69</f>
        <v/>
      </c>
      <c r="Z69" s="15">
        <f> 0.6 * V69 + X69</f>
        <v/>
      </c>
      <c r="AA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sudamerica1011999</t>
        </is>
      </c>
      <c r="D70" s="4" t="inlineStr">
        <is>
          <t>Agro Sudamerica</t>
        </is>
      </c>
      <c r="E70" s="4" t="n">
        <v>1011999</v>
      </c>
      <c r="F70" s="4" t="inlineStr">
        <is>
          <t>PO Tru 1/4 NMr@ NNII Bo Cj 15k</t>
        </is>
      </c>
      <c r="G70" s="4" t="inlineStr">
        <is>
          <t>Trutro</t>
        </is>
      </c>
      <c r="H70" s="6" t="n">
        <v>54450</v>
      </c>
      <c r="I70" s="9" t="n">
        <v>0</v>
      </c>
      <c r="J70" s="6">
        <f>SUMIFS('Stock - ETA'!$R$3:R2202,'Stock - ETA'!$F$3:F2202,'Rango proyecciones'!C70,'Stock - ETA'!$AA$3:AA2202,'Rango proyecciones'!$AB$5)</f>
        <v/>
      </c>
      <c r="K70" s="9">
        <f>SUMIFS('Stock - ETA'!$H$3:H2202,'Stock - ETA'!$F$3:F2202,'Rango proyecciones'!C70,'Stock - ETA'!$Q$3:Q2202,'Rango proyecciones'!$AB$5)</f>
        <v/>
      </c>
      <c r="L70" s="9" t="n">
        <v>0</v>
      </c>
      <c r="M70" s="9" t="n">
        <v>0</v>
      </c>
      <c r="N70" s="9" t="n"/>
      <c r="O70" s="9" t="n"/>
      <c r="P70" s="15">
        <f>H70 + O70 + J70</f>
        <v/>
      </c>
      <c r="Q70" s="16">
        <f>H70 + O70 + K70</f>
        <v/>
      </c>
      <c r="R70" s="6">
        <f>SUMIFS('Stock - ETA'!$S$3:S2202,'Stock - ETA'!$F$3:F2202,'Rango proyecciones'!C70,'Stock - ETA'!$AA$3:AA2202,'Rango proyecciones'!$AB$5) + SUMIFS('Stock - ETA'!$R$3:R2202,'Stock - ETA'!$F$3:F2202,'Rango proyecciones'!C70,'Stock - ETA'!$AA$3:AA2202,'Rango proyecciones'!$AB$7)</f>
        <v/>
      </c>
      <c r="S70" s="9">
        <f>SUMIFS('Stock - ETA'!$I$3:I2202,'Stock - ETA'!$F$3:F2202,'Rango proyecciones'!C70,'Stock - ETA'!$Q$3:Q2202,'Rango proyecciones'!$AB$5) + SUMIFS('Stock - ETA'!$H$3:H2202,'Stock - ETA'!$F$3:F2202,'Rango proyecciones'!C70,'Stock - ETA'!$Q$3:Q2202,'Rango proyecciones'!$AB$7)</f>
        <v/>
      </c>
      <c r="T70" s="15">
        <f>R70</f>
        <v/>
      </c>
      <c r="U70" s="15">
        <f>S70</f>
        <v/>
      </c>
      <c r="V70" s="6" t="n"/>
      <c r="W70" s="9">
        <f>SUMIFS('Stock - ETA'!$T$3:T2202,'Stock - ETA'!$F$3:F2202,'Rango proyecciones'!C70,'Stock - ETA'!$AA$3:AA2202,'Rango proyecciones'!$AB$5) + SUMIFS('Stock - ETA'!$S$3:S2202,'Stock - ETA'!$F$3:F2202,'Rango proyecciones'!C70,'Stock - ETA'!$AA$3:AA2202,'Rango proyecciones'!$AB$8)</f>
        <v/>
      </c>
      <c r="X70" s="9">
        <f>SUMIFS('Stock - ETA'!$J$3:J2202,'Stock - ETA'!$F$3:F2202,'Rango proyecciones'!C70,'Stock - ETA'!$Q$3:Q2202,'Rango proyecciones'!$AB$5) + SUMIFS('Stock - ETA'!$I$3:I2202,'Stock - ETA'!$F$3:F2202,'Rango proyecciones'!C70,'Stock - ETA'!$Q$3:Q2202,'Rango proyecciones'!$AB$8)</f>
        <v/>
      </c>
      <c r="Y70" s="15">
        <f> 0.6 * V70 + W70</f>
        <v/>
      </c>
      <c r="Z70" s="15">
        <f> 0.6 * V70 + X70</f>
        <v/>
      </c>
      <c r="AA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sudamerica1012058</t>
        </is>
      </c>
      <c r="D71" s="4" t="inlineStr">
        <is>
          <t>Agro Sudamerica</t>
        </is>
      </c>
      <c r="E71" s="4" t="n">
        <v>1012058</v>
      </c>
      <c r="F71" s="4" t="inlineStr">
        <is>
          <t>GA C/M@Bo Cj AS</t>
        </is>
      </c>
      <c r="G71" s="4" t="inlineStr">
        <is>
          <t>Muestra</t>
        </is>
      </c>
      <c r="H71" s="6" t="n">
        <v>77.65000000000001</v>
      </c>
      <c r="I71" s="9" t="n">
        <v>0</v>
      </c>
      <c r="J71" s="6">
        <f>SUMIFS('Stock - ETA'!$R$3:R2202,'Stock - ETA'!$F$3:F2202,'Rango proyecciones'!C71,'Stock - ETA'!$AA$3:AA2202,'Rango proyecciones'!$AB$5)</f>
        <v/>
      </c>
      <c r="K71" s="9">
        <f>SUMIFS('Stock - ETA'!$H$3:H2202,'Stock - ETA'!$F$3:F2202,'Rango proyecciones'!C71,'Stock - ETA'!$Q$3:Q2202,'Rango proyecciones'!$AB$5)</f>
        <v/>
      </c>
      <c r="L71" s="9" t="n">
        <v>0</v>
      </c>
      <c r="M71" s="9" t="n">
        <v>0</v>
      </c>
      <c r="N71" s="9" t="n"/>
      <c r="O71" s="9" t="n"/>
      <c r="P71" s="15">
        <f>H71 + O71 + J71</f>
        <v/>
      </c>
      <c r="Q71" s="16">
        <f>H71 + O71 + K71</f>
        <v/>
      </c>
      <c r="R71" s="6">
        <f>SUMIFS('Stock - ETA'!$S$3:S2202,'Stock - ETA'!$F$3:F2202,'Rango proyecciones'!C71,'Stock - ETA'!$AA$3:AA2202,'Rango proyecciones'!$AB$5) + SUMIFS('Stock - ETA'!$R$3:R2202,'Stock - ETA'!$F$3:F2202,'Rango proyecciones'!C71,'Stock - ETA'!$AA$3:AA2202,'Rango proyecciones'!$AB$7)</f>
        <v/>
      </c>
      <c r="S71" s="9">
        <f>SUMIFS('Stock - ETA'!$I$3:I2202,'Stock - ETA'!$F$3:F2202,'Rango proyecciones'!C71,'Stock - ETA'!$Q$3:Q2202,'Rango proyecciones'!$AB$5) + SUMIFS('Stock - ETA'!$H$3:H2202,'Stock - ETA'!$F$3:F2202,'Rango proyecciones'!C71,'Stock - ETA'!$Q$3:Q2202,'Rango proyecciones'!$AB$7)</f>
        <v/>
      </c>
      <c r="T71" s="15">
        <f>R71</f>
        <v/>
      </c>
      <c r="U71" s="15">
        <f>S71</f>
        <v/>
      </c>
      <c r="V71" s="6" t="n"/>
      <c r="W71" s="9">
        <f>SUMIFS('Stock - ETA'!$T$3:T2202,'Stock - ETA'!$F$3:F2202,'Rango proyecciones'!C71,'Stock - ETA'!$AA$3:AA2202,'Rango proyecciones'!$AB$5) + SUMIFS('Stock - ETA'!$S$3:S2202,'Stock - ETA'!$F$3:F2202,'Rango proyecciones'!C71,'Stock - ETA'!$AA$3:AA2202,'Rango proyecciones'!$AB$8)</f>
        <v/>
      </c>
      <c r="X71" s="9">
        <f>SUMIFS('Stock - ETA'!$J$3:J2202,'Stock - ETA'!$F$3:F2202,'Rango proyecciones'!C71,'Stock - ETA'!$Q$3:Q2202,'Rango proyecciones'!$AB$5) + SUMIFS('Stock - ETA'!$I$3:I2202,'Stock - ETA'!$F$3:F2202,'Rango proyecciones'!C71,'Stock - ETA'!$Q$3:Q2202,'Rango proyecciones'!$AB$8)</f>
        <v/>
      </c>
      <c r="Y71" s="15">
        <f> 0.6 * V71 + W71</f>
        <v/>
      </c>
      <c r="Z71" s="15">
        <f> 0.6 * V71 + X71</f>
        <v/>
      </c>
      <c r="AA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sudamerica1012207</t>
        </is>
      </c>
      <c r="D72" s="4" t="inlineStr">
        <is>
          <t>Agro Sudamerica</t>
        </is>
      </c>
      <c r="E72" s="4" t="n">
        <v>1012207</v>
      </c>
      <c r="F72" s="4" t="inlineStr">
        <is>
          <t>PO Ctre Mrps@ Bo 12x1k Cj AS</t>
        </is>
      </c>
      <c r="G72" s="4" t="inlineStr">
        <is>
          <t>Menudencias</t>
        </is>
      </c>
      <c r="H72" s="6" t="n">
        <v>48888</v>
      </c>
      <c r="I72" s="9" t="n">
        <v>48000</v>
      </c>
      <c r="J72" s="6">
        <f>SUMIFS('Stock - ETA'!$R$3:R2202,'Stock - ETA'!$F$3:F2202,'Rango proyecciones'!C72,'Stock - ETA'!$AA$3:AA2202,'Rango proyecciones'!$AB$5)</f>
        <v/>
      </c>
      <c r="K72" s="9">
        <f>SUMIFS('Stock - ETA'!$H$3:H2202,'Stock - ETA'!$F$3:F2202,'Rango proyecciones'!C72,'Stock - ETA'!$Q$3:Q2202,'Rango proyecciones'!$AB$5)</f>
        <v/>
      </c>
      <c r="L72" s="9" t="n">
        <v>0</v>
      </c>
      <c r="M72" s="9" t="n">
        <v>0</v>
      </c>
      <c r="N72" s="9" t="n"/>
      <c r="O72" s="9" t="n"/>
      <c r="P72" s="15">
        <f>H72 + O72 + J72</f>
        <v/>
      </c>
      <c r="Q72" s="16">
        <f>H72 + O72 + K72</f>
        <v/>
      </c>
      <c r="R72" s="6">
        <f>SUMIFS('Stock - ETA'!$S$3:S2202,'Stock - ETA'!$F$3:F2202,'Rango proyecciones'!C72,'Stock - ETA'!$AA$3:AA2202,'Rango proyecciones'!$AB$5) + SUMIFS('Stock - ETA'!$R$3:R2202,'Stock - ETA'!$F$3:F2202,'Rango proyecciones'!C72,'Stock - ETA'!$AA$3:AA2202,'Rango proyecciones'!$AB$7)</f>
        <v/>
      </c>
      <c r="S72" s="9">
        <f>SUMIFS('Stock - ETA'!$I$3:I2202,'Stock - ETA'!$F$3:F2202,'Rango proyecciones'!C72,'Stock - ETA'!$Q$3:Q2202,'Rango proyecciones'!$AB$5) + SUMIFS('Stock - ETA'!$H$3:H2202,'Stock - ETA'!$F$3:F2202,'Rango proyecciones'!C72,'Stock - ETA'!$Q$3:Q2202,'Rango proyecciones'!$AB$7)</f>
        <v/>
      </c>
      <c r="T72" s="15">
        <f>R72</f>
        <v/>
      </c>
      <c r="U72" s="15">
        <f>S72</f>
        <v/>
      </c>
      <c r="V72" s="6" t="n">
        <v>72000</v>
      </c>
      <c r="W72" s="9">
        <f>SUMIFS('Stock - ETA'!$T$3:T2202,'Stock - ETA'!$F$3:F2202,'Rango proyecciones'!C72,'Stock - ETA'!$AA$3:AA2202,'Rango proyecciones'!$AB$5) + SUMIFS('Stock - ETA'!$S$3:S2202,'Stock - ETA'!$F$3:F2202,'Rango proyecciones'!C72,'Stock - ETA'!$AA$3:AA2202,'Rango proyecciones'!$AB$8)</f>
        <v/>
      </c>
      <c r="X72" s="9">
        <f>SUMIFS('Stock - ETA'!$J$3:J2202,'Stock - ETA'!$F$3:F2202,'Rango proyecciones'!C72,'Stock - ETA'!$Q$3:Q2202,'Rango proyecciones'!$AB$5) + SUMIFS('Stock - ETA'!$I$3:I2202,'Stock - ETA'!$F$3:F2202,'Rango proyecciones'!C72,'Stock - ETA'!$Q$3:Q2202,'Rango proyecciones'!$AB$8)</f>
        <v/>
      </c>
      <c r="Y72" s="15">
        <f> 0.6 * V72 + W72</f>
        <v/>
      </c>
      <c r="Z72" s="15">
        <f> 0.6 * V72 + X72</f>
        <v/>
      </c>
      <c r="AA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sudamerica1012208</t>
        </is>
      </c>
      <c r="D73" s="4" t="inlineStr">
        <is>
          <t>Agro Sudamerica</t>
        </is>
      </c>
      <c r="E73" s="4" t="n">
        <v>1012208</v>
      </c>
      <c r="F73" s="4" t="inlineStr">
        <is>
          <t>GA S/m@ Bo Cj AS</t>
        </is>
      </c>
      <c r="G73" s="4" t="inlineStr">
        <is>
          <t>Reproductor</t>
        </is>
      </c>
      <c r="H73" s="6" t="n">
        <v>15948.24</v>
      </c>
      <c r="I73" s="9" t="n">
        <v>16000</v>
      </c>
      <c r="J73" s="6">
        <f>SUMIFS('Stock - ETA'!$R$3:R2202,'Stock - ETA'!$F$3:F2202,'Rango proyecciones'!C73,'Stock - ETA'!$AA$3:AA2202,'Rango proyecciones'!$AB$5)</f>
        <v/>
      </c>
      <c r="K73" s="9">
        <f>SUMIFS('Stock - ETA'!$H$3:H2202,'Stock - ETA'!$F$3:F2202,'Rango proyecciones'!C73,'Stock - ETA'!$Q$3:Q2202,'Rango proyecciones'!$AB$5)</f>
        <v/>
      </c>
      <c r="L73" s="9" t="n">
        <v>0</v>
      </c>
      <c r="M73" s="9" t="n">
        <v>0</v>
      </c>
      <c r="N73" s="9" t="n"/>
      <c r="O73" s="9" t="n"/>
      <c r="P73" s="15">
        <f>H73 + O73 + J73</f>
        <v/>
      </c>
      <c r="Q73" s="16">
        <f>H73 + O73 + K73</f>
        <v/>
      </c>
      <c r="R73" s="6">
        <f>SUMIFS('Stock - ETA'!$S$3:S2202,'Stock - ETA'!$F$3:F2202,'Rango proyecciones'!C73,'Stock - ETA'!$AA$3:AA2202,'Rango proyecciones'!$AB$5) + SUMIFS('Stock - ETA'!$R$3:R2202,'Stock - ETA'!$F$3:F2202,'Rango proyecciones'!C73,'Stock - ETA'!$AA$3:AA2202,'Rango proyecciones'!$AB$7)</f>
        <v/>
      </c>
      <c r="S73" s="9">
        <f>SUMIFS('Stock - ETA'!$I$3:I2202,'Stock - ETA'!$F$3:F2202,'Rango proyecciones'!C73,'Stock - ETA'!$Q$3:Q2202,'Rango proyecciones'!$AB$5) + SUMIFS('Stock - ETA'!$H$3:H2202,'Stock - ETA'!$F$3:F2202,'Rango proyecciones'!C73,'Stock - ETA'!$Q$3:Q2202,'Rango proyecciones'!$AB$7)</f>
        <v/>
      </c>
      <c r="T73" s="15">
        <f>R73</f>
        <v/>
      </c>
      <c r="U73" s="15">
        <f>S73</f>
        <v/>
      </c>
      <c r="V73" s="6" t="n"/>
      <c r="W73" s="9">
        <f>SUMIFS('Stock - ETA'!$T$3:T2202,'Stock - ETA'!$F$3:F2202,'Rango proyecciones'!C73,'Stock - ETA'!$AA$3:AA2202,'Rango proyecciones'!$AB$5) + SUMIFS('Stock - ETA'!$S$3:S2202,'Stock - ETA'!$F$3:F2202,'Rango proyecciones'!C73,'Stock - ETA'!$AA$3:AA2202,'Rango proyecciones'!$AB$8)</f>
        <v/>
      </c>
      <c r="X73" s="9">
        <f>SUMIFS('Stock - ETA'!$J$3:J2202,'Stock - ETA'!$F$3:F2202,'Rango proyecciones'!C73,'Stock - ETA'!$Q$3:Q2202,'Rango proyecciones'!$AB$5) + SUMIFS('Stock - ETA'!$I$3:I2202,'Stock - ETA'!$F$3:F2202,'Rango proyecciones'!C73,'Stock - ETA'!$Q$3:Q2202,'Rango proyecciones'!$AB$8)</f>
        <v/>
      </c>
      <c r="Y73" s="15">
        <f> 0.6 * V73 + W73</f>
        <v/>
      </c>
      <c r="Z73" s="15">
        <f> 0.6 * V73 + X73</f>
        <v/>
      </c>
      <c r="AA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sudamerica1012362</t>
        </is>
      </c>
      <c r="D74" s="4" t="inlineStr">
        <is>
          <t>Agro Sudamerica</t>
        </is>
      </c>
      <c r="E74" s="4" t="n">
        <v>1012362</v>
      </c>
      <c r="F74" s="4" t="inlineStr">
        <is>
          <t>PO Corazon@ Cj 18k AS</t>
        </is>
      </c>
      <c r="G74" s="4" t="inlineStr">
        <is>
          <t>Menudencias</t>
        </is>
      </c>
      <c r="H74" s="6" t="n">
        <v>2088</v>
      </c>
      <c r="I74" s="9" t="n">
        <v>0</v>
      </c>
      <c r="J74" s="6">
        <f>SUMIFS('Stock - ETA'!$R$3:R2202,'Stock - ETA'!$F$3:F2202,'Rango proyecciones'!C74,'Stock - ETA'!$AA$3:AA2202,'Rango proyecciones'!$AB$5)</f>
        <v/>
      </c>
      <c r="K74" s="9">
        <f>SUMIFS('Stock - ETA'!$H$3:H2202,'Stock - ETA'!$F$3:F2202,'Rango proyecciones'!C74,'Stock - ETA'!$Q$3:Q2202,'Rango proyecciones'!$AB$5)</f>
        <v/>
      </c>
      <c r="L74" s="9" t="n">
        <v>0</v>
      </c>
      <c r="M74" s="9" t="n">
        <v>0</v>
      </c>
      <c r="N74" s="9" t="n"/>
      <c r="O74" s="9" t="n"/>
      <c r="P74" s="15">
        <f>H74 + O74 + J74</f>
        <v/>
      </c>
      <c r="Q74" s="16">
        <f>H74 + O74 + K74</f>
        <v/>
      </c>
      <c r="R74" s="6">
        <f>SUMIFS('Stock - ETA'!$S$3:S2202,'Stock - ETA'!$F$3:F2202,'Rango proyecciones'!C74,'Stock - ETA'!$AA$3:AA2202,'Rango proyecciones'!$AB$5) + SUMIFS('Stock - ETA'!$R$3:R2202,'Stock - ETA'!$F$3:F2202,'Rango proyecciones'!C74,'Stock - ETA'!$AA$3:AA2202,'Rango proyecciones'!$AB$7)</f>
        <v/>
      </c>
      <c r="S74" s="9">
        <f>SUMIFS('Stock - ETA'!$I$3:I2202,'Stock - ETA'!$F$3:F2202,'Rango proyecciones'!C74,'Stock - ETA'!$Q$3:Q2202,'Rango proyecciones'!$AB$5) + SUMIFS('Stock - ETA'!$H$3:H2202,'Stock - ETA'!$F$3:F2202,'Rango proyecciones'!C74,'Stock - ETA'!$Q$3:Q2202,'Rango proyecciones'!$AB$7)</f>
        <v/>
      </c>
      <c r="T74" s="15">
        <f>R74</f>
        <v/>
      </c>
      <c r="U74" s="15">
        <f>S74</f>
        <v/>
      </c>
      <c r="V74" s="6" t="n"/>
      <c r="W74" s="9">
        <f>SUMIFS('Stock - ETA'!$T$3:T2202,'Stock - ETA'!$F$3:F2202,'Rango proyecciones'!C74,'Stock - ETA'!$AA$3:AA2202,'Rango proyecciones'!$AB$5) + SUMIFS('Stock - ETA'!$S$3:S2202,'Stock - ETA'!$F$3:F2202,'Rango proyecciones'!C74,'Stock - ETA'!$AA$3:AA2202,'Rango proyecciones'!$AB$8)</f>
        <v/>
      </c>
      <c r="X74" s="9">
        <f>SUMIFS('Stock - ETA'!$J$3:J2202,'Stock - ETA'!$F$3:F2202,'Rango proyecciones'!C74,'Stock - ETA'!$Q$3:Q2202,'Rango proyecciones'!$AB$5) + SUMIFS('Stock - ETA'!$I$3:I2202,'Stock - ETA'!$F$3:F2202,'Rango proyecciones'!C74,'Stock - ETA'!$Q$3:Q2202,'Rango proyecciones'!$AB$8)</f>
        <v/>
      </c>
      <c r="Y74" s="15">
        <f> 0.6 * V74 + W74</f>
        <v/>
      </c>
      <c r="Z74" s="15">
        <f> 0.6 * V74 + X74</f>
        <v/>
      </c>
      <c r="AA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sudamerica1012432</t>
        </is>
      </c>
      <c r="D75" s="4" t="inlineStr">
        <is>
          <t>Agro Sudamerica</t>
        </is>
      </c>
      <c r="E75" s="4" t="n">
        <v>1012432</v>
      </c>
      <c r="F75" s="4" t="inlineStr">
        <is>
          <t>PO PchDeh IQF NMr@ Cj 10k AS</t>
        </is>
      </c>
      <c r="G75" s="4" t="inlineStr">
        <is>
          <t>Pechuga Desh</t>
        </is>
      </c>
      <c r="H75" s="6" t="n">
        <v>21600</v>
      </c>
      <c r="I75" s="9" t="n">
        <v>0</v>
      </c>
      <c r="J75" s="6">
        <f>SUMIFS('Stock - ETA'!$R$3:R2202,'Stock - ETA'!$F$3:F2202,'Rango proyecciones'!C75,'Stock - ETA'!$AA$3:AA2202,'Rango proyecciones'!$AB$5)</f>
        <v/>
      </c>
      <c r="K75" s="9">
        <f>SUMIFS('Stock - ETA'!$H$3:H2202,'Stock - ETA'!$F$3:F2202,'Rango proyecciones'!C75,'Stock - ETA'!$Q$3:Q2202,'Rango proyecciones'!$AB$5)</f>
        <v/>
      </c>
      <c r="L75" s="9" t="n">
        <v>0</v>
      </c>
      <c r="M75" s="9" t="n">
        <v>0</v>
      </c>
      <c r="N75" s="9" t="n"/>
      <c r="O75" s="9" t="n"/>
      <c r="P75" s="15">
        <f>H75 + O75 + J75</f>
        <v/>
      </c>
      <c r="Q75" s="16">
        <f>H75 + O75 + K75</f>
        <v/>
      </c>
      <c r="R75" s="6">
        <f>SUMIFS('Stock - ETA'!$S$3:S2202,'Stock - ETA'!$F$3:F2202,'Rango proyecciones'!C75,'Stock - ETA'!$AA$3:AA2202,'Rango proyecciones'!$AB$5) + SUMIFS('Stock - ETA'!$R$3:R2202,'Stock - ETA'!$F$3:F2202,'Rango proyecciones'!C75,'Stock - ETA'!$AA$3:AA2202,'Rango proyecciones'!$AB$7)</f>
        <v/>
      </c>
      <c r="S75" s="9">
        <f>SUMIFS('Stock - ETA'!$I$3:I2202,'Stock - ETA'!$F$3:F2202,'Rango proyecciones'!C75,'Stock - ETA'!$Q$3:Q2202,'Rango proyecciones'!$AB$5) + SUMIFS('Stock - ETA'!$H$3:H2202,'Stock - ETA'!$F$3:F2202,'Rango proyecciones'!C75,'Stock - ETA'!$Q$3:Q2202,'Rango proyecciones'!$AB$7)</f>
        <v/>
      </c>
      <c r="T75" s="15">
        <f>R75</f>
        <v/>
      </c>
      <c r="U75" s="15">
        <f>S75</f>
        <v/>
      </c>
      <c r="V75" s="6" t="n"/>
      <c r="W75" s="9">
        <f>SUMIFS('Stock - ETA'!$T$3:T2202,'Stock - ETA'!$F$3:F2202,'Rango proyecciones'!C75,'Stock - ETA'!$AA$3:AA2202,'Rango proyecciones'!$AB$5) + SUMIFS('Stock - ETA'!$S$3:S2202,'Stock - ETA'!$F$3:F2202,'Rango proyecciones'!C75,'Stock - ETA'!$AA$3:AA2202,'Rango proyecciones'!$AB$8)</f>
        <v/>
      </c>
      <c r="X75" s="9">
        <f>SUMIFS('Stock - ETA'!$J$3:J2202,'Stock - ETA'!$F$3:F2202,'Rango proyecciones'!C75,'Stock - ETA'!$Q$3:Q2202,'Rango proyecciones'!$AB$5) + SUMIFS('Stock - ETA'!$I$3:I2202,'Stock - ETA'!$F$3:F2202,'Rango proyecciones'!C75,'Stock - ETA'!$Q$3:Q2202,'Rango proyecciones'!$AB$8)</f>
        <v/>
      </c>
      <c r="Y75" s="15">
        <f> 0.6 * V75 + W75</f>
        <v/>
      </c>
      <c r="Z75" s="15">
        <f> 0.6 * V75 + X75</f>
        <v/>
      </c>
      <c r="AA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sudamerica1012534</t>
        </is>
      </c>
      <c r="D76" s="4" t="inlineStr">
        <is>
          <t>Agro Sudamerica</t>
        </is>
      </c>
      <c r="E76" s="4" t="n">
        <v>1012534</v>
      </c>
      <c r="F76" s="4" t="inlineStr">
        <is>
          <t>PO Pech c/h c/p Blo@ Cj 20k AS</t>
        </is>
      </c>
      <c r="G76" s="4" t="inlineStr">
        <is>
          <t>Pechuga</t>
        </is>
      </c>
      <c r="H76" s="6" t="n">
        <v>13438.17</v>
      </c>
      <c r="I76" s="9" t="n">
        <v>0</v>
      </c>
      <c r="J76" s="6">
        <f>SUMIFS('Stock - ETA'!$R$3:R2202,'Stock - ETA'!$F$3:F2202,'Rango proyecciones'!C76,'Stock - ETA'!$AA$3:AA2202,'Rango proyecciones'!$AB$5)</f>
        <v/>
      </c>
      <c r="K76" s="9">
        <f>SUMIFS('Stock - ETA'!$H$3:H2202,'Stock - ETA'!$F$3:F2202,'Rango proyecciones'!C76,'Stock - ETA'!$Q$3:Q2202,'Rango proyecciones'!$AB$5)</f>
        <v/>
      </c>
      <c r="L76" s="9" t="n">
        <v>0</v>
      </c>
      <c r="M76" s="9" t="n">
        <v>0</v>
      </c>
      <c r="N76" s="9" t="n"/>
      <c r="O76" s="9" t="n"/>
      <c r="P76" s="15">
        <f>H76 + O76 + J76</f>
        <v/>
      </c>
      <c r="Q76" s="16">
        <f>H76 + O76 + K76</f>
        <v/>
      </c>
      <c r="R76" s="6">
        <f>SUMIFS('Stock - ETA'!$S$3:S2202,'Stock - ETA'!$F$3:F2202,'Rango proyecciones'!C76,'Stock - ETA'!$AA$3:AA2202,'Rango proyecciones'!$AB$5) + SUMIFS('Stock - ETA'!$R$3:R2202,'Stock - ETA'!$F$3:F2202,'Rango proyecciones'!C76,'Stock - ETA'!$AA$3:AA2202,'Rango proyecciones'!$AB$7)</f>
        <v/>
      </c>
      <c r="S76" s="9">
        <f>SUMIFS('Stock - ETA'!$I$3:I2202,'Stock - ETA'!$F$3:F2202,'Rango proyecciones'!C76,'Stock - ETA'!$Q$3:Q2202,'Rango proyecciones'!$AB$5) + SUMIFS('Stock - ETA'!$H$3:H2202,'Stock - ETA'!$F$3:F2202,'Rango proyecciones'!C76,'Stock - ETA'!$Q$3:Q2202,'Rango proyecciones'!$AB$7)</f>
        <v/>
      </c>
      <c r="T76" s="15">
        <f>R76</f>
        <v/>
      </c>
      <c r="U76" s="15">
        <f>S76</f>
        <v/>
      </c>
      <c r="V76" s="6" t="n"/>
      <c r="W76" s="9">
        <f>SUMIFS('Stock - ETA'!$T$3:T2202,'Stock - ETA'!$F$3:F2202,'Rango proyecciones'!C76,'Stock - ETA'!$AA$3:AA2202,'Rango proyecciones'!$AB$5) + SUMIFS('Stock - ETA'!$S$3:S2202,'Stock - ETA'!$F$3:F2202,'Rango proyecciones'!C76,'Stock - ETA'!$AA$3:AA2202,'Rango proyecciones'!$AB$8)</f>
        <v/>
      </c>
      <c r="X76" s="9">
        <f>SUMIFS('Stock - ETA'!$J$3:J2202,'Stock - ETA'!$F$3:F2202,'Rango proyecciones'!C76,'Stock - ETA'!$Q$3:Q2202,'Rango proyecciones'!$AB$5) + SUMIFS('Stock - ETA'!$I$3:I2202,'Stock - ETA'!$F$3:F2202,'Rango proyecciones'!C76,'Stock - ETA'!$Q$3:Q2202,'Rango proyecciones'!$AB$8)</f>
        <v/>
      </c>
      <c r="Y76" s="15">
        <f> 0.6 * V76 + W76</f>
        <v/>
      </c>
      <c r="Z76" s="15">
        <f> 0.6 * V76 + X76</f>
        <v/>
      </c>
      <c r="AA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sudamerica1012552</t>
        </is>
      </c>
      <c r="D77" s="4" t="inlineStr">
        <is>
          <t>Agro Sudamerica</t>
        </is>
      </c>
      <c r="E77" s="4" t="n">
        <v>1012552</v>
      </c>
      <c r="F77" s="4" t="inlineStr">
        <is>
          <t>PO PchDeh Random@ Cj 10k AS</t>
        </is>
      </c>
      <c r="G77" s="4" t="inlineStr">
        <is>
          <t>Pechuga Desh</t>
        </is>
      </c>
      <c r="H77" s="6" t="n">
        <v>47570</v>
      </c>
      <c r="I77" s="9" t="n">
        <v>24000</v>
      </c>
      <c r="J77" s="6">
        <f>SUMIFS('Stock - ETA'!$R$3:R2202,'Stock - ETA'!$F$3:F2202,'Rango proyecciones'!C77,'Stock - ETA'!$AA$3:AA2202,'Rango proyecciones'!$AB$5)</f>
        <v/>
      </c>
      <c r="K77" s="9">
        <f>SUMIFS('Stock - ETA'!$H$3:H2202,'Stock - ETA'!$F$3:F2202,'Rango proyecciones'!C77,'Stock - ETA'!$Q$3:Q2202,'Rango proyecciones'!$AB$5)</f>
        <v/>
      </c>
      <c r="L77" s="9" t="n">
        <v>0</v>
      </c>
      <c r="M77" s="9" t="n">
        <v>0</v>
      </c>
      <c r="N77" s="9" t="n"/>
      <c r="O77" s="9" t="n"/>
      <c r="P77" s="15">
        <f>H77 + O77 + J77</f>
        <v/>
      </c>
      <c r="Q77" s="16">
        <f>H77 + O77 + K77</f>
        <v/>
      </c>
      <c r="R77" s="6">
        <f>SUMIFS('Stock - ETA'!$S$3:S2202,'Stock - ETA'!$F$3:F2202,'Rango proyecciones'!C77,'Stock - ETA'!$AA$3:AA2202,'Rango proyecciones'!$AB$5) + SUMIFS('Stock - ETA'!$R$3:R2202,'Stock - ETA'!$F$3:F2202,'Rango proyecciones'!C77,'Stock - ETA'!$AA$3:AA2202,'Rango proyecciones'!$AB$7)</f>
        <v/>
      </c>
      <c r="S77" s="9">
        <f>SUMIFS('Stock - ETA'!$I$3:I2202,'Stock - ETA'!$F$3:F2202,'Rango proyecciones'!C77,'Stock - ETA'!$Q$3:Q2202,'Rango proyecciones'!$AB$5) + SUMIFS('Stock - ETA'!$H$3:H2202,'Stock - ETA'!$F$3:F2202,'Rango proyecciones'!C77,'Stock - ETA'!$Q$3:Q2202,'Rango proyecciones'!$AB$7)</f>
        <v/>
      </c>
      <c r="T77" s="15">
        <f>R77</f>
        <v/>
      </c>
      <c r="U77" s="15">
        <f>S77</f>
        <v/>
      </c>
      <c r="V77" s="6" t="n"/>
      <c r="W77" s="9">
        <f>SUMIFS('Stock - ETA'!$T$3:T2202,'Stock - ETA'!$F$3:F2202,'Rango proyecciones'!C77,'Stock - ETA'!$AA$3:AA2202,'Rango proyecciones'!$AB$5) + SUMIFS('Stock - ETA'!$S$3:S2202,'Stock - ETA'!$F$3:F2202,'Rango proyecciones'!C77,'Stock - ETA'!$AA$3:AA2202,'Rango proyecciones'!$AB$8)</f>
        <v/>
      </c>
      <c r="X77" s="9">
        <f>SUMIFS('Stock - ETA'!$J$3:J2202,'Stock - ETA'!$F$3:F2202,'Rango proyecciones'!C77,'Stock - ETA'!$Q$3:Q2202,'Rango proyecciones'!$AB$5) + SUMIFS('Stock - ETA'!$I$3:I2202,'Stock - ETA'!$F$3:F2202,'Rango proyecciones'!C77,'Stock - ETA'!$Q$3:Q2202,'Rango proyecciones'!$AB$8)</f>
        <v/>
      </c>
      <c r="Y77" s="15">
        <f> 0.6 * V77 + W77</f>
        <v/>
      </c>
      <c r="Z77" s="15">
        <f> 0.6 * V77 + X77</f>
        <v/>
      </c>
      <c r="AA77" s="6" t="n"/>
    </row>
    <row r="78">
      <c r="A78" s="4" t="inlineStr">
        <is>
          <t>Pollo</t>
        </is>
      </c>
      <c r="B78" s="4" t="inlineStr">
        <is>
          <t>Venta Directa</t>
        </is>
      </c>
      <c r="C78" s="4" t="inlineStr">
        <is>
          <t>agro sudamerica1012556</t>
        </is>
      </c>
      <c r="D78" s="4" t="inlineStr">
        <is>
          <t>Agro Sudamerica</t>
        </is>
      </c>
      <c r="E78" s="4" t="n">
        <v>1012556</v>
      </c>
      <c r="F78" s="4" t="inlineStr">
        <is>
          <t>PO CDM 14% proteina@ Cj 20k AS</t>
        </is>
      </c>
      <c r="G78" s="4" t="inlineStr">
        <is>
          <t>Carne Recuperada</t>
        </is>
      </c>
      <c r="H78" s="6" t="n">
        <v>120012.19</v>
      </c>
      <c r="I78" s="9" t="n">
        <v>120000</v>
      </c>
      <c r="J78" s="6">
        <f>SUMIFS('Stock - ETA'!$R$3:R2202,'Stock - ETA'!$F$3:F2202,'Rango proyecciones'!C78,'Stock - ETA'!$AA$3:AA2202,'Rango proyecciones'!$AB$5)</f>
        <v/>
      </c>
      <c r="K78" s="9">
        <f>SUMIFS('Stock - ETA'!$H$3:H2202,'Stock - ETA'!$F$3:F2202,'Rango proyecciones'!C78,'Stock - ETA'!$Q$3:Q2202,'Rango proyecciones'!$AB$5)</f>
        <v/>
      </c>
      <c r="L78" s="9" t="n">
        <v>0</v>
      </c>
      <c r="M78" s="9" t="n">
        <v>0</v>
      </c>
      <c r="N78" s="9" t="n"/>
      <c r="O78" s="9" t="n"/>
      <c r="P78" s="15">
        <f>H78 + O78 + J78</f>
        <v/>
      </c>
      <c r="Q78" s="16">
        <f>H78 + O78 + K78</f>
        <v/>
      </c>
      <c r="R78" s="6">
        <f>SUMIFS('Stock - ETA'!$S$3:S2202,'Stock - ETA'!$F$3:F2202,'Rango proyecciones'!C78,'Stock - ETA'!$AA$3:AA2202,'Rango proyecciones'!$AB$5) + SUMIFS('Stock - ETA'!$R$3:R2202,'Stock - ETA'!$F$3:F2202,'Rango proyecciones'!C78,'Stock - ETA'!$AA$3:AA2202,'Rango proyecciones'!$AB$7)</f>
        <v/>
      </c>
      <c r="S78" s="9">
        <f>SUMIFS('Stock - ETA'!$I$3:I2202,'Stock - ETA'!$F$3:F2202,'Rango proyecciones'!C78,'Stock - ETA'!$Q$3:Q2202,'Rango proyecciones'!$AB$5) + SUMIFS('Stock - ETA'!$H$3:H2202,'Stock - ETA'!$F$3:F2202,'Rango proyecciones'!C78,'Stock - ETA'!$Q$3:Q2202,'Rango proyecciones'!$AB$7)</f>
        <v/>
      </c>
      <c r="T78" s="15">
        <f>R78</f>
        <v/>
      </c>
      <c r="U78" s="15">
        <f>S78</f>
        <v/>
      </c>
      <c r="V78" s="6" t="n">
        <v>100173</v>
      </c>
      <c r="W78" s="9">
        <f>SUMIFS('Stock - ETA'!$T$3:T2202,'Stock - ETA'!$F$3:F2202,'Rango proyecciones'!C78,'Stock - ETA'!$AA$3:AA2202,'Rango proyecciones'!$AB$5) + SUMIFS('Stock - ETA'!$S$3:S2202,'Stock - ETA'!$F$3:F2202,'Rango proyecciones'!C78,'Stock - ETA'!$AA$3:AA2202,'Rango proyecciones'!$AB$8)</f>
        <v/>
      </c>
      <c r="X78" s="9">
        <f>SUMIFS('Stock - ETA'!$J$3:J2202,'Stock - ETA'!$F$3:F2202,'Rango proyecciones'!C78,'Stock - ETA'!$Q$3:Q2202,'Rango proyecciones'!$AB$5) + SUMIFS('Stock - ETA'!$I$3:I2202,'Stock - ETA'!$F$3:F2202,'Rango proyecciones'!C78,'Stock - ETA'!$Q$3:Q2202,'Rango proyecciones'!$AB$8)</f>
        <v/>
      </c>
      <c r="Y78" s="15">
        <f> 0.6 * V78 + W78</f>
        <v/>
      </c>
      <c r="Z78" s="15">
        <f> 0.6 * V78 + X78</f>
        <v/>
      </c>
      <c r="AA78" s="6" t="n"/>
    </row>
    <row r="79">
      <c r="A79" s="4" t="inlineStr">
        <is>
          <t>Pollo</t>
        </is>
      </c>
      <c r="B79" s="4" t="inlineStr">
        <is>
          <t>Venta Directa</t>
        </is>
      </c>
      <c r="C79" s="4" t="inlineStr">
        <is>
          <t>agro sudamerica1012719</t>
        </is>
      </c>
      <c r="D79" s="4" t="inlineStr">
        <is>
          <t>Agro Sudamerica</t>
        </is>
      </c>
      <c r="E79" s="4" t="n">
        <v>1012719</v>
      </c>
      <c r="F79" s="4" t="inlineStr">
        <is>
          <t>PO Ppa Esp@ 2 Blox10kg CJ AS SD</t>
        </is>
      </c>
      <c r="G79" s="4" t="inlineStr">
        <is>
          <t>Carne Recuperada</t>
        </is>
      </c>
      <c r="H79" s="6" t="n">
        <v>372113.64</v>
      </c>
      <c r="I79" s="9" t="n">
        <v>360000</v>
      </c>
      <c r="J79" s="6">
        <f>SUMIFS('Stock - ETA'!$R$3:R2202,'Stock - ETA'!$F$3:F2202,'Rango proyecciones'!C79,'Stock - ETA'!$AA$3:AA2202,'Rango proyecciones'!$AB$5)</f>
        <v/>
      </c>
      <c r="K79" s="9">
        <f>SUMIFS('Stock - ETA'!$H$3:H2202,'Stock - ETA'!$F$3:F2202,'Rango proyecciones'!C79,'Stock - ETA'!$Q$3:Q2202,'Rango proyecciones'!$AB$5)</f>
        <v/>
      </c>
      <c r="L79" s="9" t="n">
        <v>0</v>
      </c>
      <c r="M79" s="9" t="n">
        <v>0</v>
      </c>
      <c r="N79" s="9" t="n"/>
      <c r="O79" s="9" t="n"/>
      <c r="P79" s="15">
        <f>H79 + O79 + J79</f>
        <v/>
      </c>
      <c r="Q79" s="16">
        <f>H79 + O79 + K79</f>
        <v/>
      </c>
      <c r="R79" s="6">
        <f>SUMIFS('Stock - ETA'!$S$3:S2202,'Stock - ETA'!$F$3:F2202,'Rango proyecciones'!C79,'Stock - ETA'!$AA$3:AA2202,'Rango proyecciones'!$AB$5) + SUMIFS('Stock - ETA'!$R$3:R2202,'Stock - ETA'!$F$3:F2202,'Rango proyecciones'!C79,'Stock - ETA'!$AA$3:AA2202,'Rango proyecciones'!$AB$7)</f>
        <v/>
      </c>
      <c r="S79" s="9">
        <f>SUMIFS('Stock - ETA'!$I$3:I2202,'Stock - ETA'!$F$3:F2202,'Rango proyecciones'!C79,'Stock - ETA'!$Q$3:Q2202,'Rango proyecciones'!$AB$5) + SUMIFS('Stock - ETA'!$H$3:H2202,'Stock - ETA'!$F$3:F2202,'Rango proyecciones'!C79,'Stock - ETA'!$Q$3:Q2202,'Rango proyecciones'!$AB$7)</f>
        <v/>
      </c>
      <c r="T79" s="15">
        <f>R79</f>
        <v/>
      </c>
      <c r="U79" s="15">
        <f>S79</f>
        <v/>
      </c>
      <c r="V79" s="6" t="n">
        <v>264000</v>
      </c>
      <c r="W79" s="9">
        <f>SUMIFS('Stock - ETA'!$T$3:T2202,'Stock - ETA'!$F$3:F2202,'Rango proyecciones'!C79,'Stock - ETA'!$AA$3:AA2202,'Rango proyecciones'!$AB$5) + SUMIFS('Stock - ETA'!$S$3:S2202,'Stock - ETA'!$F$3:F2202,'Rango proyecciones'!C79,'Stock - ETA'!$AA$3:AA2202,'Rango proyecciones'!$AB$8)</f>
        <v/>
      </c>
      <c r="X79" s="9">
        <f>SUMIFS('Stock - ETA'!$J$3:J2202,'Stock - ETA'!$F$3:F2202,'Rango proyecciones'!C79,'Stock - ETA'!$Q$3:Q2202,'Rango proyecciones'!$AB$5) + SUMIFS('Stock - ETA'!$I$3:I2202,'Stock - ETA'!$F$3:F2202,'Rango proyecciones'!C79,'Stock - ETA'!$Q$3:Q2202,'Rango proyecciones'!$AB$8)</f>
        <v/>
      </c>
      <c r="Y79" s="15">
        <f> 0.6 * V79 + W79</f>
        <v/>
      </c>
      <c r="Z79" s="15">
        <f> 0.6 * V79 + X79</f>
        <v/>
      </c>
      <c r="AA79" s="6" t="n"/>
    </row>
    <row r="80">
      <c r="A80" s="4" t="inlineStr">
        <is>
          <t>Pollo</t>
        </is>
      </c>
      <c r="B80" s="4" t="inlineStr">
        <is>
          <t>Venta Directa</t>
        </is>
      </c>
      <c r="C80" s="4" t="inlineStr">
        <is>
          <t>agro sudamerica1012744</t>
        </is>
      </c>
      <c r="D80" s="4" t="inlineStr">
        <is>
          <t>Agro Sudamerica</t>
        </is>
      </c>
      <c r="E80" s="4" t="n">
        <v>1012744</v>
      </c>
      <c r="F80" s="4" t="inlineStr">
        <is>
          <t>PO Pch Deh NMr@SD Cj 20kg AS</t>
        </is>
      </c>
      <c r="G80" s="4" t="inlineStr">
        <is>
          <t>Pechuga Desh</t>
        </is>
      </c>
      <c r="H80" s="6" t="n">
        <v>23995.72</v>
      </c>
      <c r="I80" s="9" t="n">
        <v>0</v>
      </c>
      <c r="J80" s="6">
        <f>SUMIFS('Stock - ETA'!$R$3:R2202,'Stock - ETA'!$F$3:F2202,'Rango proyecciones'!C80,'Stock - ETA'!$AA$3:AA2202,'Rango proyecciones'!$AB$5)</f>
        <v/>
      </c>
      <c r="K80" s="9">
        <f>SUMIFS('Stock - ETA'!$H$3:H2202,'Stock - ETA'!$F$3:F2202,'Rango proyecciones'!C80,'Stock - ETA'!$Q$3:Q2202,'Rango proyecciones'!$AB$5)</f>
        <v/>
      </c>
      <c r="L80" s="9" t="n">
        <v>0</v>
      </c>
      <c r="M80" s="9" t="n">
        <v>0</v>
      </c>
      <c r="N80" s="9" t="n"/>
      <c r="O80" s="9" t="n"/>
      <c r="P80" s="15">
        <f>H80 + O80 + J80</f>
        <v/>
      </c>
      <c r="Q80" s="16">
        <f>H80 + O80 + K80</f>
        <v/>
      </c>
      <c r="R80" s="6">
        <f>SUMIFS('Stock - ETA'!$S$3:S2202,'Stock - ETA'!$F$3:F2202,'Rango proyecciones'!C80,'Stock - ETA'!$AA$3:AA2202,'Rango proyecciones'!$AB$5) + SUMIFS('Stock - ETA'!$R$3:R2202,'Stock - ETA'!$F$3:F2202,'Rango proyecciones'!C80,'Stock - ETA'!$AA$3:AA2202,'Rango proyecciones'!$AB$7)</f>
        <v/>
      </c>
      <c r="S80" s="9">
        <f>SUMIFS('Stock - ETA'!$I$3:I2202,'Stock - ETA'!$F$3:F2202,'Rango proyecciones'!C80,'Stock - ETA'!$Q$3:Q2202,'Rango proyecciones'!$AB$5) + SUMIFS('Stock - ETA'!$H$3:H2202,'Stock - ETA'!$F$3:F2202,'Rango proyecciones'!C80,'Stock - ETA'!$Q$3:Q2202,'Rango proyecciones'!$AB$7)</f>
        <v/>
      </c>
      <c r="T80" s="15">
        <f>R80</f>
        <v/>
      </c>
      <c r="U80" s="15">
        <f>S80</f>
        <v/>
      </c>
      <c r="V80" s="6" t="n"/>
      <c r="W80" s="9">
        <f>SUMIFS('Stock - ETA'!$T$3:T2202,'Stock - ETA'!$F$3:F2202,'Rango proyecciones'!C80,'Stock - ETA'!$AA$3:AA2202,'Rango proyecciones'!$AB$5) + SUMIFS('Stock - ETA'!$S$3:S2202,'Stock - ETA'!$F$3:F2202,'Rango proyecciones'!C80,'Stock - ETA'!$AA$3:AA2202,'Rango proyecciones'!$AB$8)</f>
        <v/>
      </c>
      <c r="X80" s="9">
        <f>SUMIFS('Stock - ETA'!$J$3:J2202,'Stock - ETA'!$F$3:F2202,'Rango proyecciones'!C80,'Stock - ETA'!$Q$3:Q2202,'Rango proyecciones'!$AB$5) + SUMIFS('Stock - ETA'!$I$3:I2202,'Stock - ETA'!$F$3:F2202,'Rango proyecciones'!C80,'Stock - ETA'!$Q$3:Q2202,'Rango proyecciones'!$AB$8)</f>
        <v/>
      </c>
      <c r="Y80" s="15">
        <f> 0.6 * V80 + W80</f>
        <v/>
      </c>
      <c r="Z80" s="15">
        <f> 0.6 * V80 + X80</f>
        <v/>
      </c>
      <c r="AA80" s="6" t="n"/>
    </row>
    <row r="81">
      <c r="A81" s="4" t="inlineStr">
        <is>
          <t>Pollo</t>
        </is>
      </c>
      <c r="B81" s="4" t="inlineStr">
        <is>
          <t>Venta Directa</t>
        </is>
      </c>
      <c r="C81" s="4" t="inlineStr">
        <is>
          <t>agro sudamerica1012778</t>
        </is>
      </c>
      <c r="D81" s="4" t="inlineStr">
        <is>
          <t>Agro Sudamerica</t>
        </is>
      </c>
      <c r="E81" s="4" t="n">
        <v>1012778</v>
      </c>
      <c r="F81" s="4" t="inlineStr">
        <is>
          <t>PO Corazón@ Placa Cj 19kg SD</t>
        </is>
      </c>
      <c r="G81" s="4" t="inlineStr">
        <is>
          <t>Menudencias</t>
        </is>
      </c>
      <c r="H81" s="6" t="n">
        <v>5028.78</v>
      </c>
      <c r="I81" s="9" t="n">
        <v>24000</v>
      </c>
      <c r="J81" s="6">
        <f>SUMIFS('Stock - ETA'!$R$3:R2202,'Stock - ETA'!$F$3:F2202,'Rango proyecciones'!C81,'Stock - ETA'!$AA$3:AA2202,'Rango proyecciones'!$AB$5)</f>
        <v/>
      </c>
      <c r="K81" s="9">
        <f>SUMIFS('Stock - ETA'!$H$3:H2202,'Stock - ETA'!$F$3:F2202,'Rango proyecciones'!C81,'Stock - ETA'!$Q$3:Q2202,'Rango proyecciones'!$AB$5)</f>
        <v/>
      </c>
      <c r="L81" s="9" t="n">
        <v>0</v>
      </c>
      <c r="M81" s="9" t="n">
        <v>0</v>
      </c>
      <c r="N81" s="9" t="n"/>
      <c r="O81" s="9" t="n"/>
      <c r="P81" s="15">
        <f>H81 + O81 + J81</f>
        <v/>
      </c>
      <c r="Q81" s="16">
        <f>H81 + O81 + K81</f>
        <v/>
      </c>
      <c r="R81" s="6">
        <f>SUMIFS('Stock - ETA'!$S$3:S2202,'Stock - ETA'!$F$3:F2202,'Rango proyecciones'!C81,'Stock - ETA'!$AA$3:AA2202,'Rango proyecciones'!$AB$5) + SUMIFS('Stock - ETA'!$R$3:R2202,'Stock - ETA'!$F$3:F2202,'Rango proyecciones'!C81,'Stock - ETA'!$AA$3:AA2202,'Rango proyecciones'!$AB$7)</f>
        <v/>
      </c>
      <c r="S81" s="9">
        <f>SUMIFS('Stock - ETA'!$I$3:I2202,'Stock - ETA'!$F$3:F2202,'Rango proyecciones'!C81,'Stock - ETA'!$Q$3:Q2202,'Rango proyecciones'!$AB$5) + SUMIFS('Stock - ETA'!$H$3:H2202,'Stock - ETA'!$F$3:F2202,'Rango proyecciones'!C81,'Stock - ETA'!$Q$3:Q2202,'Rango proyecciones'!$AB$7)</f>
        <v/>
      </c>
      <c r="T81" s="15">
        <f>R81</f>
        <v/>
      </c>
      <c r="U81" s="15">
        <f>S81</f>
        <v/>
      </c>
      <c r="V81" s="6" t="n"/>
      <c r="W81" s="9">
        <f>SUMIFS('Stock - ETA'!$T$3:T2202,'Stock - ETA'!$F$3:F2202,'Rango proyecciones'!C81,'Stock - ETA'!$AA$3:AA2202,'Rango proyecciones'!$AB$5) + SUMIFS('Stock - ETA'!$S$3:S2202,'Stock - ETA'!$F$3:F2202,'Rango proyecciones'!C81,'Stock - ETA'!$AA$3:AA2202,'Rango proyecciones'!$AB$8)</f>
        <v/>
      </c>
      <c r="X81" s="9">
        <f>SUMIFS('Stock - ETA'!$J$3:J2202,'Stock - ETA'!$F$3:F2202,'Rango proyecciones'!C81,'Stock - ETA'!$Q$3:Q2202,'Rango proyecciones'!$AB$5) + SUMIFS('Stock - ETA'!$I$3:I2202,'Stock - ETA'!$F$3:F2202,'Rango proyecciones'!C81,'Stock - ETA'!$Q$3:Q2202,'Rango proyecciones'!$AB$8)</f>
        <v/>
      </c>
      <c r="Y81" s="15">
        <f> 0.6 * V81 + W81</f>
        <v/>
      </c>
      <c r="Z81" s="15">
        <f> 0.6 * V81 + X81</f>
        <v/>
      </c>
      <c r="AA81" s="6" t="n"/>
    </row>
    <row r="82">
      <c r="A82" s="4" t="inlineStr">
        <is>
          <t>Pollo</t>
        </is>
      </c>
      <c r="B82" s="4" t="inlineStr">
        <is>
          <t>Venta Directa</t>
        </is>
      </c>
      <c r="C82" s="4" t="inlineStr">
        <is>
          <t>agro sudamerica1012782</t>
        </is>
      </c>
      <c r="D82" s="4" t="inlineStr">
        <is>
          <t>Agro Sudamerica</t>
        </is>
      </c>
      <c r="E82" s="4" t="n">
        <v>1012782</v>
      </c>
      <c r="F82" s="4" t="inlineStr">
        <is>
          <t>PO Pch Piel@CF Cj 18 k</t>
        </is>
      </c>
      <c r="G82" s="4" t="inlineStr">
        <is>
          <t>Subprod</t>
        </is>
      </c>
      <c r="H82" s="6" t="n">
        <v>3987.9</v>
      </c>
      <c r="I82" s="9" t="n">
        <v>24000</v>
      </c>
      <c r="J82" s="6">
        <f>SUMIFS('Stock - ETA'!$R$3:R2202,'Stock - ETA'!$F$3:F2202,'Rango proyecciones'!C82,'Stock - ETA'!$AA$3:AA2202,'Rango proyecciones'!$AB$5)</f>
        <v/>
      </c>
      <c r="K82" s="9">
        <f>SUMIFS('Stock - ETA'!$H$3:H2202,'Stock - ETA'!$F$3:F2202,'Rango proyecciones'!C82,'Stock - ETA'!$Q$3:Q2202,'Rango proyecciones'!$AB$5)</f>
        <v/>
      </c>
      <c r="L82" s="9" t="n">
        <v>0</v>
      </c>
      <c r="M82" s="9" t="n">
        <v>0</v>
      </c>
      <c r="N82" s="9" t="n"/>
      <c r="O82" s="9" t="n"/>
      <c r="P82" s="15">
        <f>H82 + O82 + J82</f>
        <v/>
      </c>
      <c r="Q82" s="16">
        <f>H82 + O82 + K82</f>
        <v/>
      </c>
      <c r="R82" s="6">
        <f>SUMIFS('Stock - ETA'!$S$3:S2202,'Stock - ETA'!$F$3:F2202,'Rango proyecciones'!C82,'Stock - ETA'!$AA$3:AA2202,'Rango proyecciones'!$AB$5) + SUMIFS('Stock - ETA'!$R$3:R2202,'Stock - ETA'!$F$3:F2202,'Rango proyecciones'!C82,'Stock - ETA'!$AA$3:AA2202,'Rango proyecciones'!$AB$7)</f>
        <v/>
      </c>
      <c r="S82" s="9">
        <f>SUMIFS('Stock - ETA'!$I$3:I2202,'Stock - ETA'!$F$3:F2202,'Rango proyecciones'!C82,'Stock - ETA'!$Q$3:Q2202,'Rango proyecciones'!$AB$5) + SUMIFS('Stock - ETA'!$H$3:H2202,'Stock - ETA'!$F$3:F2202,'Rango proyecciones'!C82,'Stock - ETA'!$Q$3:Q2202,'Rango proyecciones'!$AB$7)</f>
        <v/>
      </c>
      <c r="T82" s="15">
        <f>R82</f>
        <v/>
      </c>
      <c r="U82" s="15">
        <f>S82</f>
        <v/>
      </c>
      <c r="V82" s="6" t="n"/>
      <c r="W82" s="9">
        <f>SUMIFS('Stock - ETA'!$T$3:T2202,'Stock - ETA'!$F$3:F2202,'Rango proyecciones'!C82,'Stock - ETA'!$AA$3:AA2202,'Rango proyecciones'!$AB$5) + SUMIFS('Stock - ETA'!$S$3:S2202,'Stock - ETA'!$F$3:F2202,'Rango proyecciones'!C82,'Stock - ETA'!$AA$3:AA2202,'Rango proyecciones'!$AB$8)</f>
        <v/>
      </c>
      <c r="X82" s="9">
        <f>SUMIFS('Stock - ETA'!$J$3:J2202,'Stock - ETA'!$F$3:F2202,'Rango proyecciones'!C82,'Stock - ETA'!$Q$3:Q2202,'Rango proyecciones'!$AB$5) + SUMIFS('Stock - ETA'!$I$3:I2202,'Stock - ETA'!$F$3:F2202,'Rango proyecciones'!C82,'Stock - ETA'!$Q$3:Q2202,'Rango proyecciones'!$AB$8)</f>
        <v/>
      </c>
      <c r="Y82" s="15">
        <f> 0.6 * V82 + W82</f>
        <v/>
      </c>
      <c r="Z82" s="15">
        <f> 0.6 * V82 + X82</f>
        <v/>
      </c>
      <c r="AA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shanghai1011417</t>
        </is>
      </c>
      <c r="D83" s="4" t="inlineStr">
        <is>
          <t>Agrosuper Shanghai</t>
        </is>
      </c>
      <c r="E83" s="4" t="n">
        <v>1011417</v>
      </c>
      <c r="F83" s="4" t="inlineStr">
        <is>
          <t>PO Ala Ctro NMr 4x5@ Bo Cj 20k AS</t>
        </is>
      </c>
      <c r="G83" s="4" t="inlineStr">
        <is>
          <t>Ala</t>
        </is>
      </c>
      <c r="H83" s="6" t="n">
        <v>188280</v>
      </c>
      <c r="I83" s="9" t="n">
        <v>207864</v>
      </c>
      <c r="J83" s="6">
        <f>SUMIFS('Stock - ETA'!$R$3:R2202,'Stock - ETA'!$F$3:F2202,'Rango proyecciones'!C83,'Stock - ETA'!$AA$3:AA2202,'Rango proyecciones'!$AB$5)</f>
        <v/>
      </c>
      <c r="K83" s="9">
        <f>SUMIFS('Stock - ETA'!$H$3:H2202,'Stock - ETA'!$F$3:F2202,'Rango proyecciones'!C83,'Stock - ETA'!$Q$3:Q2202,'Rango proyecciones'!$AB$5)</f>
        <v/>
      </c>
      <c r="L83" s="9" t="n">
        <v>0</v>
      </c>
      <c r="M83" s="9" t="n">
        <v>0</v>
      </c>
      <c r="N83" s="9" t="n">
        <v>0</v>
      </c>
      <c r="O83" s="9" t="n">
        <v>0</v>
      </c>
      <c r="P83" s="15">
        <f>H83 + O83 + J83</f>
        <v/>
      </c>
      <c r="Q83" s="16">
        <f>H83 + O83 + K83</f>
        <v/>
      </c>
      <c r="R83" s="6">
        <f>SUMIFS('Stock - ETA'!$S$3:S2202,'Stock - ETA'!$F$3:F2202,'Rango proyecciones'!C83,'Stock - ETA'!$AA$3:AA2202,'Rango proyecciones'!$AB$5) + SUMIFS('Stock - ETA'!$R$3:R2202,'Stock - ETA'!$F$3:F2202,'Rango proyecciones'!C83,'Stock - ETA'!$AA$3:AA2202,'Rango proyecciones'!$AB$7)</f>
        <v/>
      </c>
      <c r="S83" s="9">
        <f>SUMIFS('Stock - ETA'!$I$3:I2202,'Stock - ETA'!$F$3:F2202,'Rango proyecciones'!C83,'Stock - ETA'!$Q$3:Q2202,'Rango proyecciones'!$AB$5) + SUMIFS('Stock - ETA'!$H$3:H2202,'Stock - ETA'!$F$3:F2202,'Rango proyecciones'!C83,'Stock - ETA'!$Q$3:Q2202,'Rango proyecciones'!$AB$7)</f>
        <v/>
      </c>
      <c r="T83" s="15">
        <f>R83</f>
        <v/>
      </c>
      <c r="U83" s="15">
        <f>S83</f>
        <v/>
      </c>
      <c r="V83" s="6" t="n"/>
      <c r="W83" s="9">
        <f>SUMIFS('Stock - ETA'!$T$3:T2202,'Stock - ETA'!$F$3:F2202,'Rango proyecciones'!C83,'Stock - ETA'!$AA$3:AA2202,'Rango proyecciones'!$AB$5) + SUMIFS('Stock - ETA'!$S$3:S2202,'Stock - ETA'!$F$3:F2202,'Rango proyecciones'!C83,'Stock - ETA'!$AA$3:AA2202,'Rango proyecciones'!$AB$8)</f>
        <v/>
      </c>
      <c r="X83" s="9">
        <f>SUMIFS('Stock - ETA'!$J$3:J2202,'Stock - ETA'!$F$3:F2202,'Rango proyecciones'!C83,'Stock - ETA'!$Q$3:Q2202,'Rango proyecciones'!$AB$5) + SUMIFS('Stock - ETA'!$I$3:I2202,'Stock - ETA'!$F$3:F2202,'Rango proyecciones'!C83,'Stock - ETA'!$Q$3:Q2202,'Rango proyecciones'!$AB$8)</f>
        <v/>
      </c>
      <c r="Y83" s="15">
        <f> 0.6 * V83 + W83</f>
        <v/>
      </c>
      <c r="Z83" s="15">
        <f> 0.6 * V83 + X83</f>
        <v/>
      </c>
      <c r="AA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shanghai1011586</t>
        </is>
      </c>
      <c r="D84" s="4" t="inlineStr">
        <is>
          <t>Agrosuper Shanghai</t>
        </is>
      </c>
      <c r="E84" s="4" t="n">
        <v>1011586</v>
      </c>
      <c r="F84" s="4" t="inlineStr">
        <is>
          <t>PO Ala Media B 4x10@ Cj 20k AS</t>
        </is>
      </c>
      <c r="G84" s="4" t="inlineStr">
        <is>
          <t>Ala</t>
        </is>
      </c>
      <c r="H84" s="6" t="n">
        <v>69657.60000000001</v>
      </c>
      <c r="I84" s="9" t="n">
        <v>99770</v>
      </c>
      <c r="J84" s="6">
        <f>SUMIFS('Stock - ETA'!$R$3:R2202,'Stock - ETA'!$F$3:F2202,'Rango proyecciones'!C84,'Stock - ETA'!$AA$3:AA2202,'Rango proyecciones'!$AB$5)</f>
        <v/>
      </c>
      <c r="K84" s="9">
        <f>SUMIFS('Stock - ETA'!$H$3:H2202,'Stock - ETA'!$F$3:F2202,'Rango proyecciones'!C84,'Stock - ETA'!$Q$3:Q2202,'Rango proyecciones'!$AB$5)</f>
        <v/>
      </c>
      <c r="L84" s="9" t="n">
        <v>0</v>
      </c>
      <c r="M84" s="9" t="n">
        <v>0</v>
      </c>
      <c r="N84" s="9" t="n">
        <v>0</v>
      </c>
      <c r="O84" s="9" t="n">
        <v>0</v>
      </c>
      <c r="P84" s="15">
        <f>H84 + O84 + J84</f>
        <v/>
      </c>
      <c r="Q84" s="16">
        <f>H84 + O84 + K84</f>
        <v/>
      </c>
      <c r="R84" s="6">
        <f>SUMIFS('Stock - ETA'!$S$3:S2202,'Stock - ETA'!$F$3:F2202,'Rango proyecciones'!C84,'Stock - ETA'!$AA$3:AA2202,'Rango proyecciones'!$AB$5) + SUMIFS('Stock - ETA'!$R$3:R2202,'Stock - ETA'!$F$3:F2202,'Rango proyecciones'!C84,'Stock - ETA'!$AA$3:AA2202,'Rango proyecciones'!$AB$7)</f>
        <v/>
      </c>
      <c r="S84" s="9">
        <f>SUMIFS('Stock - ETA'!$I$3:I2202,'Stock - ETA'!$F$3:F2202,'Rango proyecciones'!C84,'Stock - ETA'!$Q$3:Q2202,'Rango proyecciones'!$AB$5) + SUMIFS('Stock - ETA'!$H$3:H2202,'Stock - ETA'!$F$3:F2202,'Rango proyecciones'!C84,'Stock - ETA'!$Q$3:Q2202,'Rango proyecciones'!$AB$7)</f>
        <v/>
      </c>
      <c r="T84" s="15">
        <f>R84</f>
        <v/>
      </c>
      <c r="U84" s="15">
        <f>S84</f>
        <v/>
      </c>
      <c r="V84" s="6" t="n">
        <v>142660</v>
      </c>
      <c r="W84" s="9">
        <f>SUMIFS('Stock - ETA'!$T$3:T2202,'Stock - ETA'!$F$3:F2202,'Rango proyecciones'!C84,'Stock - ETA'!$AA$3:AA2202,'Rango proyecciones'!$AB$5) + SUMIFS('Stock - ETA'!$S$3:S2202,'Stock - ETA'!$F$3:F2202,'Rango proyecciones'!C84,'Stock - ETA'!$AA$3:AA2202,'Rango proyecciones'!$AB$8)</f>
        <v/>
      </c>
      <c r="X84" s="9">
        <f>SUMIFS('Stock - ETA'!$J$3:J2202,'Stock - ETA'!$F$3:F2202,'Rango proyecciones'!C84,'Stock - ETA'!$Q$3:Q2202,'Rango proyecciones'!$AB$5) + SUMIFS('Stock - ETA'!$I$3:I2202,'Stock - ETA'!$F$3:F2202,'Rango proyecciones'!C84,'Stock - ETA'!$Q$3:Q2202,'Rango proyecciones'!$AB$8)</f>
        <v/>
      </c>
      <c r="Y84" s="15">
        <f> 0.6 * V84 + W84</f>
        <v/>
      </c>
      <c r="Z84" s="15">
        <f> 0.6 * V84 + X84</f>
        <v/>
      </c>
      <c r="AA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shanghai1011967</t>
        </is>
      </c>
      <c r="D85" s="4" t="inlineStr">
        <is>
          <t>Agrosuper Shanghai</t>
        </is>
      </c>
      <c r="E85" s="4" t="n">
        <v>1011967</v>
      </c>
      <c r="F85" s="4" t="inlineStr">
        <is>
          <t>PO Garra J@ Bo Cj 20k AS</t>
        </is>
      </c>
      <c r="G85" s="4" t="inlineStr">
        <is>
          <t>Patas</t>
        </is>
      </c>
      <c r="H85" s="6" t="n">
        <v>119997</v>
      </c>
      <c r="I85" s="9" t="n">
        <v>144000</v>
      </c>
      <c r="J85" s="6">
        <f>SUMIFS('Stock - ETA'!$R$3:R2202,'Stock - ETA'!$F$3:F2202,'Rango proyecciones'!C85,'Stock - ETA'!$AA$3:AA2202,'Rango proyecciones'!$AB$5)</f>
        <v/>
      </c>
      <c r="K85" s="9">
        <f>SUMIFS('Stock - ETA'!$H$3:H2202,'Stock - ETA'!$F$3:F2202,'Rango proyecciones'!C85,'Stock - ETA'!$Q$3:Q2202,'Rango proyecciones'!$AB$5)</f>
        <v/>
      </c>
      <c r="L85" s="9" t="n">
        <v>0</v>
      </c>
      <c r="M85" s="9" t="n">
        <v>0</v>
      </c>
      <c r="N85" s="9" t="n"/>
      <c r="O85" s="9" t="n"/>
      <c r="P85" s="15">
        <f>H85 + O85 + J85</f>
        <v/>
      </c>
      <c r="Q85" s="16">
        <f>H85 + O85 + K85</f>
        <v/>
      </c>
      <c r="R85" s="6">
        <f>SUMIFS('Stock - ETA'!$S$3:S2202,'Stock - ETA'!$F$3:F2202,'Rango proyecciones'!C85,'Stock - ETA'!$AA$3:AA2202,'Rango proyecciones'!$AB$5) + SUMIFS('Stock - ETA'!$R$3:R2202,'Stock - ETA'!$F$3:F2202,'Rango proyecciones'!C85,'Stock - ETA'!$AA$3:AA2202,'Rango proyecciones'!$AB$7)</f>
        <v/>
      </c>
      <c r="S85" s="9">
        <f>SUMIFS('Stock - ETA'!$I$3:I2202,'Stock - ETA'!$F$3:F2202,'Rango proyecciones'!C85,'Stock - ETA'!$Q$3:Q2202,'Rango proyecciones'!$AB$5) + SUMIFS('Stock - ETA'!$H$3:H2202,'Stock - ETA'!$F$3:F2202,'Rango proyecciones'!C85,'Stock - ETA'!$Q$3:Q2202,'Rango proyecciones'!$AB$7)</f>
        <v/>
      </c>
      <c r="T85" s="15">
        <f>R85</f>
        <v/>
      </c>
      <c r="U85" s="15">
        <f>S85</f>
        <v/>
      </c>
      <c r="V85" s="6" t="n">
        <v>133592</v>
      </c>
      <c r="W85" s="9">
        <f>SUMIFS('Stock - ETA'!$T$3:T2202,'Stock - ETA'!$F$3:F2202,'Rango proyecciones'!C85,'Stock - ETA'!$AA$3:AA2202,'Rango proyecciones'!$AB$5) + SUMIFS('Stock - ETA'!$S$3:S2202,'Stock - ETA'!$F$3:F2202,'Rango proyecciones'!C85,'Stock - ETA'!$AA$3:AA2202,'Rango proyecciones'!$AB$8)</f>
        <v/>
      </c>
      <c r="X85" s="9">
        <f>SUMIFS('Stock - ETA'!$J$3:J2202,'Stock - ETA'!$F$3:F2202,'Rango proyecciones'!C85,'Stock - ETA'!$Q$3:Q2202,'Rango proyecciones'!$AB$5) + SUMIFS('Stock - ETA'!$I$3:I2202,'Stock - ETA'!$F$3:F2202,'Rango proyecciones'!C85,'Stock - ETA'!$Q$3:Q2202,'Rango proyecciones'!$AB$8)</f>
        <v/>
      </c>
      <c r="Y85" s="15">
        <f> 0.6 * V85 + W85</f>
        <v/>
      </c>
      <c r="Z85" s="15">
        <f> 0.6 * V85 + X85</f>
        <v/>
      </c>
      <c r="AA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shanghai1011968</t>
        </is>
      </c>
      <c r="D86" s="4" t="inlineStr">
        <is>
          <t>Agrosuper Shanghai</t>
        </is>
      </c>
      <c r="E86" s="4" t="n">
        <v>1011968</v>
      </c>
      <c r="F86" s="4" t="inlineStr">
        <is>
          <t>PO Garra L A@ Bo Cj 20k AS</t>
        </is>
      </c>
      <c r="G86" s="4" t="inlineStr">
        <is>
          <t>Patas</t>
        </is>
      </c>
      <c r="H86" s="6" t="n">
        <v>0</v>
      </c>
      <c r="I86" s="9" t="n">
        <v>12000</v>
      </c>
      <c r="J86" s="6">
        <f>SUMIFS('Stock - ETA'!$R$3:R2202,'Stock - ETA'!$F$3:F2202,'Rango proyecciones'!C86,'Stock - ETA'!$AA$3:AA2202,'Rango proyecciones'!$AB$5)</f>
        <v/>
      </c>
      <c r="K86" s="9">
        <f>SUMIFS('Stock - ETA'!$H$3:H2202,'Stock - ETA'!$F$3:F2202,'Rango proyecciones'!C86,'Stock - ETA'!$Q$3:Q2202,'Rango proyecciones'!$AB$5)</f>
        <v/>
      </c>
      <c r="L86" s="9" t="n">
        <v>0</v>
      </c>
      <c r="M86" s="9" t="n">
        <v>0</v>
      </c>
      <c r="N86" s="9" t="n"/>
      <c r="O86" s="9" t="n"/>
      <c r="P86" s="15">
        <f>H86 + O86 + J86</f>
        <v/>
      </c>
      <c r="Q86" s="16">
        <f>H86 + O86 + K86</f>
        <v/>
      </c>
      <c r="R86" s="6">
        <f>SUMIFS('Stock - ETA'!$S$3:S2202,'Stock - ETA'!$F$3:F2202,'Rango proyecciones'!C86,'Stock - ETA'!$AA$3:AA2202,'Rango proyecciones'!$AB$5) + SUMIFS('Stock - ETA'!$R$3:R2202,'Stock - ETA'!$F$3:F2202,'Rango proyecciones'!C86,'Stock - ETA'!$AA$3:AA2202,'Rango proyecciones'!$AB$7)</f>
        <v/>
      </c>
      <c r="S86" s="9">
        <f>SUMIFS('Stock - ETA'!$I$3:I2202,'Stock - ETA'!$F$3:F2202,'Rango proyecciones'!C86,'Stock - ETA'!$Q$3:Q2202,'Rango proyecciones'!$AB$5) + SUMIFS('Stock - ETA'!$H$3:H2202,'Stock - ETA'!$F$3:F2202,'Rango proyecciones'!C86,'Stock - ETA'!$Q$3:Q2202,'Rango proyecciones'!$AB$7)</f>
        <v/>
      </c>
      <c r="T86" s="15">
        <f>R86</f>
        <v/>
      </c>
      <c r="U86" s="15">
        <f>S86</f>
        <v/>
      </c>
      <c r="V86" s="6" t="n">
        <v>6680</v>
      </c>
      <c r="W86" s="9">
        <f>SUMIFS('Stock - ETA'!$T$3:T2202,'Stock - ETA'!$F$3:F2202,'Rango proyecciones'!C86,'Stock - ETA'!$AA$3:AA2202,'Rango proyecciones'!$AB$5) + SUMIFS('Stock - ETA'!$S$3:S2202,'Stock - ETA'!$F$3:F2202,'Rango proyecciones'!C86,'Stock - ETA'!$AA$3:AA2202,'Rango proyecciones'!$AB$8)</f>
        <v/>
      </c>
      <c r="X86" s="9">
        <f>SUMIFS('Stock - ETA'!$J$3:J2202,'Stock - ETA'!$F$3:F2202,'Rango proyecciones'!C86,'Stock - ETA'!$Q$3:Q2202,'Rango proyecciones'!$AB$5) + SUMIFS('Stock - ETA'!$I$3:I2202,'Stock - ETA'!$F$3:F2202,'Rango proyecciones'!C86,'Stock - ETA'!$Q$3:Q2202,'Rango proyecciones'!$AB$8)</f>
        <v/>
      </c>
      <c r="Y86" s="15">
        <f> 0.6 * V86 + W86</f>
        <v/>
      </c>
      <c r="Z86" s="15">
        <f> 0.6 * V86 + X86</f>
        <v/>
      </c>
      <c r="AA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shanghai1011969</t>
        </is>
      </c>
      <c r="D87" s="4" t="inlineStr">
        <is>
          <t>Agrosuper Shanghai</t>
        </is>
      </c>
      <c r="E87" s="4" t="n">
        <v>1011969</v>
      </c>
      <c r="F87" s="4" t="inlineStr">
        <is>
          <t>PO Garra L B@ Bo Cj 20k AS</t>
        </is>
      </c>
      <c r="G87" s="4" t="inlineStr">
        <is>
          <t>Patas</t>
        </is>
      </c>
      <c r="H87" s="6" t="n">
        <v>161300</v>
      </c>
      <c r="I87" s="9" t="n">
        <v>113300</v>
      </c>
      <c r="J87" s="6">
        <f>SUMIFS('Stock - ETA'!$R$3:R2202,'Stock - ETA'!$F$3:F2202,'Rango proyecciones'!C87,'Stock - ETA'!$AA$3:AA2202,'Rango proyecciones'!$AB$5)</f>
        <v/>
      </c>
      <c r="K87" s="9">
        <f>SUMIFS('Stock - ETA'!$H$3:H2202,'Stock - ETA'!$F$3:F2202,'Rango proyecciones'!C87,'Stock - ETA'!$Q$3:Q2202,'Rango proyecciones'!$AB$5)</f>
        <v/>
      </c>
      <c r="L87" s="9" t="n">
        <v>0</v>
      </c>
      <c r="M87" s="9" t="n">
        <v>0</v>
      </c>
      <c r="N87" s="9" t="n"/>
      <c r="O87" s="9" t="n"/>
      <c r="P87" s="15">
        <f>H87 + O87 + J87</f>
        <v/>
      </c>
      <c r="Q87" s="16">
        <f>H87 + O87 + K87</f>
        <v/>
      </c>
      <c r="R87" s="6">
        <f>SUMIFS('Stock - ETA'!$S$3:S2202,'Stock - ETA'!$F$3:F2202,'Rango proyecciones'!C87,'Stock - ETA'!$AA$3:AA2202,'Rango proyecciones'!$AB$5) + SUMIFS('Stock - ETA'!$R$3:R2202,'Stock - ETA'!$F$3:F2202,'Rango proyecciones'!C87,'Stock - ETA'!$AA$3:AA2202,'Rango proyecciones'!$AB$7)</f>
        <v/>
      </c>
      <c r="S87" s="9">
        <f>SUMIFS('Stock - ETA'!$I$3:I2202,'Stock - ETA'!$F$3:F2202,'Rango proyecciones'!C87,'Stock - ETA'!$Q$3:Q2202,'Rango proyecciones'!$AB$5) + SUMIFS('Stock - ETA'!$H$3:H2202,'Stock - ETA'!$F$3:F2202,'Rango proyecciones'!C87,'Stock - ETA'!$Q$3:Q2202,'Rango proyecciones'!$AB$7)</f>
        <v/>
      </c>
      <c r="T87" s="15">
        <f>R87</f>
        <v/>
      </c>
      <c r="U87" s="15">
        <f>S87</f>
        <v/>
      </c>
      <c r="V87" s="6" t="n">
        <v>156919</v>
      </c>
      <c r="W87" s="9">
        <f>SUMIFS('Stock - ETA'!$T$3:T2202,'Stock - ETA'!$F$3:F2202,'Rango proyecciones'!C87,'Stock - ETA'!$AA$3:AA2202,'Rango proyecciones'!$AB$5) + SUMIFS('Stock - ETA'!$S$3:S2202,'Stock - ETA'!$F$3:F2202,'Rango proyecciones'!C87,'Stock - ETA'!$AA$3:AA2202,'Rango proyecciones'!$AB$8)</f>
        <v/>
      </c>
      <c r="X87" s="9">
        <f>SUMIFS('Stock - ETA'!$J$3:J2202,'Stock - ETA'!$F$3:F2202,'Rango proyecciones'!C87,'Stock - ETA'!$Q$3:Q2202,'Rango proyecciones'!$AB$5) + SUMIFS('Stock - ETA'!$I$3:I2202,'Stock - ETA'!$F$3:F2202,'Rango proyecciones'!C87,'Stock - ETA'!$Q$3:Q2202,'Rango proyecciones'!$AB$8)</f>
        <v/>
      </c>
      <c r="Y87" s="15">
        <f> 0.6 * V87 + W87</f>
        <v/>
      </c>
      <c r="Z87" s="15">
        <f> 0.6 * V87 + X87</f>
        <v/>
      </c>
      <c r="AA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shanghai1012218</t>
        </is>
      </c>
      <c r="D88" s="4" t="inlineStr">
        <is>
          <t>Agrosuper Shanghai</t>
        </is>
      </c>
      <c r="E88" s="4" t="n">
        <v>1012218</v>
      </c>
      <c r="F88" s="4" t="inlineStr">
        <is>
          <t>PO Ala Media 1k@ Cj 20k AS</t>
        </is>
      </c>
      <c r="G88" s="4" t="inlineStr">
        <is>
          <t>Ala</t>
        </is>
      </c>
      <c r="H88" s="6" t="n">
        <v>8325</v>
      </c>
      <c r="I88" s="9" t="n">
        <v>21000</v>
      </c>
      <c r="J88" s="6">
        <f>SUMIFS('Stock - ETA'!$R$3:R2202,'Stock - ETA'!$F$3:F2202,'Rango proyecciones'!C88,'Stock - ETA'!$AA$3:AA2202,'Rango proyecciones'!$AB$5)</f>
        <v/>
      </c>
      <c r="K88" s="9">
        <f>SUMIFS('Stock - ETA'!$H$3:H2202,'Stock - ETA'!$F$3:F2202,'Rango proyecciones'!C88,'Stock - ETA'!$Q$3:Q2202,'Rango proyecciones'!$AB$5)</f>
        <v/>
      </c>
      <c r="L88" s="9" t="n">
        <v>0</v>
      </c>
      <c r="M88" s="9" t="n">
        <v>0</v>
      </c>
      <c r="N88" s="9" t="n">
        <v>0</v>
      </c>
      <c r="O88" s="9" t="n">
        <v>37260</v>
      </c>
      <c r="P88" s="15">
        <f>H88 + O88 + J88</f>
        <v/>
      </c>
      <c r="Q88" s="16">
        <f>H88 + O88 + K88</f>
        <v/>
      </c>
      <c r="R88" s="6">
        <f>SUMIFS('Stock - ETA'!$S$3:S2202,'Stock - ETA'!$F$3:F2202,'Rango proyecciones'!C88,'Stock - ETA'!$AA$3:AA2202,'Rango proyecciones'!$AB$5) + SUMIFS('Stock - ETA'!$R$3:R2202,'Stock - ETA'!$F$3:F2202,'Rango proyecciones'!C88,'Stock - ETA'!$AA$3:AA2202,'Rango proyecciones'!$AB$7)</f>
        <v/>
      </c>
      <c r="S88" s="9">
        <f>SUMIFS('Stock - ETA'!$I$3:I2202,'Stock - ETA'!$F$3:F2202,'Rango proyecciones'!C88,'Stock - ETA'!$Q$3:Q2202,'Rango proyecciones'!$AB$5) + SUMIFS('Stock - ETA'!$H$3:H2202,'Stock - ETA'!$F$3:F2202,'Rango proyecciones'!C88,'Stock - ETA'!$Q$3:Q2202,'Rango proyecciones'!$AB$7)</f>
        <v/>
      </c>
      <c r="T88" s="15">
        <f>R88</f>
        <v/>
      </c>
      <c r="U88" s="15">
        <f>S88</f>
        <v/>
      </c>
      <c r="V88" s="6" t="n">
        <v>43290</v>
      </c>
      <c r="W88" s="9">
        <f>SUMIFS('Stock - ETA'!$T$3:T2202,'Stock - ETA'!$F$3:F2202,'Rango proyecciones'!C88,'Stock - ETA'!$AA$3:AA2202,'Rango proyecciones'!$AB$5) + SUMIFS('Stock - ETA'!$S$3:S2202,'Stock - ETA'!$F$3:F2202,'Rango proyecciones'!C88,'Stock - ETA'!$AA$3:AA2202,'Rango proyecciones'!$AB$8)</f>
        <v/>
      </c>
      <c r="X88" s="9">
        <f>SUMIFS('Stock - ETA'!$J$3:J2202,'Stock - ETA'!$F$3:F2202,'Rango proyecciones'!C88,'Stock - ETA'!$Q$3:Q2202,'Rango proyecciones'!$AB$5) + SUMIFS('Stock - ETA'!$I$3:I2202,'Stock - ETA'!$F$3:F2202,'Rango proyecciones'!C88,'Stock - ETA'!$Q$3:Q2202,'Rango proyecciones'!$AB$8)</f>
        <v/>
      </c>
      <c r="Y88" s="15">
        <f> 0.6 * V88 + W88</f>
        <v/>
      </c>
      <c r="Z88" s="15">
        <f> 0.6 * V88 + X88</f>
        <v/>
      </c>
      <c r="AA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shanghai1012275</t>
        </is>
      </c>
      <c r="D89" s="4" t="inlineStr">
        <is>
          <t>Agrosuper Shanghai</t>
        </is>
      </c>
      <c r="E89" s="4" t="n">
        <v>1012275</v>
      </c>
      <c r="F89" s="4" t="inlineStr">
        <is>
          <t>PO Tru Ala 4x10 NMr@ Bo Cj 20k AS</t>
        </is>
      </c>
      <c r="G89" s="4" t="inlineStr">
        <is>
          <t>Ala</t>
        </is>
      </c>
      <c r="H89" s="6" t="n">
        <v>19800</v>
      </c>
      <c r="I89" s="9" t="n">
        <v>19800</v>
      </c>
      <c r="J89" s="6">
        <f>SUMIFS('Stock - ETA'!$R$3:R2202,'Stock - ETA'!$F$3:F2202,'Rango proyecciones'!C89,'Stock - ETA'!$AA$3:AA2202,'Rango proyecciones'!$AB$5)</f>
        <v/>
      </c>
      <c r="K89" s="9">
        <f>SUMIFS('Stock - ETA'!$H$3:H2202,'Stock - ETA'!$F$3:F2202,'Rango proyecciones'!C89,'Stock - ETA'!$Q$3:Q2202,'Rango proyecciones'!$AB$5)</f>
        <v/>
      </c>
      <c r="L89" s="9" t="n">
        <v>0</v>
      </c>
      <c r="M89" s="9" t="n">
        <v>0</v>
      </c>
      <c r="N89" s="9" t="n">
        <v>0</v>
      </c>
      <c r="O89" s="9" t="n">
        <v>5634</v>
      </c>
      <c r="P89" s="15">
        <f>H89 + O89 + J89</f>
        <v/>
      </c>
      <c r="Q89" s="16">
        <f>H89 + O89 + K89</f>
        <v/>
      </c>
      <c r="R89" s="6">
        <f>SUMIFS('Stock - ETA'!$S$3:S2202,'Stock - ETA'!$F$3:F2202,'Rango proyecciones'!C89,'Stock - ETA'!$AA$3:AA2202,'Rango proyecciones'!$AB$5) + SUMIFS('Stock - ETA'!$R$3:R2202,'Stock - ETA'!$F$3:F2202,'Rango proyecciones'!C89,'Stock - ETA'!$AA$3:AA2202,'Rango proyecciones'!$AB$7)</f>
        <v/>
      </c>
      <c r="S89" s="9">
        <f>SUMIFS('Stock - ETA'!$I$3:I2202,'Stock - ETA'!$F$3:F2202,'Rango proyecciones'!C89,'Stock - ETA'!$Q$3:Q2202,'Rango proyecciones'!$AB$5) + SUMIFS('Stock - ETA'!$H$3:H2202,'Stock - ETA'!$F$3:F2202,'Rango proyecciones'!C89,'Stock - ETA'!$Q$3:Q2202,'Rango proyecciones'!$AB$7)</f>
        <v/>
      </c>
      <c r="T89" s="15">
        <f>R89</f>
        <v/>
      </c>
      <c r="U89" s="15">
        <f>S89</f>
        <v/>
      </c>
      <c r="V89" s="6" t="n"/>
      <c r="W89" s="9">
        <f>SUMIFS('Stock - ETA'!$T$3:T2202,'Stock - ETA'!$F$3:F2202,'Rango proyecciones'!C89,'Stock - ETA'!$AA$3:AA2202,'Rango proyecciones'!$AB$5) + SUMIFS('Stock - ETA'!$S$3:S2202,'Stock - ETA'!$F$3:F2202,'Rango proyecciones'!C89,'Stock - ETA'!$AA$3:AA2202,'Rango proyecciones'!$AB$8)</f>
        <v/>
      </c>
      <c r="X89" s="9">
        <f>SUMIFS('Stock - ETA'!$J$3:J2202,'Stock - ETA'!$F$3:F2202,'Rango proyecciones'!C89,'Stock - ETA'!$Q$3:Q2202,'Rango proyecciones'!$AB$5) + SUMIFS('Stock - ETA'!$I$3:I2202,'Stock - ETA'!$F$3:F2202,'Rango proyecciones'!C89,'Stock - ETA'!$Q$3:Q2202,'Rango proyecciones'!$AB$8)</f>
        <v/>
      </c>
      <c r="Y89" s="15">
        <f> 0.6 * V89 + W89</f>
        <v/>
      </c>
      <c r="Z89" s="15">
        <f> 0.6 * V89 + X89</f>
        <v/>
      </c>
      <c r="AA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shanghai1012434</t>
        </is>
      </c>
      <c r="D90" s="4" t="inlineStr">
        <is>
          <t>Agrosuper Shanghai</t>
        </is>
      </c>
      <c r="E90" s="4" t="n">
        <v>1012434</v>
      </c>
      <c r="F90" s="4" t="inlineStr">
        <is>
          <t>PO Pta Ala@ Cj 20k AS</t>
        </is>
      </c>
      <c r="G90" s="4" t="inlineStr">
        <is>
          <t>Ala</t>
        </is>
      </c>
      <c r="H90" s="6" t="n">
        <v>71540</v>
      </c>
      <c r="I90" s="9" t="n">
        <v>47660</v>
      </c>
      <c r="J90" s="6">
        <f>SUMIFS('Stock - ETA'!$R$3:R2202,'Stock - ETA'!$F$3:F2202,'Rango proyecciones'!C90,'Stock - ETA'!$AA$3:AA2202,'Rango proyecciones'!$AB$5)</f>
        <v/>
      </c>
      <c r="K90" s="9">
        <f>SUMIFS('Stock - ETA'!$H$3:H2202,'Stock - ETA'!$F$3:F2202,'Rango proyecciones'!C90,'Stock - ETA'!$Q$3:Q2202,'Rango proyecciones'!$AB$5)</f>
        <v/>
      </c>
      <c r="L90" s="9" t="n">
        <v>0</v>
      </c>
      <c r="M90" s="9" t="n">
        <v>0</v>
      </c>
      <c r="N90" s="9" t="n"/>
      <c r="O90" s="9" t="n"/>
      <c r="P90" s="15">
        <f>H90 + O90 + J90</f>
        <v/>
      </c>
      <c r="Q90" s="16">
        <f>H90 + O90 + K90</f>
        <v/>
      </c>
      <c r="R90" s="6">
        <f>SUMIFS('Stock - ETA'!$S$3:S2202,'Stock - ETA'!$F$3:F2202,'Rango proyecciones'!C90,'Stock - ETA'!$AA$3:AA2202,'Rango proyecciones'!$AB$5) + SUMIFS('Stock - ETA'!$R$3:R2202,'Stock - ETA'!$F$3:F2202,'Rango proyecciones'!C90,'Stock - ETA'!$AA$3:AA2202,'Rango proyecciones'!$AB$7)</f>
        <v/>
      </c>
      <c r="S90" s="9">
        <f>SUMIFS('Stock - ETA'!$I$3:I2202,'Stock - ETA'!$F$3:F2202,'Rango proyecciones'!C90,'Stock - ETA'!$Q$3:Q2202,'Rango proyecciones'!$AB$5) + SUMIFS('Stock - ETA'!$H$3:H2202,'Stock - ETA'!$F$3:F2202,'Rango proyecciones'!C90,'Stock - ETA'!$Q$3:Q2202,'Rango proyecciones'!$AB$7)</f>
        <v/>
      </c>
      <c r="T90" s="15">
        <f>R90</f>
        <v/>
      </c>
      <c r="U90" s="15">
        <f>S90</f>
        <v/>
      </c>
      <c r="V90" s="6" t="n">
        <v>59055</v>
      </c>
      <c r="W90" s="9">
        <f>SUMIFS('Stock - ETA'!$T$3:T2202,'Stock - ETA'!$F$3:F2202,'Rango proyecciones'!C90,'Stock - ETA'!$AA$3:AA2202,'Rango proyecciones'!$AB$5) + SUMIFS('Stock - ETA'!$S$3:S2202,'Stock - ETA'!$F$3:F2202,'Rango proyecciones'!C90,'Stock - ETA'!$AA$3:AA2202,'Rango proyecciones'!$AB$8)</f>
        <v/>
      </c>
      <c r="X90" s="9">
        <f>SUMIFS('Stock - ETA'!$J$3:J2202,'Stock - ETA'!$F$3:F2202,'Rango proyecciones'!C90,'Stock - ETA'!$Q$3:Q2202,'Rango proyecciones'!$AB$5) + SUMIFS('Stock - ETA'!$I$3:I2202,'Stock - ETA'!$F$3:F2202,'Rango proyecciones'!C90,'Stock - ETA'!$Q$3:Q2202,'Rango proyecciones'!$AB$8)</f>
        <v/>
      </c>
      <c r="Y90" s="15">
        <f> 0.6 * V90 + W90</f>
        <v/>
      </c>
      <c r="Z90" s="15">
        <f> 0.6 * V90 + X90</f>
        <v/>
      </c>
      <c r="AA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shanghai1012448</t>
        </is>
      </c>
      <c r="D91" s="4" t="inlineStr">
        <is>
          <t>Agrosuper Shanghai</t>
        </is>
      </c>
      <c r="E91" s="4" t="n">
        <v>1012448</v>
      </c>
      <c r="F91" s="4" t="inlineStr">
        <is>
          <t>PO Garra Economy@ Cj 20k AS</t>
        </is>
      </c>
      <c r="G91" s="4" t="inlineStr">
        <is>
          <t>Patas</t>
        </is>
      </c>
      <c r="H91" s="6" t="n">
        <v>156000</v>
      </c>
      <c r="I91" s="9" t="n">
        <v>237340</v>
      </c>
      <c r="J91" s="6">
        <f>SUMIFS('Stock - ETA'!$R$3:R2202,'Stock - ETA'!$F$3:F2202,'Rango proyecciones'!C91,'Stock - ETA'!$AA$3:AA2202,'Rango proyecciones'!$AB$5)</f>
        <v/>
      </c>
      <c r="K91" s="9">
        <f>SUMIFS('Stock - ETA'!$H$3:H2202,'Stock - ETA'!$F$3:F2202,'Rango proyecciones'!C91,'Stock - ETA'!$Q$3:Q2202,'Rango proyecciones'!$AB$5)</f>
        <v/>
      </c>
      <c r="L91" s="9" t="n">
        <v>0</v>
      </c>
      <c r="M91" s="9" t="n">
        <v>0</v>
      </c>
      <c r="N91" s="9" t="n">
        <v>0</v>
      </c>
      <c r="O91" s="9" t="n">
        <v>6980</v>
      </c>
      <c r="P91" s="15">
        <f>H91 + O91 + J91</f>
        <v/>
      </c>
      <c r="Q91" s="16">
        <f>H91 + O91 + K91</f>
        <v/>
      </c>
      <c r="R91" s="6">
        <f>SUMIFS('Stock - ETA'!$S$3:S2202,'Stock - ETA'!$F$3:F2202,'Rango proyecciones'!C91,'Stock - ETA'!$AA$3:AA2202,'Rango proyecciones'!$AB$5) + SUMIFS('Stock - ETA'!$R$3:R2202,'Stock - ETA'!$F$3:F2202,'Rango proyecciones'!C91,'Stock - ETA'!$AA$3:AA2202,'Rango proyecciones'!$AB$7)</f>
        <v/>
      </c>
      <c r="S91" s="9">
        <f>SUMIFS('Stock - ETA'!$I$3:I2202,'Stock - ETA'!$F$3:F2202,'Rango proyecciones'!C91,'Stock - ETA'!$Q$3:Q2202,'Rango proyecciones'!$AB$5) + SUMIFS('Stock - ETA'!$H$3:H2202,'Stock - ETA'!$F$3:F2202,'Rango proyecciones'!C91,'Stock - ETA'!$Q$3:Q2202,'Rango proyecciones'!$AB$7)</f>
        <v/>
      </c>
      <c r="T91" s="15">
        <f>R91</f>
        <v/>
      </c>
      <c r="U91" s="15">
        <f>S91</f>
        <v/>
      </c>
      <c r="V91" s="6" t="n">
        <v>195480</v>
      </c>
      <c r="W91" s="9">
        <f>SUMIFS('Stock - ETA'!$T$3:T2202,'Stock - ETA'!$F$3:F2202,'Rango proyecciones'!C91,'Stock - ETA'!$AA$3:AA2202,'Rango proyecciones'!$AB$5) + SUMIFS('Stock - ETA'!$S$3:S2202,'Stock - ETA'!$F$3:F2202,'Rango proyecciones'!C91,'Stock - ETA'!$AA$3:AA2202,'Rango proyecciones'!$AB$8)</f>
        <v/>
      </c>
      <c r="X91" s="9">
        <f>SUMIFS('Stock - ETA'!$J$3:J2202,'Stock - ETA'!$F$3:F2202,'Rango proyecciones'!C91,'Stock - ETA'!$Q$3:Q2202,'Rango proyecciones'!$AB$5) + SUMIFS('Stock - ETA'!$I$3:I2202,'Stock - ETA'!$F$3:F2202,'Rango proyecciones'!C91,'Stock - ETA'!$Q$3:Q2202,'Rango proyecciones'!$AB$8)</f>
        <v/>
      </c>
      <c r="Y91" s="15">
        <f> 0.6 * V91 + W91</f>
        <v/>
      </c>
      <c r="Z91" s="15">
        <f> 0.6 * V91 + X91</f>
        <v/>
      </c>
      <c r="AA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shanghai1012451</t>
        </is>
      </c>
      <c r="D92" s="4" t="inlineStr">
        <is>
          <t>Agrosuper Shanghai</t>
        </is>
      </c>
      <c r="E92" s="4" t="n">
        <v>1012451</v>
      </c>
      <c r="F92" s="4" t="inlineStr">
        <is>
          <t>PO Ala Media@ Cj 15k AS</t>
        </is>
      </c>
      <c r="G92" s="4" t="inlineStr">
        <is>
          <t>Ala</t>
        </is>
      </c>
      <c r="H92" s="6" t="n">
        <v>5550</v>
      </c>
      <c r="I92" s="9" t="n">
        <v>0</v>
      </c>
      <c r="J92" s="6">
        <f>SUMIFS('Stock - ETA'!$R$3:R2202,'Stock - ETA'!$F$3:F2202,'Rango proyecciones'!C92,'Stock - ETA'!$AA$3:AA2202,'Rango proyecciones'!$AB$5)</f>
        <v/>
      </c>
      <c r="K92" s="9">
        <f>SUMIFS('Stock - ETA'!$H$3:H2202,'Stock - ETA'!$F$3:F2202,'Rango proyecciones'!C92,'Stock - ETA'!$Q$3:Q2202,'Rango proyecciones'!$AB$5)</f>
        <v/>
      </c>
      <c r="L92" s="9" t="n">
        <v>0</v>
      </c>
      <c r="M92" s="9" t="n">
        <v>0</v>
      </c>
      <c r="N92" s="9" t="n">
        <v>0</v>
      </c>
      <c r="O92" s="9" t="n">
        <v>4050</v>
      </c>
      <c r="P92" s="15">
        <f>H92 + O92 + J92</f>
        <v/>
      </c>
      <c r="Q92" s="16">
        <f>H92 + O92 + K92</f>
        <v/>
      </c>
      <c r="R92" s="6">
        <f>SUMIFS('Stock - ETA'!$S$3:S2202,'Stock - ETA'!$F$3:F2202,'Rango proyecciones'!C92,'Stock - ETA'!$AA$3:AA2202,'Rango proyecciones'!$AB$5) + SUMIFS('Stock - ETA'!$R$3:R2202,'Stock - ETA'!$F$3:F2202,'Rango proyecciones'!C92,'Stock - ETA'!$AA$3:AA2202,'Rango proyecciones'!$AB$7)</f>
        <v/>
      </c>
      <c r="S92" s="9">
        <f>SUMIFS('Stock - ETA'!$I$3:I2202,'Stock - ETA'!$F$3:F2202,'Rango proyecciones'!C92,'Stock - ETA'!$Q$3:Q2202,'Rango proyecciones'!$AB$5) + SUMIFS('Stock - ETA'!$H$3:H2202,'Stock - ETA'!$F$3:F2202,'Rango proyecciones'!C92,'Stock - ETA'!$Q$3:Q2202,'Rango proyecciones'!$AB$7)</f>
        <v/>
      </c>
      <c r="T92" s="15">
        <f>R92</f>
        <v/>
      </c>
      <c r="U92" s="15">
        <f>S92</f>
        <v/>
      </c>
      <c r="V92" s="6" t="n"/>
      <c r="W92" s="9">
        <f>SUMIFS('Stock - ETA'!$T$3:T2202,'Stock - ETA'!$F$3:F2202,'Rango proyecciones'!C92,'Stock - ETA'!$AA$3:AA2202,'Rango proyecciones'!$AB$5) + SUMIFS('Stock - ETA'!$S$3:S2202,'Stock - ETA'!$F$3:F2202,'Rango proyecciones'!C92,'Stock - ETA'!$AA$3:AA2202,'Rango proyecciones'!$AB$8)</f>
        <v/>
      </c>
      <c r="X92" s="9">
        <f>SUMIFS('Stock - ETA'!$J$3:J2202,'Stock - ETA'!$F$3:F2202,'Rango proyecciones'!C92,'Stock - ETA'!$Q$3:Q2202,'Rango proyecciones'!$AB$5) + SUMIFS('Stock - ETA'!$I$3:I2202,'Stock - ETA'!$F$3:F2202,'Rango proyecciones'!C92,'Stock - ETA'!$Q$3:Q2202,'Rango proyecciones'!$AB$8)</f>
        <v/>
      </c>
      <c r="Y92" s="15">
        <f> 0.6 * V92 + W92</f>
        <v/>
      </c>
      <c r="Z92" s="15">
        <f> 0.6 * V92 + X92</f>
        <v/>
      </c>
      <c r="AA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shanghai1012452</t>
        </is>
      </c>
      <c r="D93" s="4" t="inlineStr">
        <is>
          <t>Agrosuper Shanghai</t>
        </is>
      </c>
      <c r="E93" s="4" t="n">
        <v>1012452</v>
      </c>
      <c r="F93" s="4" t="inlineStr">
        <is>
          <t>PO Ala Media Grado B@ Cj AS</t>
        </is>
      </c>
      <c r="G93" s="4" t="inlineStr">
        <is>
          <t>Ala</t>
        </is>
      </c>
      <c r="H93" s="6" t="n">
        <v>35956.8</v>
      </c>
      <c r="I93" s="9" t="n">
        <v>35957</v>
      </c>
      <c r="J93" s="6">
        <f>SUMIFS('Stock - ETA'!$R$3:R2202,'Stock - ETA'!$F$3:F2202,'Rango proyecciones'!C93,'Stock - ETA'!$AA$3:AA2202,'Rango proyecciones'!$AB$5)</f>
        <v/>
      </c>
      <c r="K93" s="9">
        <f>SUMIFS('Stock - ETA'!$H$3:H2202,'Stock - ETA'!$F$3:F2202,'Rango proyecciones'!C93,'Stock - ETA'!$Q$3:Q2202,'Rango proyecciones'!$AB$5)</f>
        <v/>
      </c>
      <c r="L93" s="9" t="n">
        <v>0</v>
      </c>
      <c r="M93" s="9" t="n">
        <v>0</v>
      </c>
      <c r="N93" s="9" t="n"/>
      <c r="O93" s="9" t="n"/>
      <c r="P93" s="15">
        <f>H93 + O93 + J93</f>
        <v/>
      </c>
      <c r="Q93" s="16">
        <f>H93 + O93 + K93</f>
        <v/>
      </c>
      <c r="R93" s="6">
        <f>SUMIFS('Stock - ETA'!$S$3:S2202,'Stock - ETA'!$F$3:F2202,'Rango proyecciones'!C93,'Stock - ETA'!$AA$3:AA2202,'Rango proyecciones'!$AB$5) + SUMIFS('Stock - ETA'!$R$3:R2202,'Stock - ETA'!$F$3:F2202,'Rango proyecciones'!C93,'Stock - ETA'!$AA$3:AA2202,'Rango proyecciones'!$AB$7)</f>
        <v/>
      </c>
      <c r="S93" s="9">
        <f>SUMIFS('Stock - ETA'!$I$3:I2202,'Stock - ETA'!$F$3:F2202,'Rango proyecciones'!C93,'Stock - ETA'!$Q$3:Q2202,'Rango proyecciones'!$AB$5) + SUMIFS('Stock - ETA'!$H$3:H2202,'Stock - ETA'!$F$3:F2202,'Rango proyecciones'!C93,'Stock - ETA'!$Q$3:Q2202,'Rango proyecciones'!$AB$7)</f>
        <v/>
      </c>
      <c r="T93" s="15">
        <f>R93</f>
        <v/>
      </c>
      <c r="U93" s="15">
        <f>S93</f>
        <v/>
      </c>
      <c r="V93" s="6" t="n"/>
      <c r="W93" s="9">
        <f>SUMIFS('Stock - ETA'!$T$3:T2202,'Stock - ETA'!$F$3:F2202,'Rango proyecciones'!C93,'Stock - ETA'!$AA$3:AA2202,'Rango proyecciones'!$AB$5) + SUMIFS('Stock - ETA'!$S$3:S2202,'Stock - ETA'!$F$3:F2202,'Rango proyecciones'!C93,'Stock - ETA'!$AA$3:AA2202,'Rango proyecciones'!$AB$8)</f>
        <v/>
      </c>
      <c r="X93" s="9">
        <f>SUMIFS('Stock - ETA'!$J$3:J2202,'Stock - ETA'!$F$3:F2202,'Rango proyecciones'!C93,'Stock - ETA'!$Q$3:Q2202,'Rango proyecciones'!$AB$5) + SUMIFS('Stock - ETA'!$I$3:I2202,'Stock - ETA'!$F$3:F2202,'Rango proyecciones'!C93,'Stock - ETA'!$Q$3:Q2202,'Rango proyecciones'!$AB$8)</f>
        <v/>
      </c>
      <c r="Y93" s="15">
        <f> 0.6 * V93 + W93</f>
        <v/>
      </c>
      <c r="Z93" s="15">
        <f> 0.6 * V93 + X93</f>
        <v/>
      </c>
      <c r="AA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shanghai1012453</t>
        </is>
      </c>
      <c r="D94" s="4" t="inlineStr">
        <is>
          <t>Agrosuper Shanghai</t>
        </is>
      </c>
      <c r="E94" s="4" t="n">
        <v>1012453</v>
      </c>
      <c r="F94" s="4" t="inlineStr">
        <is>
          <t>PO Ala Media IQF@ Cj 18k AS</t>
        </is>
      </c>
      <c r="G94" s="4" t="inlineStr">
        <is>
          <t>Ala</t>
        </is>
      </c>
      <c r="H94" s="6" t="n">
        <v>19976</v>
      </c>
      <c r="I94" s="9" t="n">
        <v>21774</v>
      </c>
      <c r="J94" s="6">
        <f>SUMIFS('Stock - ETA'!$R$3:R2202,'Stock - ETA'!$F$3:F2202,'Rango proyecciones'!C94,'Stock - ETA'!$AA$3:AA2202,'Rango proyecciones'!$AB$5)</f>
        <v/>
      </c>
      <c r="K94" s="9">
        <f>SUMIFS('Stock - ETA'!$H$3:H2202,'Stock - ETA'!$F$3:F2202,'Rango proyecciones'!C94,'Stock - ETA'!$Q$3:Q2202,'Rango proyecciones'!$AB$5)</f>
        <v/>
      </c>
      <c r="L94" s="9" t="n">
        <v>0</v>
      </c>
      <c r="M94" s="9" t="n">
        <v>0</v>
      </c>
      <c r="N94" s="9" t="n">
        <v>0</v>
      </c>
      <c r="O94" s="9" t="n">
        <v>6900.8</v>
      </c>
      <c r="P94" s="15">
        <f>H94 + O94 + J94</f>
        <v/>
      </c>
      <c r="Q94" s="16">
        <f>H94 + O94 + K94</f>
        <v/>
      </c>
      <c r="R94" s="6">
        <f>SUMIFS('Stock - ETA'!$S$3:S2202,'Stock - ETA'!$F$3:F2202,'Rango proyecciones'!C94,'Stock - ETA'!$AA$3:AA2202,'Rango proyecciones'!$AB$5) + SUMIFS('Stock - ETA'!$R$3:R2202,'Stock - ETA'!$F$3:F2202,'Rango proyecciones'!C94,'Stock - ETA'!$AA$3:AA2202,'Rango proyecciones'!$AB$7)</f>
        <v/>
      </c>
      <c r="S94" s="9">
        <f>SUMIFS('Stock - ETA'!$I$3:I2202,'Stock - ETA'!$F$3:F2202,'Rango proyecciones'!C94,'Stock - ETA'!$Q$3:Q2202,'Rango proyecciones'!$AB$5) + SUMIFS('Stock - ETA'!$H$3:H2202,'Stock - ETA'!$F$3:F2202,'Rango proyecciones'!C94,'Stock - ETA'!$Q$3:Q2202,'Rango proyecciones'!$AB$7)</f>
        <v/>
      </c>
      <c r="T94" s="15">
        <f>R94</f>
        <v/>
      </c>
      <c r="U94" s="15">
        <f>S94</f>
        <v/>
      </c>
      <c r="V94" s="6" t="n"/>
      <c r="W94" s="9">
        <f>SUMIFS('Stock - ETA'!$T$3:T2202,'Stock - ETA'!$F$3:F2202,'Rango proyecciones'!C94,'Stock - ETA'!$AA$3:AA2202,'Rango proyecciones'!$AB$5) + SUMIFS('Stock - ETA'!$S$3:S2202,'Stock - ETA'!$F$3:F2202,'Rango proyecciones'!C94,'Stock - ETA'!$AA$3:AA2202,'Rango proyecciones'!$AB$8)</f>
        <v/>
      </c>
      <c r="X94" s="9">
        <f>SUMIFS('Stock - ETA'!$J$3:J2202,'Stock - ETA'!$F$3:F2202,'Rango proyecciones'!C94,'Stock - ETA'!$Q$3:Q2202,'Rango proyecciones'!$AB$5) + SUMIFS('Stock - ETA'!$I$3:I2202,'Stock - ETA'!$F$3:F2202,'Rango proyecciones'!C94,'Stock - ETA'!$Q$3:Q2202,'Rango proyecciones'!$AB$8)</f>
        <v/>
      </c>
      <c r="Y94" s="15">
        <f> 0.6 * V94 + W94</f>
        <v/>
      </c>
      <c r="Z94" s="15">
        <f> 0.6 * V94 + X94</f>
        <v/>
      </c>
      <c r="AA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shanghai1012455</t>
        </is>
      </c>
      <c r="D95" s="4" t="inlineStr">
        <is>
          <t>Agrosuper Shanghai</t>
        </is>
      </c>
      <c r="E95" s="4" t="n">
        <v>1012455</v>
      </c>
      <c r="F95" s="4" t="inlineStr">
        <is>
          <t>PO Ctro Pta Ala Choice@ Cj 20k AS</t>
        </is>
      </c>
      <c r="G95" s="4" t="inlineStr">
        <is>
          <t>Ala</t>
        </is>
      </c>
      <c r="H95" s="6" t="n">
        <v>144000</v>
      </c>
      <c r="I95" s="9" t="n">
        <v>131780</v>
      </c>
      <c r="J95" s="6">
        <f>SUMIFS('Stock - ETA'!$R$3:R2202,'Stock - ETA'!$F$3:F2202,'Rango proyecciones'!C95,'Stock - ETA'!$AA$3:AA2202,'Rango proyecciones'!$AB$5)</f>
        <v/>
      </c>
      <c r="K95" s="9">
        <f>SUMIFS('Stock - ETA'!$H$3:H2202,'Stock - ETA'!$F$3:F2202,'Rango proyecciones'!C95,'Stock - ETA'!$Q$3:Q2202,'Rango proyecciones'!$AB$5)</f>
        <v/>
      </c>
      <c r="L95" s="9" t="n">
        <v>0</v>
      </c>
      <c r="M95" s="9" t="n">
        <v>0</v>
      </c>
      <c r="N95" s="9" t="n"/>
      <c r="O95" s="9" t="n"/>
      <c r="P95" s="15">
        <f>H95 + O95 + J95</f>
        <v/>
      </c>
      <c r="Q95" s="16">
        <f>H95 + O95 + K95</f>
        <v/>
      </c>
      <c r="R95" s="6">
        <f>SUMIFS('Stock - ETA'!$S$3:S2202,'Stock - ETA'!$F$3:F2202,'Rango proyecciones'!C95,'Stock - ETA'!$AA$3:AA2202,'Rango proyecciones'!$AB$5) + SUMIFS('Stock - ETA'!$R$3:R2202,'Stock - ETA'!$F$3:F2202,'Rango proyecciones'!C95,'Stock - ETA'!$AA$3:AA2202,'Rango proyecciones'!$AB$7)</f>
        <v/>
      </c>
      <c r="S95" s="9">
        <f>SUMIFS('Stock - ETA'!$I$3:I2202,'Stock - ETA'!$F$3:F2202,'Rango proyecciones'!C95,'Stock - ETA'!$Q$3:Q2202,'Rango proyecciones'!$AB$5) + SUMIFS('Stock - ETA'!$H$3:H2202,'Stock - ETA'!$F$3:F2202,'Rango proyecciones'!C95,'Stock - ETA'!$Q$3:Q2202,'Rango proyecciones'!$AB$7)</f>
        <v/>
      </c>
      <c r="T95" s="15">
        <f>R95</f>
        <v/>
      </c>
      <c r="U95" s="15">
        <f>S95</f>
        <v/>
      </c>
      <c r="V95" s="6" t="n">
        <v>6345</v>
      </c>
      <c r="W95" s="9">
        <f>SUMIFS('Stock - ETA'!$T$3:T2202,'Stock - ETA'!$F$3:F2202,'Rango proyecciones'!C95,'Stock - ETA'!$AA$3:AA2202,'Rango proyecciones'!$AB$5) + SUMIFS('Stock - ETA'!$S$3:S2202,'Stock - ETA'!$F$3:F2202,'Rango proyecciones'!C95,'Stock - ETA'!$AA$3:AA2202,'Rango proyecciones'!$AB$8)</f>
        <v/>
      </c>
      <c r="X95" s="9">
        <f>SUMIFS('Stock - ETA'!$J$3:J2202,'Stock - ETA'!$F$3:F2202,'Rango proyecciones'!C95,'Stock - ETA'!$Q$3:Q2202,'Rango proyecciones'!$AB$5) + SUMIFS('Stock - ETA'!$I$3:I2202,'Stock - ETA'!$F$3:F2202,'Rango proyecciones'!C95,'Stock - ETA'!$Q$3:Q2202,'Rango proyecciones'!$AB$8)</f>
        <v/>
      </c>
      <c r="Y95" s="15">
        <f> 0.6 * V95 + W95</f>
        <v/>
      </c>
      <c r="Z95" s="15">
        <f> 0.6 * V95 + X95</f>
        <v/>
      </c>
      <c r="AA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shanghai1012502</t>
        </is>
      </c>
      <c r="D96" s="4" t="inlineStr">
        <is>
          <t>Agrosuper Shanghai</t>
        </is>
      </c>
      <c r="E96" s="4" t="n">
        <v>1012502</v>
      </c>
      <c r="F96" s="4" t="inlineStr">
        <is>
          <t>PO Garra Large B@ Cj 20k AS</t>
        </is>
      </c>
      <c r="G96" s="4" t="inlineStr">
        <is>
          <t>Patas</t>
        </is>
      </c>
      <c r="H96" s="6" t="n">
        <v>0</v>
      </c>
      <c r="I96" s="9" t="n">
        <v>26840</v>
      </c>
      <c r="J96" s="6">
        <f>SUMIFS('Stock - ETA'!$R$3:R2202,'Stock - ETA'!$F$3:F2202,'Rango proyecciones'!C96,'Stock - ETA'!$AA$3:AA2202,'Rango proyecciones'!$AB$5)</f>
        <v/>
      </c>
      <c r="K96" s="9">
        <f>SUMIFS('Stock - ETA'!$H$3:H2202,'Stock - ETA'!$F$3:F2202,'Rango proyecciones'!C96,'Stock - ETA'!$Q$3:Q2202,'Rango proyecciones'!$AB$5)</f>
        <v/>
      </c>
      <c r="L96" s="9" t="n">
        <v>0</v>
      </c>
      <c r="M96" s="9" t="n">
        <v>0</v>
      </c>
      <c r="N96" s="9" t="n"/>
      <c r="O96" s="9" t="n"/>
      <c r="P96" s="15">
        <f>H96 + O96 + J96</f>
        <v/>
      </c>
      <c r="Q96" s="16">
        <f>H96 + O96 + K96</f>
        <v/>
      </c>
      <c r="R96" s="6">
        <f>SUMIFS('Stock - ETA'!$S$3:S2202,'Stock - ETA'!$F$3:F2202,'Rango proyecciones'!C96,'Stock - ETA'!$AA$3:AA2202,'Rango proyecciones'!$AB$5) + SUMIFS('Stock - ETA'!$R$3:R2202,'Stock - ETA'!$F$3:F2202,'Rango proyecciones'!C96,'Stock - ETA'!$AA$3:AA2202,'Rango proyecciones'!$AB$7)</f>
        <v/>
      </c>
      <c r="S96" s="9">
        <f>SUMIFS('Stock - ETA'!$I$3:I2202,'Stock - ETA'!$F$3:F2202,'Rango proyecciones'!C96,'Stock - ETA'!$Q$3:Q2202,'Rango proyecciones'!$AB$5) + SUMIFS('Stock - ETA'!$H$3:H2202,'Stock - ETA'!$F$3:F2202,'Rango proyecciones'!C96,'Stock - ETA'!$Q$3:Q2202,'Rango proyecciones'!$AB$7)</f>
        <v/>
      </c>
      <c r="T96" s="15">
        <f>R96</f>
        <v/>
      </c>
      <c r="U96" s="15">
        <f>S96</f>
        <v/>
      </c>
      <c r="V96" s="6" t="n">
        <v>11298</v>
      </c>
      <c r="W96" s="9">
        <f>SUMIFS('Stock - ETA'!$T$3:T2202,'Stock - ETA'!$F$3:F2202,'Rango proyecciones'!C96,'Stock - ETA'!$AA$3:AA2202,'Rango proyecciones'!$AB$5) + SUMIFS('Stock - ETA'!$S$3:S2202,'Stock - ETA'!$F$3:F2202,'Rango proyecciones'!C96,'Stock - ETA'!$AA$3:AA2202,'Rango proyecciones'!$AB$8)</f>
        <v/>
      </c>
      <c r="X96" s="9">
        <f>SUMIFS('Stock - ETA'!$J$3:J2202,'Stock - ETA'!$F$3:F2202,'Rango proyecciones'!C96,'Stock - ETA'!$Q$3:Q2202,'Rango proyecciones'!$AB$5) + SUMIFS('Stock - ETA'!$I$3:I2202,'Stock - ETA'!$F$3:F2202,'Rango proyecciones'!C96,'Stock - ETA'!$Q$3:Q2202,'Rango proyecciones'!$AB$8)</f>
        <v/>
      </c>
      <c r="Y96" s="15">
        <f> 0.6 * V96 + W96</f>
        <v/>
      </c>
      <c r="Z96" s="15">
        <f> 0.6 * V96 + X96</f>
        <v/>
      </c>
      <c r="AA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shanghai1012503</t>
        </is>
      </c>
      <c r="D97" s="4" t="inlineStr">
        <is>
          <t>Agrosuper Shanghai</t>
        </is>
      </c>
      <c r="E97" s="4" t="n">
        <v>1012503</v>
      </c>
      <c r="F97" s="4" t="inlineStr">
        <is>
          <t>PO Garra M B@ Cj 20k AS</t>
        </is>
      </c>
      <c r="G97" s="4" t="inlineStr">
        <is>
          <t>Patas</t>
        </is>
      </c>
      <c r="H97" s="6" t="n">
        <v>176000</v>
      </c>
      <c r="I97" s="9" t="n">
        <v>263000</v>
      </c>
      <c r="J97" s="6">
        <f>SUMIFS('Stock - ETA'!$R$3:R2202,'Stock - ETA'!$F$3:F2202,'Rango proyecciones'!C97,'Stock - ETA'!$AA$3:AA2202,'Rango proyecciones'!$AB$5)</f>
        <v/>
      </c>
      <c r="K97" s="9">
        <f>SUMIFS('Stock - ETA'!$H$3:H2202,'Stock - ETA'!$F$3:F2202,'Rango proyecciones'!C97,'Stock - ETA'!$Q$3:Q2202,'Rango proyecciones'!$AB$5)</f>
        <v/>
      </c>
      <c r="L97" s="9" t="n">
        <v>0</v>
      </c>
      <c r="M97" s="9" t="n">
        <v>0</v>
      </c>
      <c r="N97" s="9" t="n">
        <v>0</v>
      </c>
      <c r="O97" s="9" t="n">
        <v>40000</v>
      </c>
      <c r="P97" s="15">
        <f>H97 + O97 + J97</f>
        <v/>
      </c>
      <c r="Q97" s="16">
        <f>H97 + O97 + K97</f>
        <v/>
      </c>
      <c r="R97" s="6">
        <f>SUMIFS('Stock - ETA'!$S$3:S2202,'Stock - ETA'!$F$3:F2202,'Rango proyecciones'!C97,'Stock - ETA'!$AA$3:AA2202,'Rango proyecciones'!$AB$5) + SUMIFS('Stock - ETA'!$R$3:R2202,'Stock - ETA'!$F$3:F2202,'Rango proyecciones'!C97,'Stock - ETA'!$AA$3:AA2202,'Rango proyecciones'!$AB$7)</f>
        <v/>
      </c>
      <c r="S97" s="9">
        <f>SUMIFS('Stock - ETA'!$I$3:I2202,'Stock - ETA'!$F$3:F2202,'Rango proyecciones'!C97,'Stock - ETA'!$Q$3:Q2202,'Rango proyecciones'!$AB$5) + SUMIFS('Stock - ETA'!$H$3:H2202,'Stock - ETA'!$F$3:F2202,'Rango proyecciones'!C97,'Stock - ETA'!$Q$3:Q2202,'Rango proyecciones'!$AB$7)</f>
        <v/>
      </c>
      <c r="T97" s="15">
        <f>R97</f>
        <v/>
      </c>
      <c r="U97" s="15">
        <f>S97</f>
        <v/>
      </c>
      <c r="V97" s="6" t="n">
        <v>216985</v>
      </c>
      <c r="W97" s="9">
        <f>SUMIFS('Stock - ETA'!$T$3:T2202,'Stock - ETA'!$F$3:F2202,'Rango proyecciones'!C97,'Stock - ETA'!$AA$3:AA2202,'Rango proyecciones'!$AB$5) + SUMIFS('Stock - ETA'!$S$3:S2202,'Stock - ETA'!$F$3:F2202,'Rango proyecciones'!C97,'Stock - ETA'!$AA$3:AA2202,'Rango proyecciones'!$AB$8)</f>
        <v/>
      </c>
      <c r="X97" s="9">
        <f>SUMIFS('Stock - ETA'!$J$3:J2202,'Stock - ETA'!$F$3:F2202,'Rango proyecciones'!C97,'Stock - ETA'!$Q$3:Q2202,'Rango proyecciones'!$AB$5) + SUMIFS('Stock - ETA'!$I$3:I2202,'Stock - ETA'!$F$3:F2202,'Rango proyecciones'!C97,'Stock - ETA'!$Q$3:Q2202,'Rango proyecciones'!$AB$8)</f>
        <v/>
      </c>
      <c r="Y97" s="15">
        <f> 0.6 * V97 + W97</f>
        <v/>
      </c>
      <c r="Z97" s="15">
        <f> 0.6 * V97 + X97</f>
        <v/>
      </c>
      <c r="AA97" s="6" t="n"/>
    </row>
    <row r="98">
      <c r="A98" s="4" t="inlineStr">
        <is>
          <t>Pollo</t>
        </is>
      </c>
      <c r="B98" s="4" t="inlineStr">
        <is>
          <t>Venta Local</t>
        </is>
      </c>
      <c r="C98" s="4" t="inlineStr">
        <is>
          <t>agrosuper shanghai1012504</t>
        </is>
      </c>
      <c r="D98" s="4" t="inlineStr">
        <is>
          <t>Agrosuper Shanghai</t>
        </is>
      </c>
      <c r="E98" s="4" t="n">
        <v>1012504</v>
      </c>
      <c r="F98" s="4" t="inlineStr">
        <is>
          <t>PO Garra Economy@ Cj 20k AS</t>
        </is>
      </c>
      <c r="G98" s="4" t="inlineStr">
        <is>
          <t>Patas</t>
        </is>
      </c>
      <c r="H98" s="6" t="n">
        <v>29100</v>
      </c>
      <c r="I98" s="9" t="n">
        <v>127740</v>
      </c>
      <c r="J98" s="6">
        <f>SUMIFS('Stock - ETA'!$R$3:R2202,'Stock - ETA'!$F$3:F2202,'Rango proyecciones'!C98,'Stock - ETA'!$AA$3:AA2202,'Rango proyecciones'!$AB$5)</f>
        <v/>
      </c>
      <c r="K98" s="9">
        <f>SUMIFS('Stock - ETA'!$H$3:H2202,'Stock - ETA'!$F$3:F2202,'Rango proyecciones'!C98,'Stock - ETA'!$Q$3:Q2202,'Rango proyecciones'!$AB$5)</f>
        <v/>
      </c>
      <c r="L98" s="9" t="n">
        <v>0</v>
      </c>
      <c r="M98" s="9" t="n">
        <v>0</v>
      </c>
      <c r="N98" s="9" t="n"/>
      <c r="O98" s="9" t="n"/>
      <c r="P98" s="15">
        <f>H98 + O98 + J98</f>
        <v/>
      </c>
      <c r="Q98" s="16">
        <f>H98 + O98 + K98</f>
        <v/>
      </c>
      <c r="R98" s="6">
        <f>SUMIFS('Stock - ETA'!$S$3:S2202,'Stock - ETA'!$F$3:F2202,'Rango proyecciones'!C98,'Stock - ETA'!$AA$3:AA2202,'Rango proyecciones'!$AB$5) + SUMIFS('Stock - ETA'!$R$3:R2202,'Stock - ETA'!$F$3:F2202,'Rango proyecciones'!C98,'Stock - ETA'!$AA$3:AA2202,'Rango proyecciones'!$AB$7)</f>
        <v/>
      </c>
      <c r="S98" s="9">
        <f>SUMIFS('Stock - ETA'!$I$3:I2202,'Stock - ETA'!$F$3:F2202,'Rango proyecciones'!C98,'Stock - ETA'!$Q$3:Q2202,'Rango proyecciones'!$AB$5) + SUMIFS('Stock - ETA'!$H$3:H2202,'Stock - ETA'!$F$3:F2202,'Rango proyecciones'!C98,'Stock - ETA'!$Q$3:Q2202,'Rango proyecciones'!$AB$7)</f>
        <v/>
      </c>
      <c r="T98" s="15">
        <f>R98</f>
        <v/>
      </c>
      <c r="U98" s="15">
        <f>S98</f>
        <v/>
      </c>
      <c r="V98" s="6" t="n">
        <v>35369</v>
      </c>
      <c r="W98" s="9">
        <f>SUMIFS('Stock - ETA'!$T$3:T2202,'Stock - ETA'!$F$3:F2202,'Rango proyecciones'!C98,'Stock - ETA'!$AA$3:AA2202,'Rango proyecciones'!$AB$5) + SUMIFS('Stock - ETA'!$S$3:S2202,'Stock - ETA'!$F$3:F2202,'Rango proyecciones'!C98,'Stock - ETA'!$AA$3:AA2202,'Rango proyecciones'!$AB$8)</f>
        <v/>
      </c>
      <c r="X98" s="9">
        <f>SUMIFS('Stock - ETA'!$J$3:J2202,'Stock - ETA'!$F$3:F2202,'Rango proyecciones'!C98,'Stock - ETA'!$Q$3:Q2202,'Rango proyecciones'!$AB$5) + SUMIFS('Stock - ETA'!$I$3:I2202,'Stock - ETA'!$F$3:F2202,'Rango proyecciones'!C98,'Stock - ETA'!$Q$3:Q2202,'Rango proyecciones'!$AB$8)</f>
        <v/>
      </c>
      <c r="Y98" s="15">
        <f> 0.6 * V98 + W98</f>
        <v/>
      </c>
      <c r="Z98" s="15">
        <f> 0.6 * V98 + X98</f>
        <v/>
      </c>
      <c r="AA98" s="6" t="n"/>
    </row>
    <row r="99">
      <c r="A99" s="4" t="inlineStr">
        <is>
          <t>Pollo</t>
        </is>
      </c>
      <c r="B99" s="4" t="inlineStr">
        <is>
          <t>Venta Local</t>
        </is>
      </c>
      <c r="C99" s="4" t="inlineStr">
        <is>
          <t>agrosuper shanghai1012525</t>
        </is>
      </c>
      <c r="D99" s="4" t="inlineStr">
        <is>
          <t>Agrosuper Shanghai</t>
        </is>
      </c>
      <c r="E99" s="4" t="n">
        <v>1012525</v>
      </c>
      <c r="F99" s="4" t="inlineStr">
        <is>
          <t>PO Garra J@ Bo Cj 20k AS</t>
        </is>
      </c>
      <c r="G99" s="4" t="inlineStr">
        <is>
          <t>Patas</t>
        </is>
      </c>
      <c r="H99" s="6" t="n">
        <v>0</v>
      </c>
      <c r="I99" s="9" t="n">
        <v>16600</v>
      </c>
      <c r="J99" s="6">
        <f>SUMIFS('Stock - ETA'!$R$3:R2202,'Stock - ETA'!$F$3:F2202,'Rango proyecciones'!C99,'Stock - ETA'!$AA$3:AA2202,'Rango proyecciones'!$AB$5)</f>
        <v/>
      </c>
      <c r="K99" s="9">
        <f>SUMIFS('Stock - ETA'!$H$3:H2202,'Stock - ETA'!$F$3:F2202,'Rango proyecciones'!C99,'Stock - ETA'!$Q$3:Q2202,'Rango proyecciones'!$AB$5)</f>
        <v/>
      </c>
      <c r="L99" s="9" t="n">
        <v>0</v>
      </c>
      <c r="M99" s="9" t="n">
        <v>0</v>
      </c>
      <c r="N99" s="9" t="n"/>
      <c r="O99" s="9" t="n"/>
      <c r="P99" s="15">
        <f>H99 + O99 + J99</f>
        <v/>
      </c>
      <c r="Q99" s="16">
        <f>H99 + O99 + K99</f>
        <v/>
      </c>
      <c r="R99" s="6">
        <f>SUMIFS('Stock - ETA'!$S$3:S2202,'Stock - ETA'!$F$3:F2202,'Rango proyecciones'!C99,'Stock - ETA'!$AA$3:AA2202,'Rango proyecciones'!$AB$5) + SUMIFS('Stock - ETA'!$R$3:R2202,'Stock - ETA'!$F$3:F2202,'Rango proyecciones'!C99,'Stock - ETA'!$AA$3:AA2202,'Rango proyecciones'!$AB$7)</f>
        <v/>
      </c>
      <c r="S99" s="9">
        <f>SUMIFS('Stock - ETA'!$I$3:I2202,'Stock - ETA'!$F$3:F2202,'Rango proyecciones'!C99,'Stock - ETA'!$Q$3:Q2202,'Rango proyecciones'!$AB$5) + SUMIFS('Stock - ETA'!$H$3:H2202,'Stock - ETA'!$F$3:F2202,'Rango proyecciones'!C99,'Stock - ETA'!$Q$3:Q2202,'Rango proyecciones'!$AB$7)</f>
        <v/>
      </c>
      <c r="T99" s="15">
        <f>R99</f>
        <v/>
      </c>
      <c r="U99" s="15">
        <f>S99</f>
        <v/>
      </c>
      <c r="V99" s="6" t="n">
        <v>11511</v>
      </c>
      <c r="W99" s="9">
        <f>SUMIFS('Stock - ETA'!$T$3:T2202,'Stock - ETA'!$F$3:F2202,'Rango proyecciones'!C99,'Stock - ETA'!$AA$3:AA2202,'Rango proyecciones'!$AB$5) + SUMIFS('Stock - ETA'!$S$3:S2202,'Stock - ETA'!$F$3:F2202,'Rango proyecciones'!C99,'Stock - ETA'!$AA$3:AA2202,'Rango proyecciones'!$AB$8)</f>
        <v/>
      </c>
      <c r="X99" s="9">
        <f>SUMIFS('Stock - ETA'!$J$3:J2202,'Stock - ETA'!$F$3:F2202,'Rango proyecciones'!C99,'Stock - ETA'!$Q$3:Q2202,'Rango proyecciones'!$AB$5) + SUMIFS('Stock - ETA'!$I$3:I2202,'Stock - ETA'!$F$3:F2202,'Rango proyecciones'!C99,'Stock - ETA'!$Q$3:Q2202,'Rango proyecciones'!$AB$8)</f>
        <v/>
      </c>
      <c r="Y99" s="15">
        <f> 0.6 * V99 + W99</f>
        <v/>
      </c>
      <c r="Z99" s="15">
        <f> 0.6 * V99 + X99</f>
        <v/>
      </c>
      <c r="AA99" s="6" t="n"/>
    </row>
    <row r="100">
      <c r="A100" s="4" t="inlineStr">
        <is>
          <t>Pollo</t>
        </is>
      </c>
      <c r="B100" s="4" t="inlineStr">
        <is>
          <t>Venta Local</t>
        </is>
      </c>
      <c r="C100" s="4" t="inlineStr">
        <is>
          <t>agrosuper shanghai1012526</t>
        </is>
      </c>
      <c r="D100" s="4" t="inlineStr">
        <is>
          <t>Agrosuper Shanghai</t>
        </is>
      </c>
      <c r="E100" s="4" t="n">
        <v>1012526</v>
      </c>
      <c r="F100" s="4" t="inlineStr">
        <is>
          <t>PO Garra L A@ Bo Cj 20k AS</t>
        </is>
      </c>
      <c r="G100" s="4" t="inlineStr">
        <is>
          <t>Patas</t>
        </is>
      </c>
      <c r="H100" s="6" t="n">
        <v>0</v>
      </c>
      <c r="I100" s="9" t="n">
        <v>12000</v>
      </c>
      <c r="J100" s="6">
        <f>SUMIFS('Stock - ETA'!$R$3:R2202,'Stock - ETA'!$F$3:F2202,'Rango proyecciones'!C100,'Stock - ETA'!$AA$3:AA2202,'Rango proyecciones'!$AB$5)</f>
        <v/>
      </c>
      <c r="K100" s="9">
        <f>SUMIFS('Stock - ETA'!$H$3:H2202,'Stock - ETA'!$F$3:F2202,'Rango proyecciones'!C100,'Stock - ETA'!$Q$3:Q2202,'Rango proyecciones'!$AB$5)</f>
        <v/>
      </c>
      <c r="L100" s="9" t="n">
        <v>0</v>
      </c>
      <c r="M100" s="9" t="n">
        <v>0</v>
      </c>
      <c r="N100" s="9" t="n"/>
      <c r="O100" s="9" t="n"/>
      <c r="P100" s="15">
        <f>H100 + O100 + J100</f>
        <v/>
      </c>
      <c r="Q100" s="16">
        <f>H100 + O100 + K100</f>
        <v/>
      </c>
      <c r="R100" s="6">
        <f>SUMIFS('Stock - ETA'!$S$3:S2202,'Stock - ETA'!$F$3:F2202,'Rango proyecciones'!C100,'Stock - ETA'!$AA$3:AA2202,'Rango proyecciones'!$AB$5) + SUMIFS('Stock - ETA'!$R$3:R2202,'Stock - ETA'!$F$3:F2202,'Rango proyecciones'!C100,'Stock - ETA'!$AA$3:AA2202,'Rango proyecciones'!$AB$7)</f>
        <v/>
      </c>
      <c r="S100" s="9">
        <f>SUMIFS('Stock - ETA'!$I$3:I2202,'Stock - ETA'!$F$3:F2202,'Rango proyecciones'!C100,'Stock - ETA'!$Q$3:Q2202,'Rango proyecciones'!$AB$5) + SUMIFS('Stock - ETA'!$H$3:H2202,'Stock - ETA'!$F$3:F2202,'Rango proyecciones'!C100,'Stock - ETA'!$Q$3:Q2202,'Rango proyecciones'!$AB$7)</f>
        <v/>
      </c>
      <c r="T100" s="15">
        <f>R100</f>
        <v/>
      </c>
      <c r="U100" s="15">
        <f>S100</f>
        <v/>
      </c>
      <c r="V100" s="6" t="n">
        <v>10478</v>
      </c>
      <c r="W100" s="9">
        <f>SUMIFS('Stock - ETA'!$T$3:T2202,'Stock - ETA'!$F$3:F2202,'Rango proyecciones'!C100,'Stock - ETA'!$AA$3:AA2202,'Rango proyecciones'!$AB$5) + SUMIFS('Stock - ETA'!$S$3:S2202,'Stock - ETA'!$F$3:F2202,'Rango proyecciones'!C100,'Stock - ETA'!$AA$3:AA2202,'Rango proyecciones'!$AB$8)</f>
        <v/>
      </c>
      <c r="X100" s="9">
        <f>SUMIFS('Stock - ETA'!$J$3:J2202,'Stock - ETA'!$F$3:F2202,'Rango proyecciones'!C100,'Stock - ETA'!$Q$3:Q2202,'Rango proyecciones'!$AB$5) + SUMIFS('Stock - ETA'!$I$3:I2202,'Stock - ETA'!$F$3:F2202,'Rango proyecciones'!C100,'Stock - ETA'!$Q$3:Q2202,'Rango proyecciones'!$AB$8)</f>
        <v/>
      </c>
      <c r="Y100" s="15">
        <f> 0.6 * V100 + W100</f>
        <v/>
      </c>
      <c r="Z100" s="15">
        <f> 0.6 * V100 + X100</f>
        <v/>
      </c>
      <c r="AA100" s="6" t="n"/>
    </row>
    <row r="101">
      <c r="A101" s="4" t="inlineStr">
        <is>
          <t>Pollo</t>
        </is>
      </c>
      <c r="B101" s="4" t="inlineStr">
        <is>
          <t>Venta Local</t>
        </is>
      </c>
      <c r="C101" s="4" t="inlineStr">
        <is>
          <t>agrosuper shanghai1012527</t>
        </is>
      </c>
      <c r="D101" s="4" t="inlineStr">
        <is>
          <t>Agrosuper Shanghai</t>
        </is>
      </c>
      <c r="E101" s="4" t="n">
        <v>1012527</v>
      </c>
      <c r="F101" s="4" t="inlineStr">
        <is>
          <t>PO Garra M A@ Bo Cj 20k AS</t>
        </is>
      </c>
      <c r="G101" s="4" t="inlineStr">
        <is>
          <t>Patas</t>
        </is>
      </c>
      <c r="H101" s="6" t="n">
        <v>35820</v>
      </c>
      <c r="I101" s="9" t="n">
        <v>0</v>
      </c>
      <c r="J101" s="6">
        <f>SUMIFS('Stock - ETA'!$R$3:R2202,'Stock - ETA'!$F$3:F2202,'Rango proyecciones'!C101,'Stock - ETA'!$AA$3:AA2202,'Rango proyecciones'!$AB$5)</f>
        <v/>
      </c>
      <c r="K101" s="9">
        <f>SUMIFS('Stock - ETA'!$H$3:H2202,'Stock - ETA'!$F$3:F2202,'Rango proyecciones'!C101,'Stock - ETA'!$Q$3:Q2202,'Rango proyecciones'!$AB$5)</f>
        <v/>
      </c>
      <c r="L101" s="9" t="n">
        <v>0</v>
      </c>
      <c r="M101" s="9" t="n">
        <v>0</v>
      </c>
      <c r="N101" s="9" t="n"/>
      <c r="O101" s="9" t="n"/>
      <c r="P101" s="15">
        <f>H101 + O101 + J101</f>
        <v/>
      </c>
      <c r="Q101" s="16">
        <f>H101 + O101 + K101</f>
        <v/>
      </c>
      <c r="R101" s="6">
        <f>SUMIFS('Stock - ETA'!$S$3:S2202,'Stock - ETA'!$F$3:F2202,'Rango proyecciones'!C101,'Stock - ETA'!$AA$3:AA2202,'Rango proyecciones'!$AB$5) + SUMIFS('Stock - ETA'!$R$3:R2202,'Stock - ETA'!$F$3:F2202,'Rango proyecciones'!C101,'Stock - ETA'!$AA$3:AA2202,'Rango proyecciones'!$AB$7)</f>
        <v/>
      </c>
      <c r="S101" s="9">
        <f>SUMIFS('Stock - ETA'!$I$3:I2202,'Stock - ETA'!$F$3:F2202,'Rango proyecciones'!C101,'Stock - ETA'!$Q$3:Q2202,'Rango proyecciones'!$AB$5) + SUMIFS('Stock - ETA'!$H$3:H2202,'Stock - ETA'!$F$3:F2202,'Rango proyecciones'!C101,'Stock - ETA'!$Q$3:Q2202,'Rango proyecciones'!$AB$7)</f>
        <v/>
      </c>
      <c r="T101" s="15">
        <f>R101</f>
        <v/>
      </c>
      <c r="U101" s="15">
        <f>S101</f>
        <v/>
      </c>
      <c r="V101" s="6" t="n">
        <v>17381</v>
      </c>
      <c r="W101" s="9">
        <f>SUMIFS('Stock - ETA'!$T$3:T2202,'Stock - ETA'!$F$3:F2202,'Rango proyecciones'!C101,'Stock - ETA'!$AA$3:AA2202,'Rango proyecciones'!$AB$5) + SUMIFS('Stock - ETA'!$S$3:S2202,'Stock - ETA'!$F$3:F2202,'Rango proyecciones'!C101,'Stock - ETA'!$AA$3:AA2202,'Rango proyecciones'!$AB$8)</f>
        <v/>
      </c>
      <c r="X101" s="9">
        <f>SUMIFS('Stock - ETA'!$J$3:J2202,'Stock - ETA'!$F$3:F2202,'Rango proyecciones'!C101,'Stock - ETA'!$Q$3:Q2202,'Rango proyecciones'!$AB$5) + SUMIFS('Stock - ETA'!$I$3:I2202,'Stock - ETA'!$F$3:F2202,'Rango proyecciones'!C101,'Stock - ETA'!$Q$3:Q2202,'Rango proyecciones'!$AB$8)</f>
        <v/>
      </c>
      <c r="Y101" s="15">
        <f> 0.6 * V101 + W101</f>
        <v/>
      </c>
      <c r="Z101" s="15">
        <f> 0.6 * V101 + X101</f>
        <v/>
      </c>
      <c r="AA101" s="6" t="n"/>
    </row>
    <row r="102">
      <c r="A102" s="4" t="inlineStr">
        <is>
          <t>Pollo</t>
        </is>
      </c>
      <c r="B102" s="4" t="inlineStr">
        <is>
          <t>Venta Local</t>
        </is>
      </c>
      <c r="C102" s="4" t="inlineStr">
        <is>
          <t>agrosuper shanghai1012595</t>
        </is>
      </c>
      <c r="D102" s="4" t="inlineStr">
        <is>
          <t>Agrosuper Shanghai</t>
        </is>
      </c>
      <c r="E102" s="4" t="n">
        <v>1012595</v>
      </c>
      <c r="F102" s="4" t="inlineStr">
        <is>
          <t>PO PchDeh@ Bo 16x1k Cj AS</t>
        </is>
      </c>
      <c r="G102" s="4" t="inlineStr">
        <is>
          <t>Pechuga Desh</t>
        </is>
      </c>
      <c r="H102" s="6" t="n">
        <v>1920</v>
      </c>
      <c r="I102" s="9" t="n">
        <v>0</v>
      </c>
      <c r="J102" s="6">
        <f>SUMIFS('Stock - ETA'!$R$3:R2202,'Stock - ETA'!$F$3:F2202,'Rango proyecciones'!C102,'Stock - ETA'!$AA$3:AA2202,'Rango proyecciones'!$AB$5)</f>
        <v/>
      </c>
      <c r="K102" s="9">
        <f>SUMIFS('Stock - ETA'!$H$3:H2202,'Stock - ETA'!$F$3:F2202,'Rango proyecciones'!C102,'Stock - ETA'!$Q$3:Q2202,'Rango proyecciones'!$AB$5)</f>
        <v/>
      </c>
      <c r="L102" s="9" t="n">
        <v>0</v>
      </c>
      <c r="M102" s="9" t="n">
        <v>0</v>
      </c>
      <c r="N102" s="9" t="n">
        <v>0</v>
      </c>
      <c r="O102" s="9" t="n">
        <v>12640</v>
      </c>
      <c r="P102" s="15">
        <f>H102 + O102 + J102</f>
        <v/>
      </c>
      <c r="Q102" s="16">
        <f>H102 + O102 + K102</f>
        <v/>
      </c>
      <c r="R102" s="6">
        <f>SUMIFS('Stock - ETA'!$S$3:S2202,'Stock - ETA'!$F$3:F2202,'Rango proyecciones'!C102,'Stock - ETA'!$AA$3:AA2202,'Rango proyecciones'!$AB$5) + SUMIFS('Stock - ETA'!$R$3:R2202,'Stock - ETA'!$F$3:F2202,'Rango proyecciones'!C102,'Stock - ETA'!$AA$3:AA2202,'Rango proyecciones'!$AB$7)</f>
        <v/>
      </c>
      <c r="S102" s="9">
        <f>SUMIFS('Stock - ETA'!$I$3:I2202,'Stock - ETA'!$F$3:F2202,'Rango proyecciones'!C102,'Stock - ETA'!$Q$3:Q2202,'Rango proyecciones'!$AB$5) + SUMIFS('Stock - ETA'!$H$3:H2202,'Stock - ETA'!$F$3:F2202,'Rango proyecciones'!C102,'Stock - ETA'!$Q$3:Q2202,'Rango proyecciones'!$AB$7)</f>
        <v/>
      </c>
      <c r="T102" s="15">
        <f>R102</f>
        <v/>
      </c>
      <c r="U102" s="15">
        <f>S102</f>
        <v/>
      </c>
      <c r="V102" s="6" t="n">
        <v>12000</v>
      </c>
      <c r="W102" s="9">
        <f>SUMIFS('Stock - ETA'!$T$3:T2202,'Stock - ETA'!$F$3:F2202,'Rango proyecciones'!C102,'Stock - ETA'!$AA$3:AA2202,'Rango proyecciones'!$AB$5) + SUMIFS('Stock - ETA'!$S$3:S2202,'Stock - ETA'!$F$3:F2202,'Rango proyecciones'!C102,'Stock - ETA'!$AA$3:AA2202,'Rango proyecciones'!$AB$8)</f>
        <v/>
      </c>
      <c r="X102" s="9">
        <f>SUMIFS('Stock - ETA'!$J$3:J2202,'Stock - ETA'!$F$3:F2202,'Rango proyecciones'!C102,'Stock - ETA'!$Q$3:Q2202,'Rango proyecciones'!$AB$5) + SUMIFS('Stock - ETA'!$I$3:I2202,'Stock - ETA'!$F$3:F2202,'Rango proyecciones'!C102,'Stock - ETA'!$Q$3:Q2202,'Rango proyecciones'!$AB$8)</f>
        <v/>
      </c>
      <c r="Y102" s="15">
        <f> 0.6 * V102 + W102</f>
        <v/>
      </c>
      <c r="Z102" s="15">
        <f> 0.6 * V102 + X102</f>
        <v/>
      </c>
      <c r="AA102" s="6" t="n"/>
    </row>
    <row r="103">
      <c r="A103" s="4" t="inlineStr">
        <is>
          <t>Pollo</t>
        </is>
      </c>
      <c r="B103" s="4" t="inlineStr">
        <is>
          <t>Venta Local</t>
        </is>
      </c>
      <c r="C103" s="4" t="inlineStr">
        <is>
          <t>agrosuper shanghai1012598</t>
        </is>
      </c>
      <c r="D103" s="4" t="inlineStr">
        <is>
          <t>Agrosuper Shanghai</t>
        </is>
      </c>
      <c r="E103" s="4" t="n">
        <v>1012598</v>
      </c>
      <c r="F103" s="4" t="inlineStr">
        <is>
          <t>GA Garra G Large B@ Cj 20k AS</t>
        </is>
      </c>
      <c r="G103" s="4" t="inlineStr">
        <is>
          <t>Patas</t>
        </is>
      </c>
      <c r="H103" s="6" t="n">
        <v>6240</v>
      </c>
      <c r="I103" s="9" t="n">
        <v>6240</v>
      </c>
      <c r="J103" s="6">
        <f>SUMIFS('Stock - ETA'!$R$3:R2202,'Stock - ETA'!$F$3:F2202,'Rango proyecciones'!C103,'Stock - ETA'!$AA$3:AA2202,'Rango proyecciones'!$AB$5)</f>
        <v/>
      </c>
      <c r="K103" s="9">
        <f>SUMIFS('Stock - ETA'!$H$3:H2202,'Stock - ETA'!$F$3:F2202,'Rango proyecciones'!C103,'Stock - ETA'!$Q$3:Q2202,'Rango proyecciones'!$AB$5)</f>
        <v/>
      </c>
      <c r="L103" s="9" t="n">
        <v>0</v>
      </c>
      <c r="M103" s="9" t="n">
        <v>0</v>
      </c>
      <c r="N103" s="9" t="n"/>
      <c r="O103" s="9" t="n"/>
      <c r="P103" s="15">
        <f>H103 + O103 + J103</f>
        <v/>
      </c>
      <c r="Q103" s="16">
        <f>H103 + O103 + K103</f>
        <v/>
      </c>
      <c r="R103" s="6">
        <f>SUMIFS('Stock - ETA'!$S$3:S2202,'Stock - ETA'!$F$3:F2202,'Rango proyecciones'!C103,'Stock - ETA'!$AA$3:AA2202,'Rango proyecciones'!$AB$5) + SUMIFS('Stock - ETA'!$R$3:R2202,'Stock - ETA'!$F$3:F2202,'Rango proyecciones'!C103,'Stock - ETA'!$AA$3:AA2202,'Rango proyecciones'!$AB$7)</f>
        <v/>
      </c>
      <c r="S103" s="9">
        <f>SUMIFS('Stock - ETA'!$I$3:I2202,'Stock - ETA'!$F$3:F2202,'Rango proyecciones'!C103,'Stock - ETA'!$Q$3:Q2202,'Rango proyecciones'!$AB$5) + SUMIFS('Stock - ETA'!$H$3:H2202,'Stock - ETA'!$F$3:F2202,'Rango proyecciones'!C103,'Stock - ETA'!$Q$3:Q2202,'Rango proyecciones'!$AB$7)</f>
        <v/>
      </c>
      <c r="T103" s="15">
        <f>R103</f>
        <v/>
      </c>
      <c r="U103" s="15">
        <f>S103</f>
        <v/>
      </c>
      <c r="V103" s="6" t="n"/>
      <c r="W103" s="9">
        <f>SUMIFS('Stock - ETA'!$T$3:T2202,'Stock - ETA'!$F$3:F2202,'Rango proyecciones'!C103,'Stock - ETA'!$AA$3:AA2202,'Rango proyecciones'!$AB$5) + SUMIFS('Stock - ETA'!$S$3:S2202,'Stock - ETA'!$F$3:F2202,'Rango proyecciones'!C103,'Stock - ETA'!$AA$3:AA2202,'Rango proyecciones'!$AB$8)</f>
        <v/>
      </c>
      <c r="X103" s="9">
        <f>SUMIFS('Stock - ETA'!$J$3:J2202,'Stock - ETA'!$F$3:F2202,'Rango proyecciones'!C103,'Stock - ETA'!$Q$3:Q2202,'Rango proyecciones'!$AB$5) + SUMIFS('Stock - ETA'!$I$3:I2202,'Stock - ETA'!$F$3:F2202,'Rango proyecciones'!C103,'Stock - ETA'!$Q$3:Q2202,'Rango proyecciones'!$AB$8)</f>
        <v/>
      </c>
      <c r="Y103" s="15">
        <f> 0.6 * V103 + W103</f>
        <v/>
      </c>
      <c r="Z103" s="15">
        <f> 0.6 * V103 + X103</f>
        <v/>
      </c>
      <c r="AA103" s="6" t="n"/>
    </row>
    <row r="104">
      <c r="A104" s="4" t="inlineStr">
        <is>
          <t>Pollo</t>
        </is>
      </c>
      <c r="B104" s="4" t="inlineStr">
        <is>
          <t>Venta Local</t>
        </is>
      </c>
      <c r="C104" s="4" t="inlineStr">
        <is>
          <t>agrosuper shanghai1012681</t>
        </is>
      </c>
      <c r="D104" s="4" t="inlineStr">
        <is>
          <t>Agrosuper Shanghai</t>
        </is>
      </c>
      <c r="E104" s="4" t="n">
        <v>1012681</v>
      </c>
      <c r="F104" s="4" t="inlineStr">
        <is>
          <t>PO Nudillo @ Cj 20Kg AS</t>
        </is>
      </c>
      <c r="G104" s="4" t="inlineStr">
        <is>
          <t>Subprod</t>
        </is>
      </c>
      <c r="H104" s="6" t="n">
        <v>31380</v>
      </c>
      <c r="I104" s="9" t="n">
        <v>0</v>
      </c>
      <c r="J104" s="6">
        <f>SUMIFS('Stock - ETA'!$R$3:R2202,'Stock - ETA'!$F$3:F2202,'Rango proyecciones'!C104,'Stock - ETA'!$AA$3:AA2202,'Rango proyecciones'!$AB$5)</f>
        <v/>
      </c>
      <c r="K104" s="9">
        <f>SUMIFS('Stock - ETA'!$H$3:H2202,'Stock - ETA'!$F$3:F2202,'Rango proyecciones'!C104,'Stock - ETA'!$Q$3:Q2202,'Rango proyecciones'!$AB$5)</f>
        <v/>
      </c>
      <c r="L104" s="9" t="n">
        <v>0</v>
      </c>
      <c r="M104" s="9" t="n">
        <v>0</v>
      </c>
      <c r="N104" s="9" t="n"/>
      <c r="O104" s="9" t="n"/>
      <c r="P104" s="15">
        <f>H104 + O104 + J104</f>
        <v/>
      </c>
      <c r="Q104" s="16">
        <f>H104 + O104 + K104</f>
        <v/>
      </c>
      <c r="R104" s="6">
        <f>SUMIFS('Stock - ETA'!$S$3:S2202,'Stock - ETA'!$F$3:F2202,'Rango proyecciones'!C104,'Stock - ETA'!$AA$3:AA2202,'Rango proyecciones'!$AB$5) + SUMIFS('Stock - ETA'!$R$3:R2202,'Stock - ETA'!$F$3:F2202,'Rango proyecciones'!C104,'Stock - ETA'!$AA$3:AA2202,'Rango proyecciones'!$AB$7)</f>
        <v/>
      </c>
      <c r="S104" s="9">
        <f>SUMIFS('Stock - ETA'!$I$3:I2202,'Stock - ETA'!$F$3:F2202,'Rango proyecciones'!C104,'Stock - ETA'!$Q$3:Q2202,'Rango proyecciones'!$AB$5) + SUMIFS('Stock - ETA'!$H$3:H2202,'Stock - ETA'!$F$3:F2202,'Rango proyecciones'!C104,'Stock - ETA'!$Q$3:Q2202,'Rango proyecciones'!$AB$7)</f>
        <v/>
      </c>
      <c r="T104" s="15">
        <f>R104</f>
        <v/>
      </c>
      <c r="U104" s="15">
        <f>S104</f>
        <v/>
      </c>
      <c r="V104" s="6" t="n">
        <v>48000</v>
      </c>
      <c r="W104" s="9">
        <f>SUMIFS('Stock - ETA'!$T$3:T2202,'Stock - ETA'!$F$3:F2202,'Rango proyecciones'!C104,'Stock - ETA'!$AA$3:AA2202,'Rango proyecciones'!$AB$5) + SUMIFS('Stock - ETA'!$S$3:S2202,'Stock - ETA'!$F$3:F2202,'Rango proyecciones'!C104,'Stock - ETA'!$AA$3:AA2202,'Rango proyecciones'!$AB$8)</f>
        <v/>
      </c>
      <c r="X104" s="9">
        <f>SUMIFS('Stock - ETA'!$J$3:J2202,'Stock - ETA'!$F$3:F2202,'Rango proyecciones'!C104,'Stock - ETA'!$Q$3:Q2202,'Rango proyecciones'!$AB$5) + SUMIFS('Stock - ETA'!$I$3:I2202,'Stock - ETA'!$F$3:F2202,'Rango proyecciones'!C104,'Stock - ETA'!$Q$3:Q2202,'Rango proyecciones'!$AB$8)</f>
        <v/>
      </c>
      <c r="Y104" s="15">
        <f> 0.6 * V104 + W104</f>
        <v/>
      </c>
      <c r="Z104" s="15">
        <f> 0.6 * V104 + X104</f>
        <v/>
      </c>
      <c r="AA104" s="6" t="n"/>
    </row>
    <row r="105">
      <c r="A105" s="4" t="inlineStr">
        <is>
          <t>Pollo</t>
        </is>
      </c>
      <c r="B105" s="4" t="inlineStr">
        <is>
          <t>Venta Directa</t>
        </is>
      </c>
      <c r="C105" s="4" t="inlineStr">
        <is>
          <t>agrosuper asia1012012</t>
        </is>
      </c>
      <c r="D105" s="4" t="inlineStr">
        <is>
          <t>Agrosuper Asia</t>
        </is>
      </c>
      <c r="E105" s="4" t="n">
        <v>1012012</v>
      </c>
      <c r="F105" s="4" t="inlineStr">
        <is>
          <t>PO Ala Ctro Mr@ Fi Cj 18k AS</t>
        </is>
      </c>
      <c r="G105" s="4" t="inlineStr">
        <is>
          <t>Ala</t>
        </is>
      </c>
      <c r="H105" s="6" t="n">
        <v>0</v>
      </c>
      <c r="I105" s="9" t="n">
        <v>20000</v>
      </c>
      <c r="J105" s="6">
        <f>SUMIFS('Stock - ETA'!$R$3:R2202,'Stock - ETA'!$F$3:F2202,'Rango proyecciones'!C105,'Stock - ETA'!$AA$3:AA2202,'Rango proyecciones'!$AB$5)</f>
        <v/>
      </c>
      <c r="K105" s="9">
        <f>SUMIFS('Stock - ETA'!$H$3:H2202,'Stock - ETA'!$F$3:F2202,'Rango proyecciones'!C105,'Stock - ETA'!$Q$3:Q2202,'Rango proyecciones'!$AB$5)</f>
        <v/>
      </c>
      <c r="L105" s="9" t="n">
        <v>0</v>
      </c>
      <c r="M105" s="9" t="n">
        <v>0</v>
      </c>
      <c r="N105" s="9" t="n"/>
      <c r="O105" s="9" t="n"/>
      <c r="P105" s="15">
        <f>H105 + O105 + J105</f>
        <v/>
      </c>
      <c r="Q105" s="16">
        <f>H105 + O105 + K105</f>
        <v/>
      </c>
      <c r="R105" s="6">
        <f>SUMIFS('Stock - ETA'!$S$3:S2202,'Stock - ETA'!$F$3:F2202,'Rango proyecciones'!C105,'Stock - ETA'!$AA$3:AA2202,'Rango proyecciones'!$AB$5) + SUMIFS('Stock - ETA'!$R$3:R2202,'Stock - ETA'!$F$3:F2202,'Rango proyecciones'!C105,'Stock - ETA'!$AA$3:AA2202,'Rango proyecciones'!$AB$7)</f>
        <v/>
      </c>
      <c r="S105" s="9">
        <f>SUMIFS('Stock - ETA'!$I$3:I2202,'Stock - ETA'!$F$3:F2202,'Rango proyecciones'!C105,'Stock - ETA'!$Q$3:Q2202,'Rango proyecciones'!$AB$5) + SUMIFS('Stock - ETA'!$H$3:H2202,'Stock - ETA'!$F$3:F2202,'Rango proyecciones'!C105,'Stock - ETA'!$Q$3:Q2202,'Rango proyecciones'!$AB$7)</f>
        <v/>
      </c>
      <c r="T105" s="15">
        <f>R105</f>
        <v/>
      </c>
      <c r="U105" s="15">
        <f>S105</f>
        <v/>
      </c>
      <c r="V105" s="6" t="n">
        <v>20000</v>
      </c>
      <c r="W105" s="9">
        <f>SUMIFS('Stock - ETA'!$T$3:T2202,'Stock - ETA'!$F$3:F2202,'Rango proyecciones'!C105,'Stock - ETA'!$AA$3:AA2202,'Rango proyecciones'!$AB$5) + SUMIFS('Stock - ETA'!$S$3:S2202,'Stock - ETA'!$F$3:F2202,'Rango proyecciones'!C105,'Stock - ETA'!$AA$3:AA2202,'Rango proyecciones'!$AB$8)</f>
        <v/>
      </c>
      <c r="X105" s="9">
        <f>SUMIFS('Stock - ETA'!$J$3:J2202,'Stock - ETA'!$F$3:F2202,'Rango proyecciones'!C105,'Stock - ETA'!$Q$3:Q2202,'Rango proyecciones'!$AB$5) + SUMIFS('Stock - ETA'!$I$3:I2202,'Stock - ETA'!$F$3:F2202,'Rango proyecciones'!C105,'Stock - ETA'!$Q$3:Q2202,'Rango proyecciones'!$AB$8)</f>
        <v/>
      </c>
      <c r="Y105" s="15">
        <f> 0.7 * V105 + W105</f>
        <v/>
      </c>
      <c r="Z105" s="15">
        <f> 0.7 * V105 + X105</f>
        <v/>
      </c>
      <c r="AA105" s="6" t="n"/>
    </row>
    <row r="106">
      <c r="A106" s="4" t="inlineStr">
        <is>
          <t>Pollo</t>
        </is>
      </c>
      <c r="B106" s="4" t="inlineStr">
        <is>
          <t>Venta Directa</t>
        </is>
      </c>
      <c r="C106" s="4" t="inlineStr">
        <is>
          <t>agrosuper asia1012612</t>
        </is>
      </c>
      <c r="D106" s="4" t="inlineStr">
        <is>
          <t>Agrosuper Asia</t>
        </is>
      </c>
      <c r="E106" s="4" t="n">
        <v>1012612</v>
      </c>
      <c r="F106" s="4" t="inlineStr">
        <is>
          <t>PO Ppa Esp Blo@ Bo Cj 20k AS</t>
        </is>
      </c>
      <c r="G106" s="4" t="inlineStr">
        <is>
          <t>Carne Recuperada</t>
        </is>
      </c>
      <c r="H106" s="6" t="n">
        <v>371680.32</v>
      </c>
      <c r="I106" s="9" t="n">
        <v>450000</v>
      </c>
      <c r="J106" s="6">
        <f>SUMIFS('Stock - ETA'!$R$3:R2202,'Stock - ETA'!$F$3:F2202,'Rango proyecciones'!C106,'Stock - ETA'!$AA$3:AA2202,'Rango proyecciones'!$AB$5)</f>
        <v/>
      </c>
      <c r="K106" s="9">
        <f>SUMIFS('Stock - ETA'!$H$3:H2202,'Stock - ETA'!$F$3:F2202,'Rango proyecciones'!C106,'Stock - ETA'!$Q$3:Q2202,'Rango proyecciones'!$AB$5)</f>
        <v/>
      </c>
      <c r="L106" s="9" t="n">
        <v>0</v>
      </c>
      <c r="M106" s="9" t="n">
        <v>0</v>
      </c>
      <c r="N106" s="9" t="n"/>
      <c r="O106" s="9" t="n"/>
      <c r="P106" s="15">
        <f>H106 + O106 + J106</f>
        <v/>
      </c>
      <c r="Q106" s="16">
        <f>H106 + O106 + K106</f>
        <v/>
      </c>
      <c r="R106" s="6">
        <f>SUMIFS('Stock - ETA'!$S$3:S2202,'Stock - ETA'!$F$3:F2202,'Rango proyecciones'!C106,'Stock - ETA'!$AA$3:AA2202,'Rango proyecciones'!$AB$5) + SUMIFS('Stock - ETA'!$R$3:R2202,'Stock - ETA'!$F$3:F2202,'Rango proyecciones'!C106,'Stock - ETA'!$AA$3:AA2202,'Rango proyecciones'!$AB$7)</f>
        <v/>
      </c>
      <c r="S106" s="9">
        <f>SUMIFS('Stock - ETA'!$I$3:I2202,'Stock - ETA'!$F$3:F2202,'Rango proyecciones'!C106,'Stock - ETA'!$Q$3:Q2202,'Rango proyecciones'!$AB$5) + SUMIFS('Stock - ETA'!$H$3:H2202,'Stock - ETA'!$F$3:F2202,'Rango proyecciones'!C106,'Stock - ETA'!$Q$3:Q2202,'Rango proyecciones'!$AB$7)</f>
        <v/>
      </c>
      <c r="T106" s="15">
        <f>R106</f>
        <v/>
      </c>
      <c r="U106" s="15">
        <f>S106</f>
        <v/>
      </c>
      <c r="V106" s="6" t="n">
        <v>396600</v>
      </c>
      <c r="W106" s="9">
        <f>SUMIFS('Stock - ETA'!$T$3:T2202,'Stock - ETA'!$F$3:F2202,'Rango proyecciones'!C106,'Stock - ETA'!$AA$3:AA2202,'Rango proyecciones'!$AB$5) + SUMIFS('Stock - ETA'!$S$3:S2202,'Stock - ETA'!$F$3:F2202,'Rango proyecciones'!C106,'Stock - ETA'!$AA$3:AA2202,'Rango proyecciones'!$AB$8)</f>
        <v/>
      </c>
      <c r="X106" s="9">
        <f>SUMIFS('Stock - ETA'!$J$3:J2202,'Stock - ETA'!$F$3:F2202,'Rango proyecciones'!C106,'Stock - ETA'!$Q$3:Q2202,'Rango proyecciones'!$AB$5) + SUMIFS('Stock - ETA'!$I$3:I2202,'Stock - ETA'!$F$3:F2202,'Rango proyecciones'!C106,'Stock - ETA'!$Q$3:Q2202,'Rango proyecciones'!$AB$8)</f>
        <v/>
      </c>
      <c r="Y106" s="15">
        <f> 0.7 * V106 + W106</f>
        <v/>
      </c>
      <c r="Z106" s="15">
        <f> 0.7 * V106 + X106</f>
        <v/>
      </c>
      <c r="AA106" s="6" t="n"/>
    </row>
    <row r="107">
      <c r="A107" s="4" t="inlineStr">
        <is>
          <t>Pollo</t>
        </is>
      </c>
      <c r="B107" s="4" t="inlineStr">
        <is>
          <t>Venta Directa</t>
        </is>
      </c>
      <c r="C107" s="4" t="inlineStr">
        <is>
          <t>agrosuper asia1012657</t>
        </is>
      </c>
      <c r="D107" s="4" t="inlineStr">
        <is>
          <t>Agrosuper Asia</t>
        </is>
      </c>
      <c r="E107" s="4" t="n">
        <v>1012657</v>
      </c>
      <c r="F107" s="4" t="inlineStr">
        <is>
          <t>PO Piel@ Cj 15Kg AS</t>
        </is>
      </c>
      <c r="G107" s="4" t="inlineStr">
        <is>
          <t>Subprod</t>
        </is>
      </c>
      <c r="H107" s="6" t="n">
        <v>0</v>
      </c>
      <c r="I107" s="9" t="n">
        <v>24000</v>
      </c>
      <c r="J107" s="6">
        <f>SUMIFS('Stock - ETA'!$R$3:R2202,'Stock - ETA'!$F$3:F2202,'Rango proyecciones'!C107,'Stock - ETA'!$AA$3:AA2202,'Rango proyecciones'!$AB$5)</f>
        <v/>
      </c>
      <c r="K107" s="9">
        <f>SUMIFS('Stock - ETA'!$H$3:H2202,'Stock - ETA'!$F$3:F2202,'Rango proyecciones'!C107,'Stock - ETA'!$Q$3:Q2202,'Rango proyecciones'!$AB$5)</f>
        <v/>
      </c>
      <c r="L107" s="9" t="n">
        <v>0</v>
      </c>
      <c r="M107" s="9" t="n">
        <v>0</v>
      </c>
      <c r="N107" s="9" t="n"/>
      <c r="O107" s="9" t="n"/>
      <c r="P107" s="15">
        <f>H107 + O107 + J107</f>
        <v/>
      </c>
      <c r="Q107" s="16">
        <f>H107 + O107 + K107</f>
        <v/>
      </c>
      <c r="R107" s="6">
        <f>SUMIFS('Stock - ETA'!$S$3:S2202,'Stock - ETA'!$F$3:F2202,'Rango proyecciones'!C107,'Stock - ETA'!$AA$3:AA2202,'Rango proyecciones'!$AB$5) + SUMIFS('Stock - ETA'!$R$3:R2202,'Stock - ETA'!$F$3:F2202,'Rango proyecciones'!C107,'Stock - ETA'!$AA$3:AA2202,'Rango proyecciones'!$AB$7)</f>
        <v/>
      </c>
      <c r="S107" s="9">
        <f>SUMIFS('Stock - ETA'!$I$3:I2202,'Stock - ETA'!$F$3:F2202,'Rango proyecciones'!C107,'Stock - ETA'!$Q$3:Q2202,'Rango proyecciones'!$AB$5) + SUMIFS('Stock - ETA'!$H$3:H2202,'Stock - ETA'!$F$3:F2202,'Rango proyecciones'!C107,'Stock - ETA'!$Q$3:Q2202,'Rango proyecciones'!$AB$7)</f>
        <v/>
      </c>
      <c r="T107" s="15">
        <f>R107</f>
        <v/>
      </c>
      <c r="U107" s="15">
        <f>S107</f>
        <v/>
      </c>
      <c r="V107" s="6" t="n">
        <v>48000</v>
      </c>
      <c r="W107" s="9">
        <f>SUMIFS('Stock - ETA'!$T$3:T2202,'Stock - ETA'!$F$3:F2202,'Rango proyecciones'!C107,'Stock - ETA'!$AA$3:AA2202,'Rango proyecciones'!$AB$5) + SUMIFS('Stock - ETA'!$S$3:S2202,'Stock - ETA'!$F$3:F2202,'Rango proyecciones'!C107,'Stock - ETA'!$AA$3:AA2202,'Rango proyecciones'!$AB$8)</f>
        <v/>
      </c>
      <c r="X107" s="9">
        <f>SUMIFS('Stock - ETA'!$J$3:J2202,'Stock - ETA'!$F$3:F2202,'Rango proyecciones'!C107,'Stock - ETA'!$Q$3:Q2202,'Rango proyecciones'!$AB$5) + SUMIFS('Stock - ETA'!$I$3:I2202,'Stock - ETA'!$F$3:F2202,'Rango proyecciones'!C107,'Stock - ETA'!$Q$3:Q2202,'Rango proyecciones'!$AB$8)</f>
        <v/>
      </c>
      <c r="Y107" s="15">
        <f> 0.7 * V107 + W107</f>
        <v/>
      </c>
      <c r="Z107" s="15">
        <f> 0.7 * V107 + X107</f>
        <v/>
      </c>
      <c r="AA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 america1020828</t>
        </is>
      </c>
      <c r="D108" s="4" t="inlineStr">
        <is>
          <t>Agro America</t>
        </is>
      </c>
      <c r="E108" s="4" t="n">
        <v>1020828</v>
      </c>
      <c r="F108" s="4" t="inlineStr">
        <is>
          <t>GO BB Ribs 20-24 Oz@ Cj 10k AS</t>
        </is>
      </c>
      <c r="G108" s="4" t="inlineStr">
        <is>
          <t>Chuleta</t>
        </is>
      </c>
      <c r="H108" s="6" t="n">
        <v>42470.935</v>
      </c>
      <c r="I108" s="9" t="n">
        <v>27505</v>
      </c>
      <c r="J108" s="6">
        <f>SUMIFS('Stock - ETA'!$R$3:R2202,'Stock - ETA'!$F$3:F2202,'Rango proyecciones'!C108,'Stock - ETA'!$AA$3:AA2202,'Rango proyecciones'!$AB$5)</f>
        <v/>
      </c>
      <c r="K108" s="9">
        <f>SUMIFS('Stock - ETA'!$H$3:H2202,'Stock - ETA'!$F$3:F2202,'Rango proyecciones'!C108,'Stock - ETA'!$Q$3:Q2202,'Rango proyecciones'!$AB$5)</f>
        <v/>
      </c>
      <c r="L108" s="9" t="n">
        <v>0</v>
      </c>
      <c r="M108" s="9" t="n">
        <v>0</v>
      </c>
      <c r="N108" s="9" t="n">
        <v>11290</v>
      </c>
      <c r="O108" s="9" t="n">
        <v>13240</v>
      </c>
      <c r="P108" s="15">
        <f>H108 + O108 + J108</f>
        <v/>
      </c>
      <c r="Q108" s="16">
        <f>H108 + O108 + K108</f>
        <v/>
      </c>
      <c r="R108" s="6">
        <f>SUMIFS('Stock - ETA'!$S$3:S2202,'Stock - ETA'!$F$3:F2202,'Rango proyecciones'!C108,'Stock - ETA'!$AA$3:AA2202,'Rango proyecciones'!$AB$5) + SUMIFS('Stock - ETA'!$R$3:R2202,'Stock - ETA'!$F$3:F2202,'Rango proyecciones'!C108,'Stock - ETA'!$AA$3:AA2202,'Rango proyecciones'!$AB$7)</f>
        <v/>
      </c>
      <c r="S108" s="9">
        <f>SUMIFS('Stock - ETA'!$I$3:I2202,'Stock - ETA'!$F$3:F2202,'Rango proyecciones'!C108,'Stock - ETA'!$Q$3:Q2202,'Rango proyecciones'!$AB$5) + SUMIFS('Stock - ETA'!$H$3:H2202,'Stock - ETA'!$F$3:F2202,'Rango proyecciones'!C108,'Stock - ETA'!$Q$3:Q2202,'Rango proyecciones'!$AB$7)</f>
        <v/>
      </c>
      <c r="T108" s="15">
        <f>R108</f>
        <v/>
      </c>
      <c r="U108" s="15">
        <f>S108</f>
        <v/>
      </c>
      <c r="V108" s="6" t="n"/>
      <c r="W108" s="9">
        <f>SUMIFS('Stock - ETA'!$T$3:T2202,'Stock - ETA'!$F$3:F2202,'Rango proyecciones'!C108,'Stock - ETA'!$AA$3:AA2202,'Rango proyecciones'!$AB$5) + SUMIFS('Stock - ETA'!$S$3:S2202,'Stock - ETA'!$F$3:F2202,'Rango proyecciones'!C108,'Stock - ETA'!$AA$3:AA2202,'Rango proyecciones'!$AB$8)</f>
        <v/>
      </c>
      <c r="X108" s="9">
        <f>SUMIFS('Stock - ETA'!$J$3:J2202,'Stock - ETA'!$F$3:F2202,'Rango proyecciones'!C108,'Stock - ETA'!$Q$3:Q2202,'Rango proyecciones'!$AB$5) + SUMIFS('Stock - ETA'!$I$3:I2202,'Stock - ETA'!$F$3:F2202,'Rango proyecciones'!C108,'Stock - ETA'!$Q$3:Q2202,'Rango proyecciones'!$AB$8)</f>
        <v/>
      </c>
      <c r="Y108" s="15">
        <f> 0.6 * V108 + W108</f>
        <v/>
      </c>
      <c r="Z108" s="15">
        <f> 0.6 * V108 + X108</f>
        <v/>
      </c>
      <c r="AA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 america1021140</t>
        </is>
      </c>
      <c r="D109" s="4" t="inlineStr">
        <is>
          <t>Agro America</t>
        </is>
      </c>
      <c r="E109" s="4" t="n">
        <v>1021140</v>
      </c>
      <c r="F109" s="4" t="inlineStr">
        <is>
          <t>GO Chu Ctro@ Fi Cj 20k US</t>
        </is>
      </c>
      <c r="G109" s="4" t="inlineStr">
        <is>
          <t>Chuleta</t>
        </is>
      </c>
      <c r="H109" s="6" t="n">
        <v>24009.962</v>
      </c>
      <c r="I109" s="9" t="n">
        <v>0</v>
      </c>
      <c r="J109" s="6">
        <f>SUMIFS('Stock - ETA'!$R$3:R2202,'Stock - ETA'!$F$3:F2202,'Rango proyecciones'!C109,'Stock - ETA'!$AA$3:AA2202,'Rango proyecciones'!$AB$5)</f>
        <v/>
      </c>
      <c r="K109" s="9">
        <f>SUMIFS('Stock - ETA'!$H$3:H2202,'Stock - ETA'!$F$3:F2202,'Rango proyecciones'!C109,'Stock - ETA'!$Q$3:Q2202,'Rango proyecciones'!$AB$5)</f>
        <v/>
      </c>
      <c r="L109" s="9" t="n">
        <v>0</v>
      </c>
      <c r="M109" s="9" t="n">
        <v>0</v>
      </c>
      <c r="N109" s="9" t="n"/>
      <c r="O109" s="9" t="n"/>
      <c r="P109" s="15">
        <f>H109 + O109 + J109</f>
        <v/>
      </c>
      <c r="Q109" s="16">
        <f>H109 + O109 + K109</f>
        <v/>
      </c>
      <c r="R109" s="6">
        <f>SUMIFS('Stock - ETA'!$S$3:S2202,'Stock - ETA'!$F$3:F2202,'Rango proyecciones'!C109,'Stock - ETA'!$AA$3:AA2202,'Rango proyecciones'!$AB$5) + SUMIFS('Stock - ETA'!$R$3:R2202,'Stock - ETA'!$F$3:F2202,'Rango proyecciones'!C109,'Stock - ETA'!$AA$3:AA2202,'Rango proyecciones'!$AB$7)</f>
        <v/>
      </c>
      <c r="S109" s="9">
        <f>SUMIFS('Stock - ETA'!$I$3:I2202,'Stock - ETA'!$F$3:F2202,'Rango proyecciones'!C109,'Stock - ETA'!$Q$3:Q2202,'Rango proyecciones'!$AB$5) + SUMIFS('Stock - ETA'!$H$3:H2202,'Stock - ETA'!$F$3:F2202,'Rango proyecciones'!C109,'Stock - ETA'!$Q$3:Q2202,'Rango proyecciones'!$AB$7)</f>
        <v/>
      </c>
      <c r="T109" s="15">
        <f>R109</f>
        <v/>
      </c>
      <c r="U109" s="15">
        <f>S109</f>
        <v/>
      </c>
      <c r="V109" s="6" t="n"/>
      <c r="W109" s="9">
        <f>SUMIFS('Stock - ETA'!$T$3:T2202,'Stock - ETA'!$F$3:F2202,'Rango proyecciones'!C109,'Stock - ETA'!$AA$3:AA2202,'Rango proyecciones'!$AB$5) + SUMIFS('Stock - ETA'!$S$3:S2202,'Stock - ETA'!$F$3:F2202,'Rango proyecciones'!C109,'Stock - ETA'!$AA$3:AA2202,'Rango proyecciones'!$AB$8)</f>
        <v/>
      </c>
      <c r="X109" s="9">
        <f>SUMIFS('Stock - ETA'!$J$3:J2202,'Stock - ETA'!$F$3:F2202,'Rango proyecciones'!C109,'Stock - ETA'!$Q$3:Q2202,'Rango proyecciones'!$AB$5) + SUMIFS('Stock - ETA'!$I$3:I2202,'Stock - ETA'!$F$3:F2202,'Rango proyecciones'!C109,'Stock - ETA'!$Q$3:Q2202,'Rango proyecciones'!$AB$8)</f>
        <v/>
      </c>
      <c r="Y109" s="15">
        <f> 0.6 * V109 + W109</f>
        <v/>
      </c>
      <c r="Z109" s="15">
        <f> 0.6 * V109 + X109</f>
        <v/>
      </c>
      <c r="AA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america1021260</t>
        </is>
      </c>
      <c r="D110" s="4" t="inlineStr">
        <is>
          <t>Agro America</t>
        </is>
      </c>
      <c r="E110" s="4" t="n">
        <v>1021260</v>
      </c>
      <c r="F110" s="4" t="inlineStr">
        <is>
          <t>GO Estómago Crud@ Bo Cj 20k AS</t>
        </is>
      </c>
      <c r="G110" s="4" t="inlineStr">
        <is>
          <t>Subprod</t>
        </is>
      </c>
      <c r="H110" s="6" t="n">
        <v>47929.155</v>
      </c>
      <c r="I110" s="9" t="n">
        <v>21350</v>
      </c>
      <c r="J110" s="6">
        <f>SUMIFS('Stock - ETA'!$R$3:R2202,'Stock - ETA'!$F$3:F2202,'Rango proyecciones'!C110,'Stock - ETA'!$AA$3:AA2202,'Rango proyecciones'!$AB$5)</f>
        <v/>
      </c>
      <c r="K110" s="9">
        <f>SUMIFS('Stock - ETA'!$H$3:H2202,'Stock - ETA'!$F$3:F2202,'Rango proyecciones'!C110,'Stock - ETA'!$Q$3:Q2202,'Rango proyecciones'!$AB$5)</f>
        <v/>
      </c>
      <c r="L110" s="9" t="n">
        <v>0</v>
      </c>
      <c r="M110" s="9" t="n">
        <v>0</v>
      </c>
      <c r="N110" s="9" t="n"/>
      <c r="O110" s="9" t="n"/>
      <c r="P110" s="15">
        <f>H110 + O110 + J110</f>
        <v/>
      </c>
      <c r="Q110" s="16">
        <f>H110 + O110 + K110</f>
        <v/>
      </c>
      <c r="R110" s="6">
        <f>SUMIFS('Stock - ETA'!$S$3:S2202,'Stock - ETA'!$F$3:F2202,'Rango proyecciones'!C110,'Stock - ETA'!$AA$3:AA2202,'Rango proyecciones'!$AB$5) + SUMIFS('Stock - ETA'!$R$3:R2202,'Stock - ETA'!$F$3:F2202,'Rango proyecciones'!C110,'Stock - ETA'!$AA$3:AA2202,'Rango proyecciones'!$AB$7)</f>
        <v/>
      </c>
      <c r="S110" s="9">
        <f>SUMIFS('Stock - ETA'!$I$3:I2202,'Stock - ETA'!$F$3:F2202,'Rango proyecciones'!C110,'Stock - ETA'!$Q$3:Q2202,'Rango proyecciones'!$AB$5) + SUMIFS('Stock - ETA'!$H$3:H2202,'Stock - ETA'!$F$3:F2202,'Rango proyecciones'!C110,'Stock - ETA'!$Q$3:Q2202,'Rango proyecciones'!$AB$7)</f>
        <v/>
      </c>
      <c r="T110" s="15">
        <f>R110</f>
        <v/>
      </c>
      <c r="U110" s="15">
        <f>S110</f>
        <v/>
      </c>
      <c r="V110" s="6" t="n">
        <v>40070</v>
      </c>
      <c r="W110" s="9">
        <f>SUMIFS('Stock - ETA'!$T$3:T2202,'Stock - ETA'!$F$3:F2202,'Rango proyecciones'!C110,'Stock - ETA'!$AA$3:AA2202,'Rango proyecciones'!$AB$5) + SUMIFS('Stock - ETA'!$S$3:S2202,'Stock - ETA'!$F$3:F2202,'Rango proyecciones'!C110,'Stock - ETA'!$AA$3:AA2202,'Rango proyecciones'!$AB$8)</f>
        <v/>
      </c>
      <c r="X110" s="9">
        <f>SUMIFS('Stock - ETA'!$J$3:J2202,'Stock - ETA'!$F$3:F2202,'Rango proyecciones'!C110,'Stock - ETA'!$Q$3:Q2202,'Rango proyecciones'!$AB$5) + SUMIFS('Stock - ETA'!$I$3:I2202,'Stock - ETA'!$F$3:F2202,'Rango proyecciones'!C110,'Stock - ETA'!$Q$3:Q2202,'Rango proyecciones'!$AB$8)</f>
        <v/>
      </c>
      <c r="Y110" s="15">
        <f> 0.6 * V110 + W110</f>
        <v/>
      </c>
      <c r="Z110" s="15">
        <f> 0.6 * V110 + X110</f>
        <v/>
      </c>
      <c r="AA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america1021398</t>
        </is>
      </c>
      <c r="D111" s="4" t="inlineStr">
        <is>
          <t>Agro America</t>
        </is>
      </c>
      <c r="E111" s="4" t="n">
        <v>1021398</v>
      </c>
      <c r="F111" s="4" t="inlineStr">
        <is>
          <t>GO File C/cab@ Cj 5k AS</t>
        </is>
      </c>
      <c r="G111" s="4" t="inlineStr">
        <is>
          <t>Filete</t>
        </is>
      </c>
      <c r="H111" s="6" t="n">
        <v>0</v>
      </c>
      <c r="I111" s="9" t="n">
        <v>990</v>
      </c>
      <c r="J111" s="6">
        <f>SUMIFS('Stock - ETA'!$R$3:R2202,'Stock - ETA'!$F$3:F2202,'Rango proyecciones'!C111,'Stock - ETA'!$AA$3:AA2202,'Rango proyecciones'!$AB$5)</f>
        <v/>
      </c>
      <c r="K111" s="9">
        <f>SUMIFS('Stock - ETA'!$H$3:H2202,'Stock - ETA'!$F$3:F2202,'Rango proyecciones'!C111,'Stock - ETA'!$Q$3:Q2202,'Rango proyecciones'!$AB$5)</f>
        <v/>
      </c>
      <c r="L111" s="9" t="n">
        <v>0</v>
      </c>
      <c r="M111" s="9" t="n">
        <v>0</v>
      </c>
      <c r="N111" s="9" t="n">
        <v>9510</v>
      </c>
      <c r="O111" s="9" t="n">
        <v>42300</v>
      </c>
      <c r="P111" s="15">
        <f>H111 + O111 + J111</f>
        <v/>
      </c>
      <c r="Q111" s="16">
        <f>H111 + O111 + K111</f>
        <v/>
      </c>
      <c r="R111" s="6">
        <f>SUMIFS('Stock - ETA'!$S$3:S2202,'Stock - ETA'!$F$3:F2202,'Rango proyecciones'!C111,'Stock - ETA'!$AA$3:AA2202,'Rango proyecciones'!$AB$5) + SUMIFS('Stock - ETA'!$R$3:R2202,'Stock - ETA'!$F$3:F2202,'Rango proyecciones'!C111,'Stock - ETA'!$AA$3:AA2202,'Rango proyecciones'!$AB$7)</f>
        <v/>
      </c>
      <c r="S111" s="9">
        <f>SUMIFS('Stock - ETA'!$I$3:I2202,'Stock - ETA'!$F$3:F2202,'Rango proyecciones'!C111,'Stock - ETA'!$Q$3:Q2202,'Rango proyecciones'!$AB$5) + SUMIFS('Stock - ETA'!$H$3:H2202,'Stock - ETA'!$F$3:F2202,'Rango proyecciones'!C111,'Stock - ETA'!$Q$3:Q2202,'Rango proyecciones'!$AB$7)</f>
        <v/>
      </c>
      <c r="T111" s="15">
        <f>R111</f>
        <v/>
      </c>
      <c r="U111" s="15">
        <f>S111</f>
        <v/>
      </c>
      <c r="V111" s="6" t="n"/>
      <c r="W111" s="9">
        <f>SUMIFS('Stock - ETA'!$T$3:T2202,'Stock - ETA'!$F$3:F2202,'Rango proyecciones'!C111,'Stock - ETA'!$AA$3:AA2202,'Rango proyecciones'!$AB$5) + SUMIFS('Stock - ETA'!$S$3:S2202,'Stock - ETA'!$F$3:F2202,'Rango proyecciones'!C111,'Stock - ETA'!$AA$3:AA2202,'Rango proyecciones'!$AB$8)</f>
        <v/>
      </c>
      <c r="X111" s="9">
        <f>SUMIFS('Stock - ETA'!$J$3:J2202,'Stock - ETA'!$F$3:F2202,'Rango proyecciones'!C111,'Stock - ETA'!$Q$3:Q2202,'Rango proyecciones'!$AB$5) + SUMIFS('Stock - ETA'!$I$3:I2202,'Stock - ETA'!$F$3:F2202,'Rango proyecciones'!C111,'Stock - ETA'!$Q$3:Q2202,'Rango proyecciones'!$AB$8)</f>
        <v/>
      </c>
      <c r="Y111" s="15">
        <f> 0.6 * V111 + W111</f>
        <v/>
      </c>
      <c r="Z111" s="15">
        <f> 0.6 * V111 + X111</f>
        <v/>
      </c>
      <c r="AA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america1021538</t>
        </is>
      </c>
      <c r="D112" s="4" t="inlineStr">
        <is>
          <t>Agro America</t>
        </is>
      </c>
      <c r="E112" s="4" t="n">
        <v>1021538</v>
      </c>
      <c r="F112" s="4" t="inlineStr">
        <is>
          <t>GO Pecho Belly S/p@ Vp Cj AS</t>
        </is>
      </c>
      <c r="G112" s="4" t="inlineStr">
        <is>
          <t>Panceta</t>
        </is>
      </c>
      <c r="H112" s="6" t="n">
        <v>64709.435</v>
      </c>
      <c r="I112" s="9" t="n">
        <v>88000</v>
      </c>
      <c r="J112" s="6">
        <f>SUMIFS('Stock - ETA'!$R$3:R2202,'Stock - ETA'!$F$3:F2202,'Rango proyecciones'!C112,'Stock - ETA'!$AA$3:AA2202,'Rango proyecciones'!$AB$5)</f>
        <v/>
      </c>
      <c r="K112" s="9">
        <f>SUMIFS('Stock - ETA'!$H$3:H2202,'Stock - ETA'!$F$3:F2202,'Rango proyecciones'!C112,'Stock - ETA'!$Q$3:Q2202,'Rango proyecciones'!$AB$5)</f>
        <v/>
      </c>
      <c r="L112" s="9" t="n">
        <v>0</v>
      </c>
      <c r="M112" s="9" t="n">
        <v>0</v>
      </c>
      <c r="N112" s="9" t="n">
        <v>0</v>
      </c>
      <c r="O112" s="9" t="n">
        <v>65036.141</v>
      </c>
      <c r="P112" s="15">
        <f>H112 + O112 + J112</f>
        <v/>
      </c>
      <c r="Q112" s="16">
        <f>H112 + O112 + K112</f>
        <v/>
      </c>
      <c r="R112" s="6">
        <f>SUMIFS('Stock - ETA'!$S$3:S2202,'Stock - ETA'!$F$3:F2202,'Rango proyecciones'!C112,'Stock - ETA'!$AA$3:AA2202,'Rango proyecciones'!$AB$5) + SUMIFS('Stock - ETA'!$R$3:R2202,'Stock - ETA'!$F$3:F2202,'Rango proyecciones'!C112,'Stock - ETA'!$AA$3:AA2202,'Rango proyecciones'!$AB$7)</f>
        <v/>
      </c>
      <c r="S112" s="9">
        <f>SUMIFS('Stock - ETA'!$I$3:I2202,'Stock - ETA'!$F$3:F2202,'Rango proyecciones'!C112,'Stock - ETA'!$Q$3:Q2202,'Rango proyecciones'!$AB$5) + SUMIFS('Stock - ETA'!$H$3:H2202,'Stock - ETA'!$F$3:F2202,'Rango proyecciones'!C112,'Stock - ETA'!$Q$3:Q2202,'Rango proyecciones'!$AB$7)</f>
        <v/>
      </c>
      <c r="T112" s="15">
        <f>R112</f>
        <v/>
      </c>
      <c r="U112" s="15">
        <f>S112</f>
        <v/>
      </c>
      <c r="V112" s="6" t="n">
        <v>192132</v>
      </c>
      <c r="W112" s="9">
        <f>SUMIFS('Stock - ETA'!$T$3:T2202,'Stock - ETA'!$F$3:F2202,'Rango proyecciones'!C112,'Stock - ETA'!$AA$3:AA2202,'Rango proyecciones'!$AB$5) + SUMIFS('Stock - ETA'!$S$3:S2202,'Stock - ETA'!$F$3:F2202,'Rango proyecciones'!C112,'Stock - ETA'!$AA$3:AA2202,'Rango proyecciones'!$AB$8)</f>
        <v/>
      </c>
      <c r="X112" s="9">
        <f>SUMIFS('Stock - ETA'!$J$3:J2202,'Stock - ETA'!$F$3:F2202,'Rango proyecciones'!C112,'Stock - ETA'!$Q$3:Q2202,'Rango proyecciones'!$AB$5) + SUMIFS('Stock - ETA'!$I$3:I2202,'Stock - ETA'!$F$3:F2202,'Rango proyecciones'!C112,'Stock - ETA'!$Q$3:Q2202,'Rango proyecciones'!$AB$8)</f>
        <v/>
      </c>
      <c r="Y112" s="15">
        <f> 0.6 * V112 + W112</f>
        <v/>
      </c>
      <c r="Z112" s="15">
        <f> 0.6 * V112 + X112</f>
        <v/>
      </c>
      <c r="AA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 america1021539</t>
        </is>
      </c>
      <c r="D113" s="4" t="inlineStr">
        <is>
          <t>Agro America</t>
        </is>
      </c>
      <c r="E113" s="4" t="n">
        <v>1021539</v>
      </c>
      <c r="F113" s="4" t="inlineStr">
        <is>
          <t>GO Pecho Belly C/Hso pec@ Vp Cj AS</t>
        </is>
      </c>
      <c r="G113" s="4" t="inlineStr">
        <is>
          <t>Panceta</t>
        </is>
      </c>
      <c r="H113" s="6" t="n">
        <v>0</v>
      </c>
      <c r="I113" s="9" t="n">
        <v>11500</v>
      </c>
      <c r="J113" s="6">
        <f>SUMIFS('Stock - ETA'!$R$3:R2202,'Stock - ETA'!$F$3:F2202,'Rango proyecciones'!C113,'Stock - ETA'!$AA$3:AA2202,'Rango proyecciones'!$AB$5)</f>
        <v/>
      </c>
      <c r="K113" s="9">
        <f>SUMIFS('Stock - ETA'!$H$3:H2202,'Stock - ETA'!$F$3:F2202,'Rango proyecciones'!C113,'Stock - ETA'!$Q$3:Q2202,'Rango proyecciones'!$AB$5)</f>
        <v/>
      </c>
      <c r="L113" s="9" t="n">
        <v>0</v>
      </c>
      <c r="M113" s="9" t="n">
        <v>0</v>
      </c>
      <c r="N113" s="9" t="n">
        <v>0</v>
      </c>
      <c r="O113" s="9" t="n">
        <v>0</v>
      </c>
      <c r="P113" s="15">
        <f>H113 + O113 + J113</f>
        <v/>
      </c>
      <c r="Q113" s="16">
        <f>H113 + O113 + K113</f>
        <v/>
      </c>
      <c r="R113" s="6">
        <f>SUMIFS('Stock - ETA'!$S$3:S2202,'Stock - ETA'!$F$3:F2202,'Rango proyecciones'!C113,'Stock - ETA'!$AA$3:AA2202,'Rango proyecciones'!$AB$5) + SUMIFS('Stock - ETA'!$R$3:R2202,'Stock - ETA'!$F$3:F2202,'Rango proyecciones'!C113,'Stock - ETA'!$AA$3:AA2202,'Rango proyecciones'!$AB$7)</f>
        <v/>
      </c>
      <c r="S113" s="9">
        <f>SUMIFS('Stock - ETA'!$I$3:I2202,'Stock - ETA'!$F$3:F2202,'Rango proyecciones'!C113,'Stock - ETA'!$Q$3:Q2202,'Rango proyecciones'!$AB$5) + SUMIFS('Stock - ETA'!$H$3:H2202,'Stock - ETA'!$F$3:F2202,'Rango proyecciones'!C113,'Stock - ETA'!$Q$3:Q2202,'Rango proyecciones'!$AB$7)</f>
        <v/>
      </c>
      <c r="T113" s="15">
        <f>R113</f>
        <v/>
      </c>
      <c r="U113" s="15">
        <f>S113</f>
        <v/>
      </c>
      <c r="V113" s="6" t="n">
        <v>24041</v>
      </c>
      <c r="W113" s="9">
        <f>SUMIFS('Stock - ETA'!$T$3:T2202,'Stock - ETA'!$F$3:F2202,'Rango proyecciones'!C113,'Stock - ETA'!$AA$3:AA2202,'Rango proyecciones'!$AB$5) + SUMIFS('Stock - ETA'!$S$3:S2202,'Stock - ETA'!$F$3:F2202,'Rango proyecciones'!C113,'Stock - ETA'!$AA$3:AA2202,'Rango proyecciones'!$AB$8)</f>
        <v/>
      </c>
      <c r="X113" s="9">
        <f>SUMIFS('Stock - ETA'!$J$3:J2202,'Stock - ETA'!$F$3:F2202,'Rango proyecciones'!C113,'Stock - ETA'!$Q$3:Q2202,'Rango proyecciones'!$AB$5) + SUMIFS('Stock - ETA'!$I$3:I2202,'Stock - ETA'!$F$3:F2202,'Rango proyecciones'!C113,'Stock - ETA'!$Q$3:Q2202,'Rango proyecciones'!$AB$8)</f>
        <v/>
      </c>
      <c r="Y113" s="15">
        <f> 0.6 * V113 + W113</f>
        <v/>
      </c>
      <c r="Z113" s="15">
        <f> 0.6 * V113 + X113</f>
        <v/>
      </c>
      <c r="AA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america1022619</t>
        </is>
      </c>
      <c r="D114" s="4" t="inlineStr">
        <is>
          <t>Agro America</t>
        </is>
      </c>
      <c r="E114" s="4" t="n">
        <v>1022619</v>
      </c>
      <c r="F114" s="4" t="inlineStr">
        <is>
          <t>GO Malaya 5-6mm@ Vp Cj AS</t>
        </is>
      </c>
      <c r="G114" s="4" t="inlineStr">
        <is>
          <t>Prolijado</t>
        </is>
      </c>
      <c r="H114" s="6" t="n">
        <v>0</v>
      </c>
      <c r="I114" s="9" t="n">
        <v>3758</v>
      </c>
      <c r="J114" s="6">
        <f>SUMIFS('Stock - ETA'!$R$3:R2202,'Stock - ETA'!$F$3:F2202,'Rango proyecciones'!C114,'Stock - ETA'!$AA$3:AA2202,'Rango proyecciones'!$AB$5)</f>
        <v/>
      </c>
      <c r="K114" s="9">
        <f>SUMIFS('Stock - ETA'!$H$3:H2202,'Stock - ETA'!$F$3:F2202,'Rango proyecciones'!C114,'Stock - ETA'!$Q$3:Q2202,'Rango proyecciones'!$AB$5)</f>
        <v/>
      </c>
      <c r="L114" s="9" t="n">
        <v>0</v>
      </c>
      <c r="M114" s="9" t="n">
        <v>0</v>
      </c>
      <c r="N114" s="9" t="n">
        <v>0</v>
      </c>
      <c r="O114" s="9" t="n">
        <v>49621.238</v>
      </c>
      <c r="P114" s="15">
        <f>H114 + O114 + J114</f>
        <v/>
      </c>
      <c r="Q114" s="16">
        <f>H114 + O114 + K114</f>
        <v/>
      </c>
      <c r="R114" s="6">
        <f>SUMIFS('Stock - ETA'!$S$3:S2202,'Stock - ETA'!$F$3:F2202,'Rango proyecciones'!C114,'Stock - ETA'!$AA$3:AA2202,'Rango proyecciones'!$AB$5) + SUMIFS('Stock - ETA'!$R$3:R2202,'Stock - ETA'!$F$3:F2202,'Rango proyecciones'!C114,'Stock - ETA'!$AA$3:AA2202,'Rango proyecciones'!$AB$7)</f>
        <v/>
      </c>
      <c r="S114" s="9">
        <f>SUMIFS('Stock - ETA'!$I$3:I2202,'Stock - ETA'!$F$3:F2202,'Rango proyecciones'!C114,'Stock - ETA'!$Q$3:Q2202,'Rango proyecciones'!$AB$5) + SUMIFS('Stock - ETA'!$H$3:H2202,'Stock - ETA'!$F$3:F2202,'Rango proyecciones'!C114,'Stock - ETA'!$Q$3:Q2202,'Rango proyecciones'!$AB$7)</f>
        <v/>
      </c>
      <c r="T114" s="15">
        <f>R114</f>
        <v/>
      </c>
      <c r="U114" s="15">
        <f>S114</f>
        <v/>
      </c>
      <c r="V114" s="6" t="n">
        <v>12964</v>
      </c>
      <c r="W114" s="9">
        <f>SUMIFS('Stock - ETA'!$T$3:T2202,'Stock - ETA'!$F$3:F2202,'Rango proyecciones'!C114,'Stock - ETA'!$AA$3:AA2202,'Rango proyecciones'!$AB$5) + SUMIFS('Stock - ETA'!$S$3:S2202,'Stock - ETA'!$F$3:F2202,'Rango proyecciones'!C114,'Stock - ETA'!$AA$3:AA2202,'Rango proyecciones'!$AB$8)</f>
        <v/>
      </c>
      <c r="X114" s="9">
        <f>SUMIFS('Stock - ETA'!$J$3:J2202,'Stock - ETA'!$F$3:F2202,'Rango proyecciones'!C114,'Stock - ETA'!$Q$3:Q2202,'Rango proyecciones'!$AB$5) + SUMIFS('Stock - ETA'!$I$3:I2202,'Stock - ETA'!$F$3:F2202,'Rango proyecciones'!C114,'Stock - ETA'!$Q$3:Q2202,'Rango proyecciones'!$AB$8)</f>
        <v/>
      </c>
      <c r="Y114" s="15">
        <f> 0.6 * V114 + W114</f>
        <v/>
      </c>
      <c r="Z114" s="15">
        <f> 0.6 * V114 + X114</f>
        <v/>
      </c>
      <c r="AA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america1022883</t>
        </is>
      </c>
      <c r="D115" s="4" t="inlineStr">
        <is>
          <t>Agro America</t>
        </is>
      </c>
      <c r="E115" s="4" t="n">
        <v>1022883</v>
      </c>
      <c r="F115" s="4" t="inlineStr">
        <is>
          <t>GO BB Ribs 640g@ Cj 16k AS</t>
        </is>
      </c>
      <c r="G115" s="4" t="inlineStr">
        <is>
          <t>Chuleta</t>
        </is>
      </c>
      <c r="H115" s="6" t="n">
        <v>33500.21</v>
      </c>
      <c r="I115" s="9" t="n">
        <v>0</v>
      </c>
      <c r="J115" s="6">
        <f>SUMIFS('Stock - ETA'!$R$3:R2202,'Stock - ETA'!$F$3:F2202,'Rango proyecciones'!C115,'Stock - ETA'!$AA$3:AA2202,'Rango proyecciones'!$AB$5)</f>
        <v/>
      </c>
      <c r="K115" s="9">
        <f>SUMIFS('Stock - ETA'!$H$3:H2202,'Stock - ETA'!$F$3:F2202,'Rango proyecciones'!C115,'Stock - ETA'!$Q$3:Q2202,'Rango proyecciones'!$AB$5)</f>
        <v/>
      </c>
      <c r="L115" s="9" t="n">
        <v>0</v>
      </c>
      <c r="M115" s="9" t="n">
        <v>0</v>
      </c>
      <c r="N115" s="9" t="n"/>
      <c r="O115" s="9" t="n"/>
      <c r="P115" s="15">
        <f>H115 + O115 + J115</f>
        <v/>
      </c>
      <c r="Q115" s="16">
        <f>H115 + O115 + K115</f>
        <v/>
      </c>
      <c r="R115" s="6">
        <f>SUMIFS('Stock - ETA'!$S$3:S2202,'Stock - ETA'!$F$3:F2202,'Rango proyecciones'!C115,'Stock - ETA'!$AA$3:AA2202,'Rango proyecciones'!$AB$5) + SUMIFS('Stock - ETA'!$R$3:R2202,'Stock - ETA'!$F$3:F2202,'Rango proyecciones'!C115,'Stock - ETA'!$AA$3:AA2202,'Rango proyecciones'!$AB$7)</f>
        <v/>
      </c>
      <c r="S115" s="9">
        <f>SUMIFS('Stock - ETA'!$I$3:I2202,'Stock - ETA'!$F$3:F2202,'Rango proyecciones'!C115,'Stock - ETA'!$Q$3:Q2202,'Rango proyecciones'!$AB$5) + SUMIFS('Stock - ETA'!$H$3:H2202,'Stock - ETA'!$F$3:F2202,'Rango proyecciones'!C115,'Stock - ETA'!$Q$3:Q2202,'Rango proyecciones'!$AB$7)</f>
        <v/>
      </c>
      <c r="T115" s="15">
        <f>R115</f>
        <v/>
      </c>
      <c r="U115" s="15">
        <f>S115</f>
        <v/>
      </c>
      <c r="V115" s="6" t="n"/>
      <c r="W115" s="9">
        <f>SUMIFS('Stock - ETA'!$T$3:T2202,'Stock - ETA'!$F$3:F2202,'Rango proyecciones'!C115,'Stock - ETA'!$AA$3:AA2202,'Rango proyecciones'!$AB$5) + SUMIFS('Stock - ETA'!$S$3:S2202,'Stock - ETA'!$F$3:F2202,'Rango proyecciones'!C115,'Stock - ETA'!$AA$3:AA2202,'Rango proyecciones'!$AB$8)</f>
        <v/>
      </c>
      <c r="X115" s="9">
        <f>SUMIFS('Stock - ETA'!$J$3:J2202,'Stock - ETA'!$F$3:F2202,'Rango proyecciones'!C115,'Stock - ETA'!$Q$3:Q2202,'Rango proyecciones'!$AB$5) + SUMIFS('Stock - ETA'!$I$3:I2202,'Stock - ETA'!$F$3:F2202,'Rango proyecciones'!C115,'Stock - ETA'!$Q$3:Q2202,'Rango proyecciones'!$AB$8)</f>
        <v/>
      </c>
      <c r="Y115" s="15">
        <f> 0.6 * V115 + W115</f>
        <v/>
      </c>
      <c r="Z115" s="15">
        <f> 0.6 * V115 + X115</f>
        <v/>
      </c>
      <c r="AA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america1023190</t>
        </is>
      </c>
      <c r="D116" s="4" t="inlineStr">
        <is>
          <t>Agro America</t>
        </is>
      </c>
      <c r="E116" s="4" t="n">
        <v>1023190</v>
      </c>
      <c r="F116" s="4" t="inlineStr">
        <is>
          <t>GO Pana s/Corazon@ Bo Cj 20k AS</t>
        </is>
      </c>
      <c r="G116" s="4" t="inlineStr">
        <is>
          <t>Subprod</t>
        </is>
      </c>
      <c r="H116" s="6" t="n">
        <v>47430.764</v>
      </c>
      <c r="I116" s="9" t="n">
        <v>48000</v>
      </c>
      <c r="J116" s="6">
        <f>SUMIFS('Stock - ETA'!$R$3:R2202,'Stock - ETA'!$F$3:F2202,'Rango proyecciones'!C116,'Stock - ETA'!$AA$3:AA2202,'Rango proyecciones'!$AB$5)</f>
        <v/>
      </c>
      <c r="K116" s="9">
        <f>SUMIFS('Stock - ETA'!$H$3:H2202,'Stock - ETA'!$F$3:F2202,'Rango proyecciones'!C116,'Stock - ETA'!$Q$3:Q2202,'Rango proyecciones'!$AB$5)</f>
        <v/>
      </c>
      <c r="L116" s="9" t="n">
        <v>0</v>
      </c>
      <c r="M116" s="9" t="n">
        <v>0</v>
      </c>
      <c r="N116" s="9" t="n">
        <v>20.627</v>
      </c>
      <c r="O116" s="9" t="n">
        <v>0</v>
      </c>
      <c r="P116" s="15">
        <f>H116 + O116 + J116</f>
        <v/>
      </c>
      <c r="Q116" s="16">
        <f>H116 + O116 + K116</f>
        <v/>
      </c>
      <c r="R116" s="6">
        <f>SUMIFS('Stock - ETA'!$S$3:S2202,'Stock - ETA'!$F$3:F2202,'Rango proyecciones'!C116,'Stock - ETA'!$AA$3:AA2202,'Rango proyecciones'!$AB$5) + SUMIFS('Stock - ETA'!$R$3:R2202,'Stock - ETA'!$F$3:F2202,'Rango proyecciones'!C116,'Stock - ETA'!$AA$3:AA2202,'Rango proyecciones'!$AB$7)</f>
        <v/>
      </c>
      <c r="S116" s="9">
        <f>SUMIFS('Stock - ETA'!$I$3:I2202,'Stock - ETA'!$F$3:F2202,'Rango proyecciones'!C116,'Stock - ETA'!$Q$3:Q2202,'Rango proyecciones'!$AB$5) + SUMIFS('Stock - ETA'!$H$3:H2202,'Stock - ETA'!$F$3:F2202,'Rango proyecciones'!C116,'Stock - ETA'!$Q$3:Q2202,'Rango proyecciones'!$AB$7)</f>
        <v/>
      </c>
      <c r="T116" s="15">
        <f>R116</f>
        <v/>
      </c>
      <c r="U116" s="15">
        <f>S116</f>
        <v/>
      </c>
      <c r="V116" s="6" t="n"/>
      <c r="W116" s="9">
        <f>SUMIFS('Stock - ETA'!$T$3:T2202,'Stock - ETA'!$F$3:F2202,'Rango proyecciones'!C116,'Stock - ETA'!$AA$3:AA2202,'Rango proyecciones'!$AB$5) + SUMIFS('Stock - ETA'!$S$3:S2202,'Stock - ETA'!$F$3:F2202,'Rango proyecciones'!C116,'Stock - ETA'!$AA$3:AA2202,'Rango proyecciones'!$AB$8)</f>
        <v/>
      </c>
      <c r="X116" s="9">
        <f>SUMIFS('Stock - ETA'!$J$3:J2202,'Stock - ETA'!$F$3:F2202,'Rango proyecciones'!C116,'Stock - ETA'!$Q$3:Q2202,'Rango proyecciones'!$AB$5) + SUMIFS('Stock - ETA'!$I$3:I2202,'Stock - ETA'!$F$3:F2202,'Rango proyecciones'!C116,'Stock - ETA'!$Q$3:Q2202,'Rango proyecciones'!$AB$8)</f>
        <v/>
      </c>
      <c r="Y116" s="15">
        <f> 0.6 * V116 + W116</f>
        <v/>
      </c>
      <c r="Z116" s="15">
        <f> 0.6 * V116 + X116</f>
        <v/>
      </c>
      <c r="AA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 america1023273</t>
        </is>
      </c>
      <c r="D117" s="4" t="inlineStr">
        <is>
          <t>Agro America</t>
        </is>
      </c>
      <c r="E117" s="4" t="n">
        <v>1023273</v>
      </c>
      <c r="F117" s="4" t="inlineStr">
        <is>
          <t>GO Posta Negra@ Va Cj 20k</t>
        </is>
      </c>
      <c r="G117" s="4" t="inlineStr">
        <is>
          <t>Pierna</t>
        </is>
      </c>
      <c r="H117" s="6" t="n">
        <v>18124.693</v>
      </c>
      <c r="I117" s="9" t="n">
        <v>15488</v>
      </c>
      <c r="J117" s="6">
        <f>SUMIFS('Stock - ETA'!$R$3:R2202,'Stock - ETA'!$F$3:F2202,'Rango proyecciones'!C117,'Stock - ETA'!$AA$3:AA2202,'Rango proyecciones'!$AB$5)</f>
        <v/>
      </c>
      <c r="K117" s="9">
        <f>SUMIFS('Stock - ETA'!$H$3:H2202,'Stock - ETA'!$F$3:F2202,'Rango proyecciones'!C117,'Stock - ETA'!$Q$3:Q2202,'Rango proyecciones'!$AB$5)</f>
        <v/>
      </c>
      <c r="L117" s="9" t="n">
        <v>0</v>
      </c>
      <c r="M117" s="9" t="n">
        <v>0</v>
      </c>
      <c r="N117" s="9" t="n">
        <v>0</v>
      </c>
      <c r="O117" s="9" t="n">
        <v>11411.711</v>
      </c>
      <c r="P117" s="15">
        <f>H117 + O117 + J117</f>
        <v/>
      </c>
      <c r="Q117" s="16">
        <f>H117 + O117 + K117</f>
        <v/>
      </c>
      <c r="R117" s="6">
        <f>SUMIFS('Stock - ETA'!$S$3:S2202,'Stock - ETA'!$F$3:F2202,'Rango proyecciones'!C117,'Stock - ETA'!$AA$3:AA2202,'Rango proyecciones'!$AB$5) + SUMIFS('Stock - ETA'!$R$3:R2202,'Stock - ETA'!$F$3:F2202,'Rango proyecciones'!C117,'Stock - ETA'!$AA$3:AA2202,'Rango proyecciones'!$AB$7)</f>
        <v/>
      </c>
      <c r="S117" s="9">
        <f>SUMIFS('Stock - ETA'!$I$3:I2202,'Stock - ETA'!$F$3:F2202,'Rango proyecciones'!C117,'Stock - ETA'!$Q$3:Q2202,'Rango proyecciones'!$AB$5) + SUMIFS('Stock - ETA'!$H$3:H2202,'Stock - ETA'!$F$3:F2202,'Rango proyecciones'!C117,'Stock - ETA'!$Q$3:Q2202,'Rango proyecciones'!$AB$7)</f>
        <v/>
      </c>
      <c r="T117" s="15">
        <f>R117</f>
        <v/>
      </c>
      <c r="U117" s="15">
        <f>S117</f>
        <v/>
      </c>
      <c r="V117" s="6" t="n"/>
      <c r="W117" s="9">
        <f>SUMIFS('Stock - ETA'!$T$3:T2202,'Stock - ETA'!$F$3:F2202,'Rango proyecciones'!C117,'Stock - ETA'!$AA$3:AA2202,'Rango proyecciones'!$AB$5) + SUMIFS('Stock - ETA'!$S$3:S2202,'Stock - ETA'!$F$3:F2202,'Rango proyecciones'!C117,'Stock - ETA'!$AA$3:AA2202,'Rango proyecciones'!$AB$8)</f>
        <v/>
      </c>
      <c r="X117" s="9">
        <f>SUMIFS('Stock - ETA'!$J$3:J2202,'Stock - ETA'!$F$3:F2202,'Rango proyecciones'!C117,'Stock - ETA'!$Q$3:Q2202,'Rango proyecciones'!$AB$5) + SUMIFS('Stock - ETA'!$I$3:I2202,'Stock - ETA'!$F$3:F2202,'Rango proyecciones'!C117,'Stock - ETA'!$Q$3:Q2202,'Rango proyecciones'!$AB$8)</f>
        <v/>
      </c>
      <c r="Y117" s="15">
        <f> 0.6 * V117 + W117</f>
        <v/>
      </c>
      <c r="Z117" s="15">
        <f> 0.6 * V117 + X117</f>
        <v/>
      </c>
      <c r="AA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 america1023274</t>
        </is>
      </c>
      <c r="D118" s="4" t="inlineStr">
        <is>
          <t>Agro America</t>
        </is>
      </c>
      <c r="E118" s="4" t="n">
        <v>1023274</v>
      </c>
      <c r="F118" s="4" t="inlineStr">
        <is>
          <t>GO Ganso S/g S/abst @ Va Cj 12k</t>
        </is>
      </c>
      <c r="G118" s="4" t="inlineStr">
        <is>
          <t>Pierna</t>
        </is>
      </c>
      <c r="H118" s="6" t="n">
        <v>0</v>
      </c>
      <c r="I118" s="9" t="n">
        <v>18144</v>
      </c>
      <c r="J118" s="6">
        <f>SUMIFS('Stock - ETA'!$R$3:R2202,'Stock - ETA'!$F$3:F2202,'Rango proyecciones'!C118,'Stock - ETA'!$AA$3:AA2202,'Rango proyecciones'!$AB$5)</f>
        <v/>
      </c>
      <c r="K118" s="9">
        <f>SUMIFS('Stock - ETA'!$H$3:H2202,'Stock - ETA'!$F$3:F2202,'Rango proyecciones'!C118,'Stock - ETA'!$Q$3:Q2202,'Rango proyecciones'!$AB$5)</f>
        <v/>
      </c>
      <c r="L118" s="9" t="n">
        <v>0</v>
      </c>
      <c r="M118" s="9" t="n">
        <v>0</v>
      </c>
      <c r="N118" s="9" t="n">
        <v>0</v>
      </c>
      <c r="O118" s="9" t="n">
        <v>4886.438</v>
      </c>
      <c r="P118" s="15">
        <f>H118 + O118 + J118</f>
        <v/>
      </c>
      <c r="Q118" s="16">
        <f>H118 + O118 + K118</f>
        <v/>
      </c>
      <c r="R118" s="6">
        <f>SUMIFS('Stock - ETA'!$S$3:S2202,'Stock - ETA'!$F$3:F2202,'Rango proyecciones'!C118,'Stock - ETA'!$AA$3:AA2202,'Rango proyecciones'!$AB$5) + SUMIFS('Stock - ETA'!$R$3:R2202,'Stock - ETA'!$F$3:F2202,'Rango proyecciones'!C118,'Stock - ETA'!$AA$3:AA2202,'Rango proyecciones'!$AB$7)</f>
        <v/>
      </c>
      <c r="S118" s="9">
        <f>SUMIFS('Stock - ETA'!$I$3:I2202,'Stock - ETA'!$F$3:F2202,'Rango proyecciones'!C118,'Stock - ETA'!$Q$3:Q2202,'Rango proyecciones'!$AB$5) + SUMIFS('Stock - ETA'!$H$3:H2202,'Stock - ETA'!$F$3:F2202,'Rango proyecciones'!C118,'Stock - ETA'!$Q$3:Q2202,'Rango proyecciones'!$AB$7)</f>
        <v/>
      </c>
      <c r="T118" s="15">
        <f>R118</f>
        <v/>
      </c>
      <c r="U118" s="15">
        <f>S118</f>
        <v/>
      </c>
      <c r="V118" s="6" t="n">
        <v>3792</v>
      </c>
      <c r="W118" s="9">
        <f>SUMIFS('Stock - ETA'!$T$3:T2202,'Stock - ETA'!$F$3:F2202,'Rango proyecciones'!C118,'Stock - ETA'!$AA$3:AA2202,'Rango proyecciones'!$AB$5) + SUMIFS('Stock - ETA'!$S$3:S2202,'Stock - ETA'!$F$3:F2202,'Rango proyecciones'!C118,'Stock - ETA'!$AA$3:AA2202,'Rango proyecciones'!$AB$8)</f>
        <v/>
      </c>
      <c r="X118" s="9">
        <f>SUMIFS('Stock - ETA'!$J$3:J2202,'Stock - ETA'!$F$3:F2202,'Rango proyecciones'!C118,'Stock - ETA'!$Q$3:Q2202,'Rango proyecciones'!$AB$5) + SUMIFS('Stock - ETA'!$I$3:I2202,'Stock - ETA'!$F$3:F2202,'Rango proyecciones'!C118,'Stock - ETA'!$Q$3:Q2202,'Rango proyecciones'!$AB$8)</f>
        <v/>
      </c>
      <c r="Y118" s="15">
        <f> 0.6 * V118 + W118</f>
        <v/>
      </c>
      <c r="Z118" s="15">
        <f> 0.6 * V118 + X118</f>
        <v/>
      </c>
      <c r="AA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 america1023276</t>
        </is>
      </c>
      <c r="D119" s="4" t="inlineStr">
        <is>
          <t>Agro America</t>
        </is>
      </c>
      <c r="E119" s="4" t="n">
        <v>1023276</v>
      </c>
      <c r="F119" s="4" t="inlineStr">
        <is>
          <t>GO Rosada@ Va Cj 20k</t>
        </is>
      </c>
      <c r="G119" s="4" t="inlineStr">
        <is>
          <t>Pierna</t>
        </is>
      </c>
      <c r="H119" s="6" t="n">
        <v>36285.074</v>
      </c>
      <c r="I119" s="9" t="n">
        <v>23105</v>
      </c>
      <c r="J119" s="6">
        <f>SUMIFS('Stock - ETA'!$R$3:R2202,'Stock - ETA'!$F$3:F2202,'Rango proyecciones'!C119,'Stock - ETA'!$AA$3:AA2202,'Rango proyecciones'!$AB$5)</f>
        <v/>
      </c>
      <c r="K119" s="9">
        <f>SUMIFS('Stock - ETA'!$H$3:H2202,'Stock - ETA'!$F$3:F2202,'Rango proyecciones'!C119,'Stock - ETA'!$Q$3:Q2202,'Rango proyecciones'!$AB$5)</f>
        <v/>
      </c>
      <c r="L119" s="9" t="n">
        <v>0</v>
      </c>
      <c r="M119" s="9" t="n">
        <v>0</v>
      </c>
      <c r="N119" s="9" t="n">
        <v>0</v>
      </c>
      <c r="O119" s="9" t="n">
        <v>5875.448</v>
      </c>
      <c r="P119" s="15">
        <f>H119 + O119 + J119</f>
        <v/>
      </c>
      <c r="Q119" s="16">
        <f>H119 + O119 + K119</f>
        <v/>
      </c>
      <c r="R119" s="6">
        <f>SUMIFS('Stock - ETA'!$S$3:S2202,'Stock - ETA'!$F$3:F2202,'Rango proyecciones'!C119,'Stock - ETA'!$AA$3:AA2202,'Rango proyecciones'!$AB$5) + SUMIFS('Stock - ETA'!$R$3:R2202,'Stock - ETA'!$F$3:F2202,'Rango proyecciones'!C119,'Stock - ETA'!$AA$3:AA2202,'Rango proyecciones'!$AB$7)</f>
        <v/>
      </c>
      <c r="S119" s="9">
        <f>SUMIFS('Stock - ETA'!$I$3:I2202,'Stock - ETA'!$F$3:F2202,'Rango proyecciones'!C119,'Stock - ETA'!$Q$3:Q2202,'Rango proyecciones'!$AB$5) + SUMIFS('Stock - ETA'!$H$3:H2202,'Stock - ETA'!$F$3:F2202,'Rango proyecciones'!C119,'Stock - ETA'!$Q$3:Q2202,'Rango proyecciones'!$AB$7)</f>
        <v/>
      </c>
      <c r="T119" s="15">
        <f>R119</f>
        <v/>
      </c>
      <c r="U119" s="15">
        <f>S119</f>
        <v/>
      </c>
      <c r="V119" s="6" t="n"/>
      <c r="W119" s="9">
        <f>SUMIFS('Stock - ETA'!$T$3:T2202,'Stock - ETA'!$F$3:F2202,'Rango proyecciones'!C119,'Stock - ETA'!$AA$3:AA2202,'Rango proyecciones'!$AB$5) + SUMIFS('Stock - ETA'!$S$3:S2202,'Stock - ETA'!$F$3:F2202,'Rango proyecciones'!C119,'Stock - ETA'!$AA$3:AA2202,'Rango proyecciones'!$AB$8)</f>
        <v/>
      </c>
      <c r="X119" s="9">
        <f>SUMIFS('Stock - ETA'!$J$3:J2202,'Stock - ETA'!$F$3:F2202,'Rango proyecciones'!C119,'Stock - ETA'!$Q$3:Q2202,'Rango proyecciones'!$AB$5) + SUMIFS('Stock - ETA'!$I$3:I2202,'Stock - ETA'!$F$3:F2202,'Rango proyecciones'!C119,'Stock - ETA'!$Q$3:Q2202,'Rango proyecciones'!$AB$8)</f>
        <v/>
      </c>
      <c r="Y119" s="15">
        <f> 0.6 * V119 + W119</f>
        <v/>
      </c>
      <c r="Z119" s="15">
        <f> 0.6 * V119 + X119</f>
        <v/>
      </c>
      <c r="AA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america1023446</t>
        </is>
      </c>
      <c r="D120" s="4" t="inlineStr">
        <is>
          <t>Agro America</t>
        </is>
      </c>
      <c r="E120" s="4" t="n">
        <v>1023446</v>
      </c>
      <c r="F120" s="4" t="inlineStr">
        <is>
          <t>GO Panc C/cue@ IWP Cj 20k AS</t>
        </is>
      </c>
      <c r="G120" s="4" t="inlineStr">
        <is>
          <t>Panceta</t>
        </is>
      </c>
      <c r="H120" s="6" t="n">
        <v>0</v>
      </c>
      <c r="I120" s="9" t="n">
        <v>24000</v>
      </c>
      <c r="J120" s="6">
        <f>SUMIFS('Stock - ETA'!$R$3:R2202,'Stock - ETA'!$F$3:F2202,'Rango proyecciones'!C120,'Stock - ETA'!$AA$3:AA2202,'Rango proyecciones'!$AB$5)</f>
        <v/>
      </c>
      <c r="K120" s="9">
        <f>SUMIFS('Stock - ETA'!$H$3:H2202,'Stock - ETA'!$F$3:F2202,'Rango proyecciones'!C120,'Stock - ETA'!$Q$3:Q2202,'Rango proyecciones'!$AB$5)</f>
        <v/>
      </c>
      <c r="L120" s="9" t="n">
        <v>0</v>
      </c>
      <c r="M120" s="9" t="n">
        <v>0</v>
      </c>
      <c r="N120" s="9" t="n">
        <v>173.33</v>
      </c>
      <c r="O120" s="9" t="n">
        <v>25817.836</v>
      </c>
      <c r="P120" s="15">
        <f>H120 + O120 + J120</f>
        <v/>
      </c>
      <c r="Q120" s="16">
        <f>H120 + O120 + K120</f>
        <v/>
      </c>
      <c r="R120" s="6">
        <f>SUMIFS('Stock - ETA'!$S$3:S2202,'Stock - ETA'!$F$3:F2202,'Rango proyecciones'!C120,'Stock - ETA'!$AA$3:AA2202,'Rango proyecciones'!$AB$5) + SUMIFS('Stock - ETA'!$R$3:R2202,'Stock - ETA'!$F$3:F2202,'Rango proyecciones'!C120,'Stock - ETA'!$AA$3:AA2202,'Rango proyecciones'!$AB$7)</f>
        <v/>
      </c>
      <c r="S120" s="9">
        <f>SUMIFS('Stock - ETA'!$I$3:I2202,'Stock - ETA'!$F$3:F2202,'Rango proyecciones'!C120,'Stock - ETA'!$Q$3:Q2202,'Rango proyecciones'!$AB$5) + SUMIFS('Stock - ETA'!$H$3:H2202,'Stock - ETA'!$F$3:F2202,'Rango proyecciones'!C120,'Stock - ETA'!$Q$3:Q2202,'Rango proyecciones'!$AB$7)</f>
        <v/>
      </c>
      <c r="T120" s="15">
        <f>R120</f>
        <v/>
      </c>
      <c r="U120" s="15">
        <f>S120</f>
        <v/>
      </c>
      <c r="V120" s="6" t="n"/>
      <c r="W120" s="9">
        <f>SUMIFS('Stock - ETA'!$T$3:T2202,'Stock - ETA'!$F$3:F2202,'Rango proyecciones'!C120,'Stock - ETA'!$AA$3:AA2202,'Rango proyecciones'!$AB$5) + SUMIFS('Stock - ETA'!$S$3:S2202,'Stock - ETA'!$F$3:F2202,'Rango proyecciones'!C120,'Stock - ETA'!$AA$3:AA2202,'Rango proyecciones'!$AB$8)</f>
        <v/>
      </c>
      <c r="X120" s="9">
        <f>SUMIFS('Stock - ETA'!$J$3:J2202,'Stock - ETA'!$F$3:F2202,'Rango proyecciones'!C120,'Stock - ETA'!$Q$3:Q2202,'Rango proyecciones'!$AB$5) + SUMIFS('Stock - ETA'!$I$3:I2202,'Stock - ETA'!$F$3:F2202,'Rango proyecciones'!C120,'Stock - ETA'!$Q$3:Q2202,'Rango proyecciones'!$AB$8)</f>
        <v/>
      </c>
      <c r="Y120" s="15">
        <f> 0.6 * V120 + W120</f>
        <v/>
      </c>
      <c r="Z120" s="15">
        <f> 0.6 * V120 + X120</f>
        <v/>
      </c>
      <c r="AA120" s="6" t="n"/>
    </row>
    <row r="121">
      <c r="A121" s="4" t="inlineStr">
        <is>
          <t>Cerdo</t>
        </is>
      </c>
      <c r="B121" s="4" t="inlineStr">
        <is>
          <t>Venta Directa</t>
        </is>
      </c>
      <c r="C121" s="4" t="inlineStr">
        <is>
          <t>agrosuper brasil1021864</t>
        </is>
      </c>
      <c r="D121" s="4" t="inlineStr">
        <is>
          <t>Agrosuper Brasil</t>
        </is>
      </c>
      <c r="E121" s="4" t="n">
        <v>1021864</v>
      </c>
      <c r="F121" s="4" t="inlineStr">
        <is>
          <t>GO Cue Papda CP@ Cj 20k AS</t>
        </is>
      </c>
      <c r="G121" s="4" t="inlineStr">
        <is>
          <t>Cueros</t>
        </is>
      </c>
      <c r="H121" s="6" t="n">
        <v>46322.26</v>
      </c>
      <c r="I121" s="9" t="n">
        <v>48000</v>
      </c>
      <c r="J121" s="6">
        <f>SUMIFS('Stock - ETA'!$R$3:R2202,'Stock - ETA'!$F$3:F2202,'Rango proyecciones'!C121,'Stock - ETA'!$AA$3:AA2202,'Rango proyecciones'!$AB$5)</f>
        <v/>
      </c>
      <c r="K121" s="9">
        <f>SUMIFS('Stock - ETA'!$H$3:H2202,'Stock - ETA'!$F$3:F2202,'Rango proyecciones'!C121,'Stock - ETA'!$Q$3:Q2202,'Rango proyecciones'!$AB$5)</f>
        <v/>
      </c>
      <c r="L121" s="9" t="n">
        <v>0</v>
      </c>
      <c r="M121" s="9" t="n">
        <v>0</v>
      </c>
      <c r="N121" s="9" t="n"/>
      <c r="O121" s="9" t="n"/>
      <c r="P121" s="15">
        <f>H121 + O121 + J121</f>
        <v/>
      </c>
      <c r="Q121" s="16">
        <f>H121 + O121 + K121</f>
        <v/>
      </c>
      <c r="R121" s="6">
        <f>SUMIFS('Stock - ETA'!$S$3:S2202,'Stock - ETA'!$F$3:F2202,'Rango proyecciones'!C121,'Stock - ETA'!$AA$3:AA2202,'Rango proyecciones'!$AB$5) + SUMIFS('Stock - ETA'!$R$3:R2202,'Stock - ETA'!$F$3:F2202,'Rango proyecciones'!C121,'Stock - ETA'!$AA$3:AA2202,'Rango proyecciones'!$AB$7)</f>
        <v/>
      </c>
      <c r="S121" s="9">
        <f>SUMIFS('Stock - ETA'!$I$3:I2202,'Stock - ETA'!$F$3:F2202,'Rango proyecciones'!C121,'Stock - ETA'!$Q$3:Q2202,'Rango proyecciones'!$AB$5) + SUMIFS('Stock - ETA'!$H$3:H2202,'Stock - ETA'!$F$3:F2202,'Rango proyecciones'!C121,'Stock - ETA'!$Q$3:Q2202,'Rango proyecciones'!$AB$7)</f>
        <v/>
      </c>
      <c r="T121" s="15">
        <f>R121</f>
        <v/>
      </c>
      <c r="U121" s="15">
        <f>S121</f>
        <v/>
      </c>
      <c r="V121" s="6" t="n">
        <v>62004</v>
      </c>
      <c r="W121" s="9">
        <f>SUMIFS('Stock - ETA'!$T$3:T2202,'Stock - ETA'!$F$3:F2202,'Rango proyecciones'!C121,'Stock - ETA'!$AA$3:AA2202,'Rango proyecciones'!$AB$5) + SUMIFS('Stock - ETA'!$S$3:S2202,'Stock - ETA'!$F$3:F2202,'Rango proyecciones'!C121,'Stock - ETA'!$AA$3:AA2202,'Rango proyecciones'!$AB$8)</f>
        <v/>
      </c>
      <c r="X121" s="9">
        <f>SUMIFS('Stock - ETA'!$J$3:J2202,'Stock - ETA'!$F$3:F2202,'Rango proyecciones'!C121,'Stock - ETA'!$Q$3:Q2202,'Rango proyecciones'!$AB$5) + SUMIFS('Stock - ETA'!$I$3:I2202,'Stock - ETA'!$F$3:F2202,'Rango proyecciones'!C121,'Stock - ETA'!$Q$3:Q2202,'Rango proyecciones'!$AB$8)</f>
        <v/>
      </c>
      <c r="Y121" s="15">
        <f> 0.8 * V121 + W121</f>
        <v/>
      </c>
      <c r="Z121" s="15">
        <f> 0.8 * V121 + X121</f>
        <v/>
      </c>
      <c r="AA121" s="6" t="n"/>
    </row>
    <row r="122">
      <c r="A122" s="4" t="inlineStr">
        <is>
          <t>Cerdo</t>
        </is>
      </c>
      <c r="B122" s="4" t="inlineStr">
        <is>
          <t>Venta Directa</t>
        </is>
      </c>
      <c r="C122" s="4" t="inlineStr">
        <is>
          <t>agrosuper brasil1022217</t>
        </is>
      </c>
      <c r="D122" s="4" t="inlineStr">
        <is>
          <t>Agrosuper Brasil</t>
        </is>
      </c>
      <c r="E122" s="4" t="n">
        <v>1022217</v>
      </c>
      <c r="F122" s="4" t="inlineStr">
        <is>
          <t>GO Lom Tocino@ Bo Cj 20k AS</t>
        </is>
      </c>
      <c r="G122" s="4" t="inlineStr">
        <is>
          <t>Grasas</t>
        </is>
      </c>
      <c r="H122" s="6" t="n">
        <v>89581.03999999999</v>
      </c>
      <c r="I122" s="9" t="n">
        <v>216000</v>
      </c>
      <c r="J122" s="6">
        <f>SUMIFS('Stock - ETA'!$R$3:R2202,'Stock - ETA'!$F$3:F2202,'Rango proyecciones'!C122,'Stock - ETA'!$AA$3:AA2202,'Rango proyecciones'!$AB$5)</f>
        <v/>
      </c>
      <c r="K122" s="9">
        <f>SUMIFS('Stock - ETA'!$H$3:H2202,'Stock - ETA'!$F$3:F2202,'Rango proyecciones'!C122,'Stock - ETA'!$Q$3:Q2202,'Rango proyecciones'!$AB$5)</f>
        <v/>
      </c>
      <c r="L122" s="9" t="n">
        <v>0</v>
      </c>
      <c r="M122" s="9" t="n">
        <v>0</v>
      </c>
      <c r="N122" s="9" t="n"/>
      <c r="O122" s="9" t="n"/>
      <c r="P122" s="15">
        <f>H122 + O122 + J122</f>
        <v/>
      </c>
      <c r="Q122" s="16">
        <f>H122 + O122 + K122</f>
        <v/>
      </c>
      <c r="R122" s="6">
        <f>SUMIFS('Stock - ETA'!$S$3:S2202,'Stock - ETA'!$F$3:F2202,'Rango proyecciones'!C122,'Stock - ETA'!$AA$3:AA2202,'Rango proyecciones'!$AB$5) + SUMIFS('Stock - ETA'!$R$3:R2202,'Stock - ETA'!$F$3:F2202,'Rango proyecciones'!C122,'Stock - ETA'!$AA$3:AA2202,'Rango proyecciones'!$AB$7)</f>
        <v/>
      </c>
      <c r="S122" s="9">
        <f>SUMIFS('Stock - ETA'!$I$3:I2202,'Stock - ETA'!$F$3:F2202,'Rango proyecciones'!C122,'Stock - ETA'!$Q$3:Q2202,'Rango proyecciones'!$AB$5) + SUMIFS('Stock - ETA'!$H$3:H2202,'Stock - ETA'!$F$3:F2202,'Rango proyecciones'!C122,'Stock - ETA'!$Q$3:Q2202,'Rango proyecciones'!$AB$7)</f>
        <v/>
      </c>
      <c r="T122" s="15">
        <f>R122</f>
        <v/>
      </c>
      <c r="U122" s="15">
        <f>S122</f>
        <v/>
      </c>
      <c r="V122" s="6" t="n">
        <v>395011</v>
      </c>
      <c r="W122" s="9">
        <f>SUMIFS('Stock - ETA'!$T$3:T2202,'Stock - ETA'!$F$3:F2202,'Rango proyecciones'!C122,'Stock - ETA'!$AA$3:AA2202,'Rango proyecciones'!$AB$5) + SUMIFS('Stock - ETA'!$S$3:S2202,'Stock - ETA'!$F$3:F2202,'Rango proyecciones'!C122,'Stock - ETA'!$AA$3:AA2202,'Rango proyecciones'!$AB$8)</f>
        <v/>
      </c>
      <c r="X122" s="9">
        <f>SUMIFS('Stock - ETA'!$J$3:J2202,'Stock - ETA'!$F$3:F2202,'Rango proyecciones'!C122,'Stock - ETA'!$Q$3:Q2202,'Rango proyecciones'!$AB$5) + SUMIFS('Stock - ETA'!$I$3:I2202,'Stock - ETA'!$F$3:F2202,'Rango proyecciones'!C122,'Stock - ETA'!$Q$3:Q2202,'Rango proyecciones'!$AB$8)</f>
        <v/>
      </c>
      <c r="Y122" s="15">
        <f> 0.8 * V122 + W122</f>
        <v/>
      </c>
      <c r="Z122" s="15">
        <f> 0.8 * V122 + X122</f>
        <v/>
      </c>
      <c r="AA122" s="6" t="n"/>
    </row>
    <row r="123">
      <c r="A123" s="4" t="inlineStr">
        <is>
          <t>Cerdo</t>
        </is>
      </c>
      <c r="B123" s="4" t="inlineStr">
        <is>
          <t>Venta Directa</t>
        </is>
      </c>
      <c r="C123" s="4" t="inlineStr">
        <is>
          <t>agrosuper brasil1022218</t>
        </is>
      </c>
      <c r="D123" s="4" t="inlineStr">
        <is>
          <t>Agrosuper Brasil</t>
        </is>
      </c>
      <c r="E123" s="4" t="n">
        <v>1022218</v>
      </c>
      <c r="F123" s="4" t="inlineStr">
        <is>
          <t>GO Grasa Forro Pna Limp@ Cj 20k AS</t>
        </is>
      </c>
      <c r="G123" s="4" t="inlineStr">
        <is>
          <t>Grasas</t>
        </is>
      </c>
      <c r="H123" s="6" t="n">
        <v>22953.07</v>
      </c>
      <c r="I123" s="9" t="n">
        <v>72000</v>
      </c>
      <c r="J123" s="6">
        <f>SUMIFS('Stock - ETA'!$R$3:R2202,'Stock - ETA'!$F$3:F2202,'Rango proyecciones'!C123,'Stock - ETA'!$AA$3:AA2202,'Rango proyecciones'!$AB$5)</f>
        <v/>
      </c>
      <c r="K123" s="9">
        <f>SUMIFS('Stock - ETA'!$H$3:H2202,'Stock - ETA'!$F$3:F2202,'Rango proyecciones'!C123,'Stock - ETA'!$Q$3:Q2202,'Rango proyecciones'!$AB$5)</f>
        <v/>
      </c>
      <c r="L123" s="9" t="n">
        <v>0</v>
      </c>
      <c r="M123" s="9" t="n">
        <v>0</v>
      </c>
      <c r="N123" s="9" t="n"/>
      <c r="O123" s="9" t="n"/>
      <c r="P123" s="15">
        <f>H123 + O123 + J123</f>
        <v/>
      </c>
      <c r="Q123" s="16">
        <f>H123 + O123 + K123</f>
        <v/>
      </c>
      <c r="R123" s="6">
        <f>SUMIFS('Stock - ETA'!$S$3:S2202,'Stock - ETA'!$F$3:F2202,'Rango proyecciones'!C123,'Stock - ETA'!$AA$3:AA2202,'Rango proyecciones'!$AB$5) + SUMIFS('Stock - ETA'!$R$3:R2202,'Stock - ETA'!$F$3:F2202,'Rango proyecciones'!C123,'Stock - ETA'!$AA$3:AA2202,'Rango proyecciones'!$AB$7)</f>
        <v/>
      </c>
      <c r="S123" s="9">
        <f>SUMIFS('Stock - ETA'!$I$3:I2202,'Stock - ETA'!$F$3:F2202,'Rango proyecciones'!C123,'Stock - ETA'!$Q$3:Q2202,'Rango proyecciones'!$AB$5) + SUMIFS('Stock - ETA'!$H$3:H2202,'Stock - ETA'!$F$3:F2202,'Rango proyecciones'!C123,'Stock - ETA'!$Q$3:Q2202,'Rango proyecciones'!$AB$7)</f>
        <v/>
      </c>
      <c r="T123" s="15">
        <f>R123</f>
        <v/>
      </c>
      <c r="U123" s="15">
        <f>S123</f>
        <v/>
      </c>
      <c r="V123" s="6" t="n">
        <v>46864</v>
      </c>
      <c r="W123" s="9">
        <f>SUMIFS('Stock - ETA'!$T$3:T2202,'Stock - ETA'!$F$3:F2202,'Rango proyecciones'!C123,'Stock - ETA'!$AA$3:AA2202,'Rango proyecciones'!$AB$5) + SUMIFS('Stock - ETA'!$S$3:S2202,'Stock - ETA'!$F$3:F2202,'Rango proyecciones'!C123,'Stock - ETA'!$AA$3:AA2202,'Rango proyecciones'!$AB$8)</f>
        <v/>
      </c>
      <c r="X123" s="9">
        <f>SUMIFS('Stock - ETA'!$J$3:J2202,'Stock - ETA'!$F$3:F2202,'Rango proyecciones'!C123,'Stock - ETA'!$Q$3:Q2202,'Rango proyecciones'!$AB$5) + SUMIFS('Stock - ETA'!$I$3:I2202,'Stock - ETA'!$F$3:F2202,'Rango proyecciones'!C123,'Stock - ETA'!$Q$3:Q2202,'Rango proyecciones'!$AB$8)</f>
        <v/>
      </c>
      <c r="Y123" s="15">
        <f> 0.8 * V123 + W123</f>
        <v/>
      </c>
      <c r="Z123" s="15">
        <f> 0.8 * V123 + X123</f>
        <v/>
      </c>
      <c r="AA123" s="6" t="n"/>
    </row>
    <row r="124">
      <c r="A124" s="4" t="inlineStr">
        <is>
          <t>Cerdo</t>
        </is>
      </c>
      <c r="B124" s="4" t="inlineStr">
        <is>
          <t>Venta Directa</t>
        </is>
      </c>
      <c r="C124" s="4" t="inlineStr">
        <is>
          <t>agrosuper brasil1022273</t>
        </is>
      </c>
      <c r="D124" s="4" t="inlineStr">
        <is>
          <t>Agrosuper Brasil</t>
        </is>
      </c>
      <c r="E124" s="4" t="n">
        <v>1022273</v>
      </c>
      <c r="F124" s="4" t="inlineStr">
        <is>
          <t>GO Grasa Forro Pna Limp@ Bo Cj AS</t>
        </is>
      </c>
      <c r="G124" s="4" t="inlineStr">
        <is>
          <t>Grasas</t>
        </is>
      </c>
      <c r="H124" s="6" t="n">
        <v>23767.57</v>
      </c>
      <c r="I124" s="9" t="n">
        <v>166000</v>
      </c>
      <c r="J124" s="6">
        <f>SUMIFS('Stock - ETA'!$R$3:R2202,'Stock - ETA'!$F$3:F2202,'Rango proyecciones'!C124,'Stock - ETA'!$AA$3:AA2202,'Rango proyecciones'!$AB$5)</f>
        <v/>
      </c>
      <c r="K124" s="9">
        <f>SUMIFS('Stock - ETA'!$H$3:H2202,'Stock - ETA'!$F$3:F2202,'Rango proyecciones'!C124,'Stock - ETA'!$Q$3:Q2202,'Rango proyecciones'!$AB$5)</f>
        <v/>
      </c>
      <c r="L124" s="9" t="n">
        <v>0</v>
      </c>
      <c r="M124" s="9" t="n">
        <v>0</v>
      </c>
      <c r="N124" s="9" t="n"/>
      <c r="O124" s="9" t="n"/>
      <c r="P124" s="15">
        <f>H124 + O124 + J124</f>
        <v/>
      </c>
      <c r="Q124" s="16">
        <f>H124 + O124 + K124</f>
        <v/>
      </c>
      <c r="R124" s="6">
        <f>SUMIFS('Stock - ETA'!$S$3:S2202,'Stock - ETA'!$F$3:F2202,'Rango proyecciones'!C124,'Stock - ETA'!$AA$3:AA2202,'Rango proyecciones'!$AB$5) + SUMIFS('Stock - ETA'!$R$3:R2202,'Stock - ETA'!$F$3:F2202,'Rango proyecciones'!C124,'Stock - ETA'!$AA$3:AA2202,'Rango proyecciones'!$AB$7)</f>
        <v/>
      </c>
      <c r="S124" s="9">
        <f>SUMIFS('Stock - ETA'!$I$3:I2202,'Stock - ETA'!$F$3:F2202,'Rango proyecciones'!C124,'Stock - ETA'!$Q$3:Q2202,'Rango proyecciones'!$AB$5) + SUMIFS('Stock - ETA'!$H$3:H2202,'Stock - ETA'!$F$3:F2202,'Rango proyecciones'!C124,'Stock - ETA'!$Q$3:Q2202,'Rango proyecciones'!$AB$7)</f>
        <v/>
      </c>
      <c r="T124" s="15">
        <f>R124</f>
        <v/>
      </c>
      <c r="U124" s="15">
        <f>S124</f>
        <v/>
      </c>
      <c r="V124" s="6" t="n">
        <v>137982</v>
      </c>
      <c r="W124" s="9">
        <f>SUMIFS('Stock - ETA'!$T$3:T2202,'Stock - ETA'!$F$3:F2202,'Rango proyecciones'!C124,'Stock - ETA'!$AA$3:AA2202,'Rango proyecciones'!$AB$5) + SUMIFS('Stock - ETA'!$S$3:S2202,'Stock - ETA'!$F$3:F2202,'Rango proyecciones'!C124,'Stock - ETA'!$AA$3:AA2202,'Rango proyecciones'!$AB$8)</f>
        <v/>
      </c>
      <c r="X124" s="9">
        <f>SUMIFS('Stock - ETA'!$J$3:J2202,'Stock - ETA'!$F$3:F2202,'Rango proyecciones'!C124,'Stock - ETA'!$Q$3:Q2202,'Rango proyecciones'!$AB$5) + SUMIFS('Stock - ETA'!$I$3:I2202,'Stock - ETA'!$F$3:F2202,'Rango proyecciones'!C124,'Stock - ETA'!$Q$3:Q2202,'Rango proyecciones'!$AB$8)</f>
        <v/>
      </c>
      <c r="Y124" s="15">
        <f> 0.8 * V124 + W124</f>
        <v/>
      </c>
      <c r="Z124" s="15">
        <f> 0.8 * V124 + X124</f>
        <v/>
      </c>
      <c r="AA124" s="6" t="n"/>
    </row>
    <row r="125">
      <c r="A125" s="4" t="inlineStr">
        <is>
          <t>Cerdo</t>
        </is>
      </c>
      <c r="B125" s="4" t="inlineStr">
        <is>
          <t>Venta Directa</t>
        </is>
      </c>
      <c r="C125" s="4" t="inlineStr">
        <is>
          <t>agrosuper brasil1023329</t>
        </is>
      </c>
      <c r="D125" s="4" t="inlineStr">
        <is>
          <t>Agrosuper Brasil</t>
        </is>
      </c>
      <c r="E125" s="4" t="n">
        <v>1023329</v>
      </c>
      <c r="F125" s="4" t="inlineStr">
        <is>
          <t>GO Cue Papda CP@ Cj 20k AS</t>
        </is>
      </c>
      <c r="G125" s="4" t="inlineStr">
        <is>
          <t>Cueros</t>
        </is>
      </c>
      <c r="H125" s="6" t="n">
        <v>0</v>
      </c>
      <c r="I125" s="9" t="n">
        <v>24000</v>
      </c>
      <c r="J125" s="6">
        <f>SUMIFS('Stock - ETA'!$R$3:R2202,'Stock - ETA'!$F$3:F2202,'Rango proyecciones'!C125,'Stock - ETA'!$AA$3:AA2202,'Rango proyecciones'!$AB$5)</f>
        <v/>
      </c>
      <c r="K125" s="9">
        <f>SUMIFS('Stock - ETA'!$H$3:H2202,'Stock - ETA'!$F$3:F2202,'Rango proyecciones'!C125,'Stock - ETA'!$Q$3:Q2202,'Rango proyecciones'!$AB$5)</f>
        <v/>
      </c>
      <c r="L125" s="9" t="n">
        <v>0</v>
      </c>
      <c r="M125" s="9" t="n">
        <v>0</v>
      </c>
      <c r="N125" s="9" t="n"/>
      <c r="O125" s="9" t="n"/>
      <c r="P125" s="15">
        <f>H125 + O125 + J125</f>
        <v/>
      </c>
      <c r="Q125" s="16">
        <f>H125 + O125 + K125</f>
        <v/>
      </c>
      <c r="R125" s="6">
        <f>SUMIFS('Stock - ETA'!$S$3:S2202,'Stock - ETA'!$F$3:F2202,'Rango proyecciones'!C125,'Stock - ETA'!$AA$3:AA2202,'Rango proyecciones'!$AB$5) + SUMIFS('Stock - ETA'!$R$3:R2202,'Stock - ETA'!$F$3:F2202,'Rango proyecciones'!C125,'Stock - ETA'!$AA$3:AA2202,'Rango proyecciones'!$AB$7)</f>
        <v/>
      </c>
      <c r="S125" s="9">
        <f>SUMIFS('Stock - ETA'!$I$3:I2202,'Stock - ETA'!$F$3:F2202,'Rango proyecciones'!C125,'Stock - ETA'!$Q$3:Q2202,'Rango proyecciones'!$AB$5) + SUMIFS('Stock - ETA'!$H$3:H2202,'Stock - ETA'!$F$3:F2202,'Rango proyecciones'!C125,'Stock - ETA'!$Q$3:Q2202,'Rango proyecciones'!$AB$7)</f>
        <v/>
      </c>
      <c r="T125" s="15">
        <f>R125</f>
        <v/>
      </c>
      <c r="U125" s="15">
        <f>S125</f>
        <v/>
      </c>
      <c r="V125" s="6" t="n"/>
      <c r="W125" s="9">
        <f>SUMIFS('Stock - ETA'!$T$3:T2202,'Stock - ETA'!$F$3:F2202,'Rango proyecciones'!C125,'Stock - ETA'!$AA$3:AA2202,'Rango proyecciones'!$AB$5) + SUMIFS('Stock - ETA'!$S$3:S2202,'Stock - ETA'!$F$3:F2202,'Rango proyecciones'!C125,'Stock - ETA'!$AA$3:AA2202,'Rango proyecciones'!$AB$8)</f>
        <v/>
      </c>
      <c r="X125" s="9">
        <f>SUMIFS('Stock - ETA'!$J$3:J2202,'Stock - ETA'!$F$3:F2202,'Rango proyecciones'!C125,'Stock - ETA'!$Q$3:Q2202,'Rango proyecciones'!$AB$5) + SUMIFS('Stock - ETA'!$I$3:I2202,'Stock - ETA'!$F$3:F2202,'Rango proyecciones'!C125,'Stock - ETA'!$Q$3:Q2202,'Rango proyecciones'!$AB$8)</f>
        <v/>
      </c>
      <c r="Y125" s="15">
        <f> 0.8 * V125 + W125</f>
        <v/>
      </c>
      <c r="Z125" s="15">
        <f> 0.8 * V125 + X125</f>
        <v/>
      </c>
      <c r="AA125" s="6" t="n"/>
    </row>
    <row r="126">
      <c r="A126" s="4" t="inlineStr">
        <is>
          <t>Cerdo</t>
        </is>
      </c>
      <c r="B126" s="4" t="inlineStr">
        <is>
          <t>Venta Directa</t>
        </is>
      </c>
      <c r="C126" s="4" t="inlineStr">
        <is>
          <t>agrosuper brasil1023334</t>
        </is>
      </c>
      <c r="D126" s="4" t="inlineStr">
        <is>
          <t>Agrosuper Brasil</t>
        </is>
      </c>
      <c r="E126" s="4" t="n">
        <v>1023334</v>
      </c>
      <c r="F126" s="4" t="inlineStr">
        <is>
          <t>Cue granel Esp CC@ Cj 20k AS</t>
        </is>
      </c>
      <c r="G126" s="4" t="inlineStr">
        <is>
          <t>Cueros</t>
        </is>
      </c>
      <c r="H126" s="6" t="n">
        <v>138184.52</v>
      </c>
      <c r="I126" s="9" t="n">
        <v>120000</v>
      </c>
      <c r="J126" s="6">
        <f>SUMIFS('Stock - ETA'!$R$3:R2202,'Stock - ETA'!$F$3:F2202,'Rango proyecciones'!C126,'Stock - ETA'!$AA$3:AA2202,'Rango proyecciones'!$AB$5)</f>
        <v/>
      </c>
      <c r="K126" s="9">
        <f>SUMIFS('Stock - ETA'!$H$3:H2202,'Stock - ETA'!$F$3:F2202,'Rango proyecciones'!C126,'Stock - ETA'!$Q$3:Q2202,'Rango proyecciones'!$AB$5)</f>
        <v/>
      </c>
      <c r="L126" s="9" t="n">
        <v>0</v>
      </c>
      <c r="M126" s="9" t="n">
        <v>0</v>
      </c>
      <c r="N126" s="9" t="n"/>
      <c r="O126" s="9" t="n"/>
      <c r="P126" s="15">
        <f>H126 + O126 + J126</f>
        <v/>
      </c>
      <c r="Q126" s="16">
        <f>H126 + O126 + K126</f>
        <v/>
      </c>
      <c r="R126" s="6">
        <f>SUMIFS('Stock - ETA'!$S$3:S2202,'Stock - ETA'!$F$3:F2202,'Rango proyecciones'!C126,'Stock - ETA'!$AA$3:AA2202,'Rango proyecciones'!$AB$5) + SUMIFS('Stock - ETA'!$R$3:R2202,'Stock - ETA'!$F$3:F2202,'Rango proyecciones'!C126,'Stock - ETA'!$AA$3:AA2202,'Rango proyecciones'!$AB$7)</f>
        <v/>
      </c>
      <c r="S126" s="9">
        <f>SUMIFS('Stock - ETA'!$I$3:I2202,'Stock - ETA'!$F$3:F2202,'Rango proyecciones'!C126,'Stock - ETA'!$Q$3:Q2202,'Rango proyecciones'!$AB$5) + SUMIFS('Stock - ETA'!$H$3:H2202,'Stock - ETA'!$F$3:F2202,'Rango proyecciones'!C126,'Stock - ETA'!$Q$3:Q2202,'Rango proyecciones'!$AB$7)</f>
        <v/>
      </c>
      <c r="T126" s="15">
        <f>R126</f>
        <v/>
      </c>
      <c r="U126" s="15">
        <f>S126</f>
        <v/>
      </c>
      <c r="V126" s="6" t="n">
        <v>240000</v>
      </c>
      <c r="W126" s="9">
        <f>SUMIFS('Stock - ETA'!$T$3:T2202,'Stock - ETA'!$F$3:F2202,'Rango proyecciones'!C126,'Stock - ETA'!$AA$3:AA2202,'Rango proyecciones'!$AB$5) + SUMIFS('Stock - ETA'!$S$3:S2202,'Stock - ETA'!$F$3:F2202,'Rango proyecciones'!C126,'Stock - ETA'!$AA$3:AA2202,'Rango proyecciones'!$AB$8)</f>
        <v/>
      </c>
      <c r="X126" s="9">
        <f>SUMIFS('Stock - ETA'!$J$3:J2202,'Stock - ETA'!$F$3:F2202,'Rango proyecciones'!C126,'Stock - ETA'!$Q$3:Q2202,'Rango proyecciones'!$AB$5) + SUMIFS('Stock - ETA'!$I$3:I2202,'Stock - ETA'!$F$3:F2202,'Rango proyecciones'!C126,'Stock - ETA'!$Q$3:Q2202,'Rango proyecciones'!$AB$8)</f>
        <v/>
      </c>
      <c r="Y126" s="15">
        <f> 0.8 * V126 + W126</f>
        <v/>
      </c>
      <c r="Z126" s="15">
        <f> 0.8 * V126 + X126</f>
        <v/>
      </c>
      <c r="AA126" s="6" t="n"/>
    </row>
    <row r="127">
      <c r="A127" s="4" t="inlineStr">
        <is>
          <t>Cerdo</t>
        </is>
      </c>
      <c r="B127" s="4" t="inlineStr">
        <is>
          <t>Venta Directa</t>
        </is>
      </c>
      <c r="C127" s="4" t="inlineStr">
        <is>
          <t>agrosuper brasil1023336</t>
        </is>
      </c>
      <c r="D127" s="4" t="inlineStr">
        <is>
          <t>Agrosuper Brasil</t>
        </is>
      </c>
      <c r="E127" s="4" t="n">
        <v>1023336</v>
      </c>
      <c r="F127" s="4" t="inlineStr">
        <is>
          <t>Cue granel Esp CC@ Cj 20k AS</t>
        </is>
      </c>
      <c r="G127" s="4" t="inlineStr">
        <is>
          <t>Cueros</t>
        </is>
      </c>
      <c r="H127" s="6" t="n">
        <v>0</v>
      </c>
      <c r="I127" s="9" t="n">
        <v>120000</v>
      </c>
      <c r="J127" s="6">
        <f>SUMIFS('Stock - ETA'!$R$3:R2202,'Stock - ETA'!$F$3:F2202,'Rango proyecciones'!C127,'Stock - ETA'!$AA$3:AA2202,'Rango proyecciones'!$AB$5)</f>
        <v/>
      </c>
      <c r="K127" s="9">
        <f>SUMIFS('Stock - ETA'!$H$3:H2202,'Stock - ETA'!$F$3:F2202,'Rango proyecciones'!C127,'Stock - ETA'!$Q$3:Q2202,'Rango proyecciones'!$AB$5)</f>
        <v/>
      </c>
      <c r="L127" s="9" t="n">
        <v>0</v>
      </c>
      <c r="M127" s="9" t="n">
        <v>0</v>
      </c>
      <c r="N127" s="9" t="n"/>
      <c r="O127" s="9" t="n"/>
      <c r="P127" s="15">
        <f>H127 + O127 + J127</f>
        <v/>
      </c>
      <c r="Q127" s="16">
        <f>H127 + O127 + K127</f>
        <v/>
      </c>
      <c r="R127" s="6">
        <f>SUMIFS('Stock - ETA'!$S$3:S2202,'Stock - ETA'!$F$3:F2202,'Rango proyecciones'!C127,'Stock - ETA'!$AA$3:AA2202,'Rango proyecciones'!$AB$5) + SUMIFS('Stock - ETA'!$R$3:R2202,'Stock - ETA'!$F$3:F2202,'Rango proyecciones'!C127,'Stock - ETA'!$AA$3:AA2202,'Rango proyecciones'!$AB$7)</f>
        <v/>
      </c>
      <c r="S127" s="9">
        <f>SUMIFS('Stock - ETA'!$I$3:I2202,'Stock - ETA'!$F$3:F2202,'Rango proyecciones'!C127,'Stock - ETA'!$Q$3:Q2202,'Rango proyecciones'!$AB$5) + SUMIFS('Stock - ETA'!$H$3:H2202,'Stock - ETA'!$F$3:F2202,'Rango proyecciones'!C127,'Stock - ETA'!$Q$3:Q2202,'Rango proyecciones'!$AB$7)</f>
        <v/>
      </c>
      <c r="T127" s="15">
        <f>R127</f>
        <v/>
      </c>
      <c r="U127" s="15">
        <f>S127</f>
        <v/>
      </c>
      <c r="V127" s="6" t="n">
        <v>240000</v>
      </c>
      <c r="W127" s="9">
        <f>SUMIFS('Stock - ETA'!$T$3:T2202,'Stock - ETA'!$F$3:F2202,'Rango proyecciones'!C127,'Stock - ETA'!$AA$3:AA2202,'Rango proyecciones'!$AB$5) + SUMIFS('Stock - ETA'!$S$3:S2202,'Stock - ETA'!$F$3:F2202,'Rango proyecciones'!C127,'Stock - ETA'!$AA$3:AA2202,'Rango proyecciones'!$AB$8)</f>
        <v/>
      </c>
      <c r="X127" s="9">
        <f>SUMIFS('Stock - ETA'!$J$3:J2202,'Stock - ETA'!$F$3:F2202,'Rango proyecciones'!C127,'Stock - ETA'!$Q$3:Q2202,'Rango proyecciones'!$AB$5) + SUMIFS('Stock - ETA'!$I$3:I2202,'Stock - ETA'!$F$3:F2202,'Rango proyecciones'!C127,'Stock - ETA'!$Q$3:Q2202,'Rango proyecciones'!$AB$8)</f>
        <v/>
      </c>
      <c r="Y127" s="15">
        <f> 0.8 * V127 + W127</f>
        <v/>
      </c>
      <c r="Z127" s="15">
        <f> 0.8 * V127 + X127</f>
        <v/>
      </c>
      <c r="AA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agro europa1020853</t>
        </is>
      </c>
      <c r="D128" s="4" t="inlineStr">
        <is>
          <t>Agro Europa</t>
        </is>
      </c>
      <c r="E128" s="4" t="n">
        <v>1020853</v>
      </c>
      <c r="F128" s="4" t="inlineStr">
        <is>
          <t>GO File C/cab@ Cj 5k AS</t>
        </is>
      </c>
      <c r="G128" s="4" t="inlineStr">
        <is>
          <t>Filete</t>
        </is>
      </c>
      <c r="H128" s="6" t="n">
        <v>100000</v>
      </c>
      <c r="I128" s="9" t="n">
        <v>100000</v>
      </c>
      <c r="J128" s="6">
        <f>SUMIFS('Stock - ETA'!$R$3:R2202,'Stock - ETA'!$F$3:F2202,'Rango proyecciones'!C128,'Stock - ETA'!$AA$3:AA2202,'Rango proyecciones'!$AB$5)</f>
        <v/>
      </c>
      <c r="K128" s="9">
        <f>SUMIFS('Stock - ETA'!$H$3:H2202,'Stock - ETA'!$F$3:F2202,'Rango proyecciones'!C128,'Stock - ETA'!$Q$3:Q2202,'Rango proyecciones'!$AB$5)</f>
        <v/>
      </c>
      <c r="L128" s="9" t="n">
        <v>0</v>
      </c>
      <c r="M128" s="9" t="n">
        <v>0</v>
      </c>
      <c r="N128" s="9" t="n"/>
      <c r="O128" s="9" t="n"/>
      <c r="P128" s="15">
        <f>H128 + O128 + J128</f>
        <v/>
      </c>
      <c r="Q128" s="16">
        <f>H128 + O128 + K128</f>
        <v/>
      </c>
      <c r="R128" s="6">
        <f>SUMIFS('Stock - ETA'!$S$3:S2202,'Stock - ETA'!$F$3:F2202,'Rango proyecciones'!C128,'Stock - ETA'!$AA$3:AA2202,'Rango proyecciones'!$AB$5) + SUMIFS('Stock - ETA'!$R$3:R2202,'Stock - ETA'!$F$3:F2202,'Rango proyecciones'!C128,'Stock - ETA'!$AA$3:AA2202,'Rango proyecciones'!$AB$7)</f>
        <v/>
      </c>
      <c r="S128" s="9">
        <f>SUMIFS('Stock - ETA'!$I$3:I2202,'Stock - ETA'!$F$3:F2202,'Rango proyecciones'!C128,'Stock - ETA'!$Q$3:Q2202,'Rango proyecciones'!$AB$5) + SUMIFS('Stock - ETA'!$H$3:H2202,'Stock - ETA'!$F$3:F2202,'Rango proyecciones'!C128,'Stock - ETA'!$Q$3:Q2202,'Rango proyecciones'!$AB$7)</f>
        <v/>
      </c>
      <c r="T128" s="15">
        <f>R128</f>
        <v/>
      </c>
      <c r="U128" s="15">
        <f>S128</f>
        <v/>
      </c>
      <c r="V128" s="6" t="n">
        <v>208928</v>
      </c>
      <c r="W128" s="9">
        <f>SUMIFS('Stock - ETA'!$T$3:T2202,'Stock - ETA'!$F$3:F2202,'Rango proyecciones'!C128,'Stock - ETA'!$AA$3:AA2202,'Rango proyecciones'!$AB$5) + SUMIFS('Stock - ETA'!$S$3:S2202,'Stock - ETA'!$F$3:F2202,'Rango proyecciones'!C128,'Stock - ETA'!$AA$3:AA2202,'Rango proyecciones'!$AB$8)</f>
        <v/>
      </c>
      <c r="X128" s="9">
        <f>SUMIFS('Stock - ETA'!$J$3:J2202,'Stock - ETA'!$F$3:F2202,'Rango proyecciones'!C128,'Stock - ETA'!$Q$3:Q2202,'Rango proyecciones'!$AB$5) + SUMIFS('Stock - ETA'!$I$3:I2202,'Stock - ETA'!$F$3:F2202,'Rango proyecciones'!C128,'Stock - ETA'!$Q$3:Q2202,'Rango proyecciones'!$AB$8)</f>
        <v/>
      </c>
      <c r="Y128" s="15">
        <f> 0.7 * V128 + W128</f>
        <v/>
      </c>
      <c r="Z128" s="15">
        <f> 0.7 * V128 + X128</f>
        <v/>
      </c>
      <c r="AA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agro europa1022304</t>
        </is>
      </c>
      <c r="D129" s="4" t="inlineStr">
        <is>
          <t>Agro Europa</t>
        </is>
      </c>
      <c r="E129" s="4" t="n">
        <v>1022304</v>
      </c>
      <c r="F129" s="4" t="inlineStr">
        <is>
          <t>GO UF Pancreas@ Bo Cj AS</t>
        </is>
      </c>
      <c r="G129" s="4" t="inlineStr">
        <is>
          <t>Subprod</t>
        </is>
      </c>
      <c r="H129" s="6" t="n">
        <v>0</v>
      </c>
      <c r="I129" s="9" t="n">
        <v>20000</v>
      </c>
      <c r="J129" s="6">
        <f>SUMIFS('Stock - ETA'!$R$3:R2202,'Stock - ETA'!$F$3:F2202,'Rango proyecciones'!C129,'Stock - ETA'!$AA$3:AA2202,'Rango proyecciones'!$AB$5)</f>
        <v/>
      </c>
      <c r="K129" s="9">
        <f>SUMIFS('Stock - ETA'!$H$3:H2202,'Stock - ETA'!$F$3:F2202,'Rango proyecciones'!C129,'Stock - ETA'!$Q$3:Q2202,'Rango proyecciones'!$AB$5)</f>
        <v/>
      </c>
      <c r="L129" s="9" t="n">
        <v>0</v>
      </c>
      <c r="M129" s="9" t="n">
        <v>0</v>
      </c>
      <c r="N129" s="9" t="n"/>
      <c r="O129" s="9" t="n"/>
      <c r="P129" s="15">
        <f>H129 + O129 + J129</f>
        <v/>
      </c>
      <c r="Q129" s="16">
        <f>H129 + O129 + K129</f>
        <v/>
      </c>
      <c r="R129" s="6">
        <f>SUMIFS('Stock - ETA'!$S$3:S2202,'Stock - ETA'!$F$3:F2202,'Rango proyecciones'!C129,'Stock - ETA'!$AA$3:AA2202,'Rango proyecciones'!$AB$5) + SUMIFS('Stock - ETA'!$R$3:R2202,'Stock - ETA'!$F$3:F2202,'Rango proyecciones'!C129,'Stock - ETA'!$AA$3:AA2202,'Rango proyecciones'!$AB$7)</f>
        <v/>
      </c>
      <c r="S129" s="9">
        <f>SUMIFS('Stock - ETA'!$I$3:I2202,'Stock - ETA'!$F$3:F2202,'Rango proyecciones'!C129,'Stock - ETA'!$Q$3:Q2202,'Rango proyecciones'!$AB$5) + SUMIFS('Stock - ETA'!$H$3:H2202,'Stock - ETA'!$F$3:F2202,'Rango proyecciones'!C129,'Stock - ETA'!$Q$3:Q2202,'Rango proyecciones'!$AB$7)</f>
        <v/>
      </c>
      <c r="T129" s="15">
        <f>R129</f>
        <v/>
      </c>
      <c r="U129" s="15">
        <f>S129</f>
        <v/>
      </c>
      <c r="V129" s="6" t="n">
        <v>20000</v>
      </c>
      <c r="W129" s="9">
        <f>SUMIFS('Stock - ETA'!$T$3:T2202,'Stock - ETA'!$F$3:F2202,'Rango proyecciones'!C129,'Stock - ETA'!$AA$3:AA2202,'Rango proyecciones'!$AB$5) + SUMIFS('Stock - ETA'!$S$3:S2202,'Stock - ETA'!$F$3:F2202,'Rango proyecciones'!C129,'Stock - ETA'!$AA$3:AA2202,'Rango proyecciones'!$AB$8)</f>
        <v/>
      </c>
      <c r="X129" s="9">
        <f>SUMIFS('Stock - ETA'!$J$3:J2202,'Stock - ETA'!$F$3:F2202,'Rango proyecciones'!C129,'Stock - ETA'!$Q$3:Q2202,'Rango proyecciones'!$AB$5) + SUMIFS('Stock - ETA'!$I$3:I2202,'Stock - ETA'!$F$3:F2202,'Rango proyecciones'!C129,'Stock - ETA'!$Q$3:Q2202,'Rango proyecciones'!$AB$8)</f>
        <v/>
      </c>
      <c r="Y129" s="15">
        <f> 0.7 * V129 + W129</f>
        <v/>
      </c>
      <c r="Z129" s="15">
        <f> 0.7 * V129 + X129</f>
        <v/>
      </c>
      <c r="AA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agro europa1022858</t>
        </is>
      </c>
      <c r="D130" s="4" t="inlineStr">
        <is>
          <t>Agro Europa</t>
        </is>
      </c>
      <c r="E130" s="4" t="n">
        <v>1022858</v>
      </c>
      <c r="F130" s="4" t="inlineStr">
        <is>
          <t>GO Lom Ctro 27@ Fi Cj 20k AS</t>
        </is>
      </c>
      <c r="G130" s="4" t="inlineStr">
        <is>
          <t>Lomo</t>
        </is>
      </c>
      <c r="H130" s="6" t="n">
        <v>5113.9</v>
      </c>
      <c r="I130" s="9" t="n">
        <v>19996</v>
      </c>
      <c r="J130" s="6">
        <f>SUMIFS('Stock - ETA'!$R$3:R2202,'Stock - ETA'!$F$3:F2202,'Rango proyecciones'!C130,'Stock - ETA'!$AA$3:AA2202,'Rango proyecciones'!$AB$5)</f>
        <v/>
      </c>
      <c r="K130" s="9">
        <f>SUMIFS('Stock - ETA'!$H$3:H2202,'Stock - ETA'!$F$3:F2202,'Rango proyecciones'!C130,'Stock - ETA'!$Q$3:Q2202,'Rango proyecciones'!$AB$5)</f>
        <v/>
      </c>
      <c r="L130" s="9" t="n">
        <v>0</v>
      </c>
      <c r="M130" s="9" t="n">
        <v>0</v>
      </c>
      <c r="N130" s="9" t="n">
        <v>0</v>
      </c>
      <c r="O130" s="9" t="n">
        <v>14963.635</v>
      </c>
      <c r="P130" s="15">
        <f>H130 + O130 + J130</f>
        <v/>
      </c>
      <c r="Q130" s="16">
        <f>H130 + O130 + K130</f>
        <v/>
      </c>
      <c r="R130" s="6">
        <f>SUMIFS('Stock - ETA'!$S$3:S2202,'Stock - ETA'!$F$3:F2202,'Rango proyecciones'!C130,'Stock - ETA'!$AA$3:AA2202,'Rango proyecciones'!$AB$5) + SUMIFS('Stock - ETA'!$R$3:R2202,'Stock - ETA'!$F$3:F2202,'Rango proyecciones'!C130,'Stock - ETA'!$AA$3:AA2202,'Rango proyecciones'!$AB$7)</f>
        <v/>
      </c>
      <c r="S130" s="9">
        <f>SUMIFS('Stock - ETA'!$I$3:I2202,'Stock - ETA'!$F$3:F2202,'Rango proyecciones'!C130,'Stock - ETA'!$Q$3:Q2202,'Rango proyecciones'!$AB$5) + SUMIFS('Stock - ETA'!$H$3:H2202,'Stock - ETA'!$F$3:F2202,'Rango proyecciones'!C130,'Stock - ETA'!$Q$3:Q2202,'Rango proyecciones'!$AB$7)</f>
        <v/>
      </c>
      <c r="T130" s="15">
        <f>R130</f>
        <v/>
      </c>
      <c r="U130" s="15">
        <f>S130</f>
        <v/>
      </c>
      <c r="V130" s="6" t="n"/>
      <c r="W130" s="9">
        <f>SUMIFS('Stock - ETA'!$T$3:T2202,'Stock - ETA'!$F$3:F2202,'Rango proyecciones'!C130,'Stock - ETA'!$AA$3:AA2202,'Rango proyecciones'!$AB$5) + SUMIFS('Stock - ETA'!$S$3:S2202,'Stock - ETA'!$F$3:F2202,'Rango proyecciones'!C130,'Stock - ETA'!$AA$3:AA2202,'Rango proyecciones'!$AB$8)</f>
        <v/>
      </c>
      <c r="X130" s="9">
        <f>SUMIFS('Stock - ETA'!$J$3:J2202,'Stock - ETA'!$F$3:F2202,'Rango proyecciones'!C130,'Stock - ETA'!$Q$3:Q2202,'Rango proyecciones'!$AB$5) + SUMIFS('Stock - ETA'!$I$3:I2202,'Stock - ETA'!$F$3:F2202,'Rango proyecciones'!C130,'Stock - ETA'!$Q$3:Q2202,'Rango proyecciones'!$AB$8)</f>
        <v/>
      </c>
      <c r="Y130" s="15">
        <f> 0.7 * V130 + W130</f>
        <v/>
      </c>
      <c r="Z130" s="15">
        <f> 0.7 * V130 + X130</f>
        <v/>
      </c>
      <c r="AA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asia1021921</t>
        </is>
      </c>
      <c r="D131" s="4" t="inlineStr">
        <is>
          <t>Andes Asia</t>
        </is>
      </c>
      <c r="E131" s="4" t="n">
        <v>1021921</v>
      </c>
      <c r="F131" s="4" t="inlineStr">
        <is>
          <t>GO Lom Tecla@ Cj 18k AS</t>
        </is>
      </c>
      <c r="G131" s="4" t="inlineStr">
        <is>
          <t>Lomo</t>
        </is>
      </c>
      <c r="H131" s="6" t="n">
        <v>1383.2</v>
      </c>
      <c r="I131" s="9" t="n">
        <v>2000</v>
      </c>
      <c r="J131" s="6">
        <f>SUMIFS('Stock - ETA'!$R$3:R2202,'Stock - ETA'!$F$3:F2202,'Rango proyecciones'!C131,'Stock - ETA'!$AA$3:AA2202,'Rango proyecciones'!$AB$5)</f>
        <v/>
      </c>
      <c r="K131" s="9">
        <f>SUMIFS('Stock - ETA'!$H$3:H2202,'Stock - ETA'!$F$3:F2202,'Rango proyecciones'!C131,'Stock - ETA'!$Q$3:Q2202,'Rango proyecciones'!$AB$5)</f>
        <v/>
      </c>
      <c r="L131" s="9" t="n">
        <v>0</v>
      </c>
      <c r="M131" s="9" t="n">
        <v>0</v>
      </c>
      <c r="N131" s="9" t="n">
        <v>0</v>
      </c>
      <c r="O131" s="9" t="n">
        <v>1513.3</v>
      </c>
      <c r="P131" s="15">
        <f>H131 + O131 + J131</f>
        <v/>
      </c>
      <c r="Q131" s="16">
        <f>H131 + O131 + K131</f>
        <v/>
      </c>
      <c r="R131" s="6">
        <f>SUMIFS('Stock - ETA'!$S$3:S2202,'Stock - ETA'!$F$3:F2202,'Rango proyecciones'!C131,'Stock - ETA'!$AA$3:AA2202,'Rango proyecciones'!$AB$5) + SUMIFS('Stock - ETA'!$R$3:R2202,'Stock - ETA'!$F$3:F2202,'Rango proyecciones'!C131,'Stock - ETA'!$AA$3:AA2202,'Rango proyecciones'!$AB$7)</f>
        <v/>
      </c>
      <c r="S131" s="9">
        <f>SUMIFS('Stock - ETA'!$I$3:I2202,'Stock - ETA'!$F$3:F2202,'Rango proyecciones'!C131,'Stock - ETA'!$Q$3:Q2202,'Rango proyecciones'!$AB$5) + SUMIFS('Stock - ETA'!$H$3:H2202,'Stock - ETA'!$F$3:F2202,'Rango proyecciones'!C131,'Stock - ETA'!$Q$3:Q2202,'Rango proyecciones'!$AB$7)</f>
        <v/>
      </c>
      <c r="T131" s="15">
        <f>R131</f>
        <v/>
      </c>
      <c r="U131" s="15">
        <f>S131</f>
        <v/>
      </c>
      <c r="V131" s="6" t="n">
        <v>2000</v>
      </c>
      <c r="W131" s="9">
        <f>SUMIFS('Stock - ETA'!$T$3:T2202,'Stock - ETA'!$F$3:F2202,'Rango proyecciones'!C131,'Stock - ETA'!$AA$3:AA2202,'Rango proyecciones'!$AB$5) + SUMIFS('Stock - ETA'!$S$3:S2202,'Stock - ETA'!$F$3:F2202,'Rango proyecciones'!C131,'Stock - ETA'!$AA$3:AA2202,'Rango proyecciones'!$AB$8)</f>
        <v/>
      </c>
      <c r="X131" s="9">
        <f>SUMIFS('Stock - ETA'!$J$3:J2202,'Stock - ETA'!$F$3:F2202,'Rango proyecciones'!C131,'Stock - ETA'!$Q$3:Q2202,'Rango proyecciones'!$AB$5) + SUMIFS('Stock - ETA'!$I$3:I2202,'Stock - ETA'!$F$3:F2202,'Rango proyecciones'!C131,'Stock - ETA'!$Q$3:Q2202,'Rango proyecciones'!$AB$8)</f>
        <v/>
      </c>
      <c r="Y131" s="15">
        <f> 0.7 * V131 + W131</f>
        <v/>
      </c>
      <c r="Z131" s="15">
        <f> 0.7 * V131 + X131</f>
        <v/>
      </c>
      <c r="AA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asia1021922</t>
        </is>
      </c>
      <c r="D132" s="4" t="inlineStr">
        <is>
          <t>Andes Asia</t>
        </is>
      </c>
      <c r="E132" s="4" t="n">
        <v>1021922</v>
      </c>
      <c r="F132" s="4" t="inlineStr">
        <is>
          <t>GO File C/cab@ Cj 5k AS</t>
        </is>
      </c>
      <c r="G132" s="4" t="inlineStr">
        <is>
          <t>Filete</t>
        </is>
      </c>
      <c r="H132" s="6" t="n">
        <v>2515</v>
      </c>
      <c r="I132" s="9" t="n">
        <v>500</v>
      </c>
      <c r="J132" s="6">
        <f>SUMIFS('Stock - ETA'!$R$3:R2202,'Stock - ETA'!$F$3:F2202,'Rango proyecciones'!C132,'Stock - ETA'!$AA$3:AA2202,'Rango proyecciones'!$AB$5)</f>
        <v/>
      </c>
      <c r="K132" s="9">
        <f>SUMIFS('Stock - ETA'!$H$3:H2202,'Stock - ETA'!$F$3:F2202,'Rango proyecciones'!C132,'Stock - ETA'!$Q$3:Q2202,'Rango proyecciones'!$AB$5)</f>
        <v/>
      </c>
      <c r="L132" s="9" t="n">
        <v>0</v>
      </c>
      <c r="M132" s="9" t="n">
        <v>0</v>
      </c>
      <c r="N132" s="9" t="n">
        <v>0</v>
      </c>
      <c r="O132" s="9" t="n">
        <v>0</v>
      </c>
      <c r="P132" s="15">
        <f>H132 + O132 + J132</f>
        <v/>
      </c>
      <c r="Q132" s="16">
        <f>H132 + O132 + K132</f>
        <v/>
      </c>
      <c r="R132" s="6">
        <f>SUMIFS('Stock - ETA'!$S$3:S2202,'Stock - ETA'!$F$3:F2202,'Rango proyecciones'!C132,'Stock - ETA'!$AA$3:AA2202,'Rango proyecciones'!$AB$5) + SUMIFS('Stock - ETA'!$R$3:R2202,'Stock - ETA'!$F$3:F2202,'Rango proyecciones'!C132,'Stock - ETA'!$AA$3:AA2202,'Rango proyecciones'!$AB$7)</f>
        <v/>
      </c>
      <c r="S132" s="9">
        <f>SUMIFS('Stock - ETA'!$I$3:I2202,'Stock - ETA'!$F$3:F2202,'Rango proyecciones'!C132,'Stock - ETA'!$Q$3:Q2202,'Rango proyecciones'!$AB$5) + SUMIFS('Stock - ETA'!$H$3:H2202,'Stock - ETA'!$F$3:F2202,'Rango proyecciones'!C132,'Stock - ETA'!$Q$3:Q2202,'Rango proyecciones'!$AB$7)</f>
        <v/>
      </c>
      <c r="T132" s="15">
        <f>R132</f>
        <v/>
      </c>
      <c r="U132" s="15">
        <f>S132</f>
        <v/>
      </c>
      <c r="V132" s="6" t="n">
        <v>2000</v>
      </c>
      <c r="W132" s="9">
        <f>SUMIFS('Stock - ETA'!$T$3:T2202,'Stock - ETA'!$F$3:F2202,'Rango proyecciones'!C132,'Stock - ETA'!$AA$3:AA2202,'Rango proyecciones'!$AB$5) + SUMIFS('Stock - ETA'!$S$3:S2202,'Stock - ETA'!$F$3:F2202,'Rango proyecciones'!C132,'Stock - ETA'!$AA$3:AA2202,'Rango proyecciones'!$AB$8)</f>
        <v/>
      </c>
      <c r="X132" s="9">
        <f>SUMIFS('Stock - ETA'!$J$3:J2202,'Stock - ETA'!$F$3:F2202,'Rango proyecciones'!C132,'Stock - ETA'!$Q$3:Q2202,'Rango proyecciones'!$AB$5) + SUMIFS('Stock - ETA'!$I$3:I2202,'Stock - ETA'!$F$3:F2202,'Rango proyecciones'!C132,'Stock - ETA'!$Q$3:Q2202,'Rango proyecciones'!$AB$8)</f>
        <v/>
      </c>
      <c r="Y132" s="15">
        <f> 0.7 * V132 + W132</f>
        <v/>
      </c>
      <c r="Z132" s="15">
        <f> 0.7 * V132 + X132</f>
        <v/>
      </c>
      <c r="AA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asia1021924</t>
        </is>
      </c>
      <c r="D133" s="4" t="inlineStr">
        <is>
          <t>Andes Asia</t>
        </is>
      </c>
      <c r="E133" s="4" t="n">
        <v>1021924</v>
      </c>
      <c r="F133" s="4" t="inlineStr">
        <is>
          <t>GO MM Loin L@ Cj 15k AS</t>
        </is>
      </c>
      <c r="G133" s="4" t="inlineStr">
        <is>
          <t>Lomo</t>
        </is>
      </c>
      <c r="H133" s="6" t="n">
        <v>54245</v>
      </c>
      <c r="I133" s="9" t="n">
        <v>75000</v>
      </c>
      <c r="J133" s="6">
        <f>SUMIFS('Stock - ETA'!$R$3:R2202,'Stock - ETA'!$F$3:F2202,'Rango proyecciones'!C133,'Stock - ETA'!$AA$3:AA2202,'Rango proyecciones'!$AB$5)</f>
        <v/>
      </c>
      <c r="K133" s="9">
        <f>SUMIFS('Stock - ETA'!$H$3:H2202,'Stock - ETA'!$F$3:F2202,'Rango proyecciones'!C133,'Stock - ETA'!$Q$3:Q2202,'Rango proyecciones'!$AB$5)</f>
        <v/>
      </c>
      <c r="L133" s="9" t="n">
        <v>0</v>
      </c>
      <c r="M133" s="9" t="n">
        <v>0</v>
      </c>
      <c r="N133" s="9" t="n">
        <v>0</v>
      </c>
      <c r="O133" s="9" t="n">
        <v>0</v>
      </c>
      <c r="P133" s="15">
        <f>H133 + O133 + J133</f>
        <v/>
      </c>
      <c r="Q133" s="16">
        <f>H133 + O133 + K133</f>
        <v/>
      </c>
      <c r="R133" s="6">
        <f>SUMIFS('Stock - ETA'!$S$3:S2202,'Stock - ETA'!$F$3:F2202,'Rango proyecciones'!C133,'Stock - ETA'!$AA$3:AA2202,'Rango proyecciones'!$AB$5) + SUMIFS('Stock - ETA'!$R$3:R2202,'Stock - ETA'!$F$3:F2202,'Rango proyecciones'!C133,'Stock - ETA'!$AA$3:AA2202,'Rango proyecciones'!$AB$7)</f>
        <v/>
      </c>
      <c r="S133" s="9">
        <f>SUMIFS('Stock - ETA'!$I$3:I2202,'Stock - ETA'!$F$3:F2202,'Rango proyecciones'!C133,'Stock - ETA'!$Q$3:Q2202,'Rango proyecciones'!$AB$5) + SUMIFS('Stock - ETA'!$H$3:H2202,'Stock - ETA'!$F$3:F2202,'Rango proyecciones'!C133,'Stock - ETA'!$Q$3:Q2202,'Rango proyecciones'!$AB$7)</f>
        <v/>
      </c>
      <c r="T133" s="15">
        <f>R133</f>
        <v/>
      </c>
      <c r="U133" s="15">
        <f>S133</f>
        <v/>
      </c>
      <c r="V133" s="6" t="n">
        <v>130829</v>
      </c>
      <c r="W133" s="9">
        <f>SUMIFS('Stock - ETA'!$T$3:T2202,'Stock - ETA'!$F$3:F2202,'Rango proyecciones'!C133,'Stock - ETA'!$AA$3:AA2202,'Rango proyecciones'!$AB$5) + SUMIFS('Stock - ETA'!$S$3:S2202,'Stock - ETA'!$F$3:F2202,'Rango proyecciones'!C133,'Stock - ETA'!$AA$3:AA2202,'Rango proyecciones'!$AB$8)</f>
        <v/>
      </c>
      <c r="X133" s="9">
        <f>SUMIFS('Stock - ETA'!$J$3:J2202,'Stock - ETA'!$F$3:F2202,'Rango proyecciones'!C133,'Stock - ETA'!$Q$3:Q2202,'Rango proyecciones'!$AB$5) + SUMIFS('Stock - ETA'!$I$3:I2202,'Stock - ETA'!$F$3:F2202,'Rango proyecciones'!C133,'Stock - ETA'!$Q$3:Q2202,'Rango proyecciones'!$AB$8)</f>
        <v/>
      </c>
      <c r="Y133" s="15">
        <f> 0.7 * V133 + W133</f>
        <v/>
      </c>
      <c r="Z133" s="15">
        <f> 0.7 * V133 + X133</f>
        <v/>
      </c>
      <c r="AA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asia1021925</t>
        </is>
      </c>
      <c r="D134" s="4" t="inlineStr">
        <is>
          <t>Andes Asia</t>
        </is>
      </c>
      <c r="E134" s="4" t="n">
        <v>1021925</v>
      </c>
      <c r="F134" s="4" t="inlineStr">
        <is>
          <t>GO MM Loin S@ Fi Cj 15k AS</t>
        </is>
      </c>
      <c r="G134" s="4" t="inlineStr">
        <is>
          <t>Lomo</t>
        </is>
      </c>
      <c r="H134" s="6" t="n">
        <v>28194.7</v>
      </c>
      <c r="I134" s="9" t="n">
        <v>28000</v>
      </c>
      <c r="J134" s="6">
        <f>SUMIFS('Stock - ETA'!$R$3:R2202,'Stock - ETA'!$F$3:F2202,'Rango proyecciones'!C134,'Stock - ETA'!$AA$3:AA2202,'Rango proyecciones'!$AB$5)</f>
        <v/>
      </c>
      <c r="K134" s="9">
        <f>SUMIFS('Stock - ETA'!$H$3:H2202,'Stock - ETA'!$F$3:F2202,'Rango proyecciones'!C134,'Stock - ETA'!$Q$3:Q2202,'Rango proyecciones'!$AB$5)</f>
        <v/>
      </c>
      <c r="L134" s="9" t="n">
        <v>0</v>
      </c>
      <c r="M134" s="9" t="n">
        <v>0</v>
      </c>
      <c r="N134" s="9" t="n">
        <v>0</v>
      </c>
      <c r="O134" s="9" t="n">
        <v>0</v>
      </c>
      <c r="P134" s="15">
        <f>H134 + O134 + J134</f>
        <v/>
      </c>
      <c r="Q134" s="16">
        <f>H134 + O134 + K134</f>
        <v/>
      </c>
      <c r="R134" s="6">
        <f>SUMIFS('Stock - ETA'!$S$3:S2202,'Stock - ETA'!$F$3:F2202,'Rango proyecciones'!C134,'Stock - ETA'!$AA$3:AA2202,'Rango proyecciones'!$AB$5) + SUMIFS('Stock - ETA'!$R$3:R2202,'Stock - ETA'!$F$3:F2202,'Rango proyecciones'!C134,'Stock - ETA'!$AA$3:AA2202,'Rango proyecciones'!$AB$7)</f>
        <v/>
      </c>
      <c r="S134" s="9">
        <f>SUMIFS('Stock - ETA'!$I$3:I2202,'Stock - ETA'!$F$3:F2202,'Rango proyecciones'!C134,'Stock - ETA'!$Q$3:Q2202,'Rango proyecciones'!$AB$5) + SUMIFS('Stock - ETA'!$H$3:H2202,'Stock - ETA'!$F$3:F2202,'Rango proyecciones'!C134,'Stock - ETA'!$Q$3:Q2202,'Rango proyecciones'!$AB$7)</f>
        <v/>
      </c>
      <c r="T134" s="15">
        <f>R134</f>
        <v/>
      </c>
      <c r="U134" s="15">
        <f>S134</f>
        <v/>
      </c>
      <c r="V134" s="6" t="n">
        <v>90000</v>
      </c>
      <c r="W134" s="9">
        <f>SUMIFS('Stock - ETA'!$T$3:T2202,'Stock - ETA'!$F$3:F2202,'Rango proyecciones'!C134,'Stock - ETA'!$AA$3:AA2202,'Rango proyecciones'!$AB$5) + SUMIFS('Stock - ETA'!$S$3:S2202,'Stock - ETA'!$F$3:F2202,'Rango proyecciones'!C134,'Stock - ETA'!$AA$3:AA2202,'Rango proyecciones'!$AB$8)</f>
        <v/>
      </c>
      <c r="X134" s="9">
        <f>SUMIFS('Stock - ETA'!$J$3:J2202,'Stock - ETA'!$F$3:F2202,'Rango proyecciones'!C134,'Stock - ETA'!$Q$3:Q2202,'Rango proyecciones'!$AB$5) + SUMIFS('Stock - ETA'!$I$3:I2202,'Stock - ETA'!$F$3:F2202,'Rango proyecciones'!C134,'Stock - ETA'!$Q$3:Q2202,'Rango proyecciones'!$AB$8)</f>
        <v/>
      </c>
      <c r="Y134" s="15">
        <f> 0.7 * V134 + W134</f>
        <v/>
      </c>
      <c r="Z134" s="15">
        <f> 0.7 * V134 + X134</f>
        <v/>
      </c>
      <c r="AA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asia1021929</t>
        </is>
      </c>
      <c r="D135" s="4" t="inlineStr">
        <is>
          <t>Andes Asia</t>
        </is>
      </c>
      <c r="E135" s="4" t="n">
        <v>1021929</v>
      </c>
      <c r="F135" s="4" t="inlineStr">
        <is>
          <t>GO Panc Lam 3mm@ Cj 10k AS</t>
        </is>
      </c>
      <c r="G135" s="4" t="inlineStr">
        <is>
          <t>Panceta</t>
        </is>
      </c>
      <c r="H135" s="6" t="n">
        <v>1050</v>
      </c>
      <c r="I135" s="9" t="n">
        <v>0</v>
      </c>
      <c r="J135" s="6">
        <f>SUMIFS('Stock - ETA'!$R$3:R2202,'Stock - ETA'!$F$3:F2202,'Rango proyecciones'!C135,'Stock - ETA'!$AA$3:AA2202,'Rango proyecciones'!$AB$5)</f>
        <v/>
      </c>
      <c r="K135" s="9">
        <f>SUMIFS('Stock - ETA'!$H$3:H2202,'Stock - ETA'!$F$3:F2202,'Rango proyecciones'!C135,'Stock - ETA'!$Q$3:Q2202,'Rango proyecciones'!$AB$5)</f>
        <v/>
      </c>
      <c r="L135" s="9" t="n">
        <v>0</v>
      </c>
      <c r="M135" s="9" t="n">
        <v>0</v>
      </c>
      <c r="N135" s="9" t="n"/>
      <c r="O135" s="9" t="n"/>
      <c r="P135" s="15">
        <f>H135 + O135 + J135</f>
        <v/>
      </c>
      <c r="Q135" s="16">
        <f>H135 + O135 + K135</f>
        <v/>
      </c>
      <c r="R135" s="6">
        <f>SUMIFS('Stock - ETA'!$S$3:S2202,'Stock - ETA'!$F$3:F2202,'Rango proyecciones'!C135,'Stock - ETA'!$AA$3:AA2202,'Rango proyecciones'!$AB$5) + SUMIFS('Stock - ETA'!$R$3:R2202,'Stock - ETA'!$F$3:F2202,'Rango proyecciones'!C135,'Stock - ETA'!$AA$3:AA2202,'Rango proyecciones'!$AB$7)</f>
        <v/>
      </c>
      <c r="S135" s="9">
        <f>SUMIFS('Stock - ETA'!$I$3:I2202,'Stock - ETA'!$F$3:F2202,'Rango proyecciones'!C135,'Stock - ETA'!$Q$3:Q2202,'Rango proyecciones'!$AB$5) + SUMIFS('Stock - ETA'!$H$3:H2202,'Stock - ETA'!$F$3:F2202,'Rango proyecciones'!C135,'Stock - ETA'!$Q$3:Q2202,'Rango proyecciones'!$AB$7)</f>
        <v/>
      </c>
      <c r="T135" s="15">
        <f>R135</f>
        <v/>
      </c>
      <c r="U135" s="15">
        <f>S135</f>
        <v/>
      </c>
      <c r="V135" s="6" t="n">
        <v>2000</v>
      </c>
      <c r="W135" s="9">
        <f>SUMIFS('Stock - ETA'!$T$3:T2202,'Stock - ETA'!$F$3:F2202,'Rango proyecciones'!C135,'Stock - ETA'!$AA$3:AA2202,'Rango proyecciones'!$AB$5) + SUMIFS('Stock - ETA'!$S$3:S2202,'Stock - ETA'!$F$3:F2202,'Rango proyecciones'!C135,'Stock - ETA'!$AA$3:AA2202,'Rango proyecciones'!$AB$8)</f>
        <v/>
      </c>
      <c r="X135" s="9">
        <f>SUMIFS('Stock - ETA'!$J$3:J2202,'Stock - ETA'!$F$3:F2202,'Rango proyecciones'!C135,'Stock - ETA'!$Q$3:Q2202,'Rango proyecciones'!$AB$5) + SUMIFS('Stock - ETA'!$I$3:I2202,'Stock - ETA'!$F$3:F2202,'Rango proyecciones'!C135,'Stock - ETA'!$Q$3:Q2202,'Rango proyecciones'!$AB$8)</f>
        <v/>
      </c>
      <c r="Y135" s="15">
        <f> 0.7 * V135 + W135</f>
        <v/>
      </c>
      <c r="Z135" s="15">
        <f> 0.7 * V135 + X135</f>
        <v/>
      </c>
      <c r="AA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asia1021931</t>
        </is>
      </c>
      <c r="D136" s="4" t="inlineStr">
        <is>
          <t>Andes Asia</t>
        </is>
      </c>
      <c r="E136" s="4" t="n">
        <v>1021931</v>
      </c>
      <c r="F136" s="4" t="inlineStr">
        <is>
          <t>GO Pta Cos 3h@ Bo Cj 10k AS</t>
        </is>
      </c>
      <c r="G136" s="4" t="inlineStr">
        <is>
          <t>Cost-Pec</t>
        </is>
      </c>
      <c r="H136" s="6" t="n">
        <v>5318.9</v>
      </c>
      <c r="I136" s="9" t="n">
        <v>18000</v>
      </c>
      <c r="J136" s="6">
        <f>SUMIFS('Stock - ETA'!$R$3:R2202,'Stock - ETA'!$F$3:F2202,'Rango proyecciones'!C136,'Stock - ETA'!$AA$3:AA2202,'Rango proyecciones'!$AB$5)</f>
        <v/>
      </c>
      <c r="K136" s="9">
        <f>SUMIFS('Stock - ETA'!$H$3:H2202,'Stock - ETA'!$F$3:F2202,'Rango proyecciones'!C136,'Stock - ETA'!$Q$3:Q2202,'Rango proyecciones'!$AB$5)</f>
        <v/>
      </c>
      <c r="L136" s="9" t="n">
        <v>0</v>
      </c>
      <c r="M136" s="9" t="n">
        <v>0</v>
      </c>
      <c r="N136" s="9" t="n">
        <v>0</v>
      </c>
      <c r="O136" s="9" t="n">
        <v>0</v>
      </c>
      <c r="P136" s="15">
        <f>H136 + O136 + J136</f>
        <v/>
      </c>
      <c r="Q136" s="16">
        <f>H136 + O136 + K136</f>
        <v/>
      </c>
      <c r="R136" s="6">
        <f>SUMIFS('Stock - ETA'!$S$3:S2202,'Stock - ETA'!$F$3:F2202,'Rango proyecciones'!C136,'Stock - ETA'!$AA$3:AA2202,'Rango proyecciones'!$AB$5) + SUMIFS('Stock - ETA'!$R$3:R2202,'Stock - ETA'!$F$3:F2202,'Rango proyecciones'!C136,'Stock - ETA'!$AA$3:AA2202,'Rango proyecciones'!$AB$7)</f>
        <v/>
      </c>
      <c r="S136" s="9">
        <f>SUMIFS('Stock - ETA'!$I$3:I2202,'Stock - ETA'!$F$3:F2202,'Rango proyecciones'!C136,'Stock - ETA'!$Q$3:Q2202,'Rango proyecciones'!$AB$5) + SUMIFS('Stock - ETA'!$H$3:H2202,'Stock - ETA'!$F$3:F2202,'Rango proyecciones'!C136,'Stock - ETA'!$Q$3:Q2202,'Rango proyecciones'!$AB$7)</f>
        <v/>
      </c>
      <c r="T136" s="15">
        <f>R136</f>
        <v/>
      </c>
      <c r="U136" s="15">
        <f>S136</f>
        <v/>
      </c>
      <c r="V136" s="6" t="n"/>
      <c r="W136" s="9">
        <f>SUMIFS('Stock - ETA'!$T$3:T2202,'Stock - ETA'!$F$3:F2202,'Rango proyecciones'!C136,'Stock - ETA'!$AA$3:AA2202,'Rango proyecciones'!$AB$5) + SUMIFS('Stock - ETA'!$S$3:S2202,'Stock - ETA'!$F$3:F2202,'Rango proyecciones'!C136,'Stock - ETA'!$AA$3:AA2202,'Rango proyecciones'!$AB$8)</f>
        <v/>
      </c>
      <c r="X136" s="9">
        <f>SUMIFS('Stock - ETA'!$J$3:J2202,'Stock - ETA'!$F$3:F2202,'Rango proyecciones'!C136,'Stock - ETA'!$Q$3:Q2202,'Rango proyecciones'!$AB$5) + SUMIFS('Stock - ETA'!$I$3:I2202,'Stock - ETA'!$F$3:F2202,'Rango proyecciones'!C136,'Stock - ETA'!$Q$3:Q2202,'Rango proyecciones'!$AB$8)</f>
        <v/>
      </c>
      <c r="Y136" s="15">
        <f> 0.7 * V136 + W136</f>
        <v/>
      </c>
      <c r="Z136" s="15">
        <f> 0.7 * V136 + X136</f>
        <v/>
      </c>
      <c r="AA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asia1021936</t>
        </is>
      </c>
      <c r="D137" s="4" t="inlineStr">
        <is>
          <t>Andes Asia</t>
        </is>
      </c>
      <c r="E137" s="4" t="n">
        <v>1021936</v>
      </c>
      <c r="F137" s="4" t="inlineStr">
        <is>
          <t>GO PpPal pimentada@ Cj 20k AS</t>
        </is>
      </c>
      <c r="G137" s="4" t="inlineStr">
        <is>
          <t>Paleta</t>
        </is>
      </c>
      <c r="H137" s="6" t="n">
        <v>47980</v>
      </c>
      <c r="I137" s="9" t="n">
        <v>408000</v>
      </c>
      <c r="J137" s="6">
        <f>SUMIFS('Stock - ETA'!$R$3:R2202,'Stock - ETA'!$F$3:F2202,'Rango proyecciones'!C137,'Stock - ETA'!$AA$3:AA2202,'Rango proyecciones'!$AB$5)</f>
        <v/>
      </c>
      <c r="K137" s="9">
        <f>SUMIFS('Stock - ETA'!$H$3:H2202,'Stock - ETA'!$F$3:F2202,'Rango proyecciones'!C137,'Stock - ETA'!$Q$3:Q2202,'Rango proyecciones'!$AB$5)</f>
        <v/>
      </c>
      <c r="L137" s="9" t="n">
        <v>0</v>
      </c>
      <c r="M137" s="9" t="n">
        <v>0</v>
      </c>
      <c r="N137" s="9" t="n">
        <v>0</v>
      </c>
      <c r="O137" s="9" t="n">
        <v>0</v>
      </c>
      <c r="P137" s="15">
        <f>H137 + O137 + J137</f>
        <v/>
      </c>
      <c r="Q137" s="16">
        <f>H137 + O137 + K137</f>
        <v/>
      </c>
      <c r="R137" s="6">
        <f>SUMIFS('Stock - ETA'!$S$3:S2202,'Stock - ETA'!$F$3:F2202,'Rango proyecciones'!C137,'Stock - ETA'!$AA$3:AA2202,'Rango proyecciones'!$AB$5) + SUMIFS('Stock - ETA'!$R$3:R2202,'Stock - ETA'!$F$3:F2202,'Rango proyecciones'!C137,'Stock - ETA'!$AA$3:AA2202,'Rango proyecciones'!$AB$7)</f>
        <v/>
      </c>
      <c r="S137" s="9">
        <f>SUMIFS('Stock - ETA'!$I$3:I2202,'Stock - ETA'!$F$3:F2202,'Rango proyecciones'!C137,'Stock - ETA'!$Q$3:Q2202,'Rango proyecciones'!$AB$5) + SUMIFS('Stock - ETA'!$H$3:H2202,'Stock - ETA'!$F$3:F2202,'Rango proyecciones'!C137,'Stock - ETA'!$Q$3:Q2202,'Rango proyecciones'!$AB$7)</f>
        <v/>
      </c>
      <c r="T137" s="15">
        <f>R137</f>
        <v/>
      </c>
      <c r="U137" s="15">
        <f>S137</f>
        <v/>
      </c>
      <c r="V137" s="6" t="n">
        <v>504000</v>
      </c>
      <c r="W137" s="9">
        <f>SUMIFS('Stock - ETA'!$T$3:T2202,'Stock - ETA'!$F$3:F2202,'Rango proyecciones'!C137,'Stock - ETA'!$AA$3:AA2202,'Rango proyecciones'!$AB$5) + SUMIFS('Stock - ETA'!$S$3:S2202,'Stock - ETA'!$F$3:F2202,'Rango proyecciones'!C137,'Stock - ETA'!$AA$3:AA2202,'Rango proyecciones'!$AB$8)</f>
        <v/>
      </c>
      <c r="X137" s="9">
        <f>SUMIFS('Stock - ETA'!$J$3:J2202,'Stock - ETA'!$F$3:F2202,'Rango proyecciones'!C137,'Stock - ETA'!$Q$3:Q2202,'Rango proyecciones'!$AB$5) + SUMIFS('Stock - ETA'!$I$3:I2202,'Stock - ETA'!$F$3:F2202,'Rango proyecciones'!C137,'Stock - ETA'!$Q$3:Q2202,'Rango proyecciones'!$AB$8)</f>
        <v/>
      </c>
      <c r="Y137" s="15">
        <f> 0.7 * V137 + W137</f>
        <v/>
      </c>
      <c r="Z137" s="15">
        <f> 0.7 * V137 + X137</f>
        <v/>
      </c>
      <c r="AA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asia1021944</t>
        </is>
      </c>
      <c r="D138" s="4" t="inlineStr">
        <is>
          <t>Andes Asia</t>
        </is>
      </c>
      <c r="E138" s="4" t="n">
        <v>1021944</v>
      </c>
      <c r="F138" s="4" t="inlineStr">
        <is>
          <t>GO Diafrag@ Va Cj 8k AS</t>
        </is>
      </c>
      <c r="G138" s="4" t="inlineStr">
        <is>
          <t>Recortes</t>
        </is>
      </c>
      <c r="H138" s="6" t="n">
        <v>2376</v>
      </c>
      <c r="I138" s="9" t="n">
        <v>0</v>
      </c>
      <c r="J138" s="6">
        <f>SUMIFS('Stock - ETA'!$R$3:R2202,'Stock - ETA'!$F$3:F2202,'Rango proyecciones'!C138,'Stock - ETA'!$AA$3:AA2202,'Rango proyecciones'!$AB$5)</f>
        <v/>
      </c>
      <c r="K138" s="9">
        <f>SUMIFS('Stock - ETA'!$H$3:H2202,'Stock - ETA'!$F$3:F2202,'Rango proyecciones'!C138,'Stock - ETA'!$Q$3:Q2202,'Rango proyecciones'!$AB$5)</f>
        <v/>
      </c>
      <c r="L138" s="9" t="n">
        <v>0</v>
      </c>
      <c r="M138" s="9" t="n">
        <v>0</v>
      </c>
      <c r="N138" s="9" t="n">
        <v>0</v>
      </c>
      <c r="O138" s="9" t="n">
        <v>0</v>
      </c>
      <c r="P138" s="15">
        <f>H138 + O138 + J138</f>
        <v/>
      </c>
      <c r="Q138" s="16">
        <f>H138 + O138 + K138</f>
        <v/>
      </c>
      <c r="R138" s="6">
        <f>SUMIFS('Stock - ETA'!$S$3:S2202,'Stock - ETA'!$F$3:F2202,'Rango proyecciones'!C138,'Stock - ETA'!$AA$3:AA2202,'Rango proyecciones'!$AB$5) + SUMIFS('Stock - ETA'!$R$3:R2202,'Stock - ETA'!$F$3:F2202,'Rango proyecciones'!C138,'Stock - ETA'!$AA$3:AA2202,'Rango proyecciones'!$AB$7)</f>
        <v/>
      </c>
      <c r="S138" s="9">
        <f>SUMIFS('Stock - ETA'!$I$3:I2202,'Stock - ETA'!$F$3:F2202,'Rango proyecciones'!C138,'Stock - ETA'!$Q$3:Q2202,'Rango proyecciones'!$AB$5) + SUMIFS('Stock - ETA'!$H$3:H2202,'Stock - ETA'!$F$3:F2202,'Rango proyecciones'!C138,'Stock - ETA'!$Q$3:Q2202,'Rango proyecciones'!$AB$7)</f>
        <v/>
      </c>
      <c r="T138" s="15">
        <f>R138</f>
        <v/>
      </c>
      <c r="U138" s="15">
        <f>S138</f>
        <v/>
      </c>
      <c r="V138" s="6" t="n">
        <v>4000</v>
      </c>
      <c r="W138" s="9">
        <f>SUMIFS('Stock - ETA'!$T$3:T2202,'Stock - ETA'!$F$3:F2202,'Rango proyecciones'!C138,'Stock - ETA'!$AA$3:AA2202,'Rango proyecciones'!$AB$5) + SUMIFS('Stock - ETA'!$S$3:S2202,'Stock - ETA'!$F$3:F2202,'Rango proyecciones'!C138,'Stock - ETA'!$AA$3:AA2202,'Rango proyecciones'!$AB$8)</f>
        <v/>
      </c>
      <c r="X138" s="9">
        <f>SUMIFS('Stock - ETA'!$J$3:J2202,'Stock - ETA'!$F$3:F2202,'Rango proyecciones'!C138,'Stock - ETA'!$Q$3:Q2202,'Rango proyecciones'!$AB$5) + SUMIFS('Stock - ETA'!$I$3:I2202,'Stock - ETA'!$F$3:F2202,'Rango proyecciones'!C138,'Stock - ETA'!$Q$3:Q2202,'Rango proyecciones'!$AB$8)</f>
        <v/>
      </c>
      <c r="Y138" s="15">
        <f> 0.7 * V138 + W138</f>
        <v/>
      </c>
      <c r="Z138" s="15">
        <f> 0.7 * V138 + X138</f>
        <v/>
      </c>
      <c r="AA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asia1021945</t>
        </is>
      </c>
      <c r="D139" s="4" t="inlineStr">
        <is>
          <t>Andes Asia</t>
        </is>
      </c>
      <c r="E139" s="4" t="n">
        <v>1021945</v>
      </c>
      <c r="F139" s="4" t="inlineStr">
        <is>
          <t>GO Lengua Japon@ Cj 10k AS</t>
        </is>
      </c>
      <c r="G139" s="4" t="inlineStr">
        <is>
          <t>Cabeza</t>
        </is>
      </c>
      <c r="H139" s="6" t="n">
        <v>2370</v>
      </c>
      <c r="I139" s="9" t="n">
        <v>0</v>
      </c>
      <c r="J139" s="6">
        <f>SUMIFS('Stock - ETA'!$R$3:R2202,'Stock - ETA'!$F$3:F2202,'Rango proyecciones'!C139,'Stock - ETA'!$AA$3:AA2202,'Rango proyecciones'!$AB$5)</f>
        <v/>
      </c>
      <c r="K139" s="9">
        <f>SUMIFS('Stock - ETA'!$H$3:H2202,'Stock - ETA'!$F$3:F2202,'Rango proyecciones'!C139,'Stock - ETA'!$Q$3:Q2202,'Rango proyecciones'!$AB$5)</f>
        <v/>
      </c>
      <c r="L139" s="9" t="n">
        <v>0</v>
      </c>
      <c r="M139" s="9" t="n">
        <v>0</v>
      </c>
      <c r="N139" s="9" t="n">
        <v>0</v>
      </c>
      <c r="O139" s="9" t="n">
        <v>0</v>
      </c>
      <c r="P139" s="15">
        <f>H139 + O139 + J139</f>
        <v/>
      </c>
      <c r="Q139" s="16">
        <f>H139 + O139 + K139</f>
        <v/>
      </c>
      <c r="R139" s="6">
        <f>SUMIFS('Stock - ETA'!$S$3:S2202,'Stock - ETA'!$F$3:F2202,'Rango proyecciones'!C139,'Stock - ETA'!$AA$3:AA2202,'Rango proyecciones'!$AB$5) + SUMIFS('Stock - ETA'!$R$3:R2202,'Stock - ETA'!$F$3:F2202,'Rango proyecciones'!C139,'Stock - ETA'!$AA$3:AA2202,'Rango proyecciones'!$AB$7)</f>
        <v/>
      </c>
      <c r="S139" s="9">
        <f>SUMIFS('Stock - ETA'!$I$3:I2202,'Stock - ETA'!$F$3:F2202,'Rango proyecciones'!C139,'Stock - ETA'!$Q$3:Q2202,'Rango proyecciones'!$AB$5) + SUMIFS('Stock - ETA'!$H$3:H2202,'Stock - ETA'!$F$3:F2202,'Rango proyecciones'!C139,'Stock - ETA'!$Q$3:Q2202,'Rango proyecciones'!$AB$7)</f>
        <v/>
      </c>
      <c r="T139" s="15">
        <f>R139</f>
        <v/>
      </c>
      <c r="U139" s="15">
        <f>S139</f>
        <v/>
      </c>
      <c r="V139" s="6" t="n"/>
      <c r="W139" s="9">
        <f>SUMIFS('Stock - ETA'!$T$3:T2202,'Stock - ETA'!$F$3:F2202,'Rango proyecciones'!C139,'Stock - ETA'!$AA$3:AA2202,'Rango proyecciones'!$AB$5) + SUMIFS('Stock - ETA'!$S$3:S2202,'Stock - ETA'!$F$3:F2202,'Rango proyecciones'!C139,'Stock - ETA'!$AA$3:AA2202,'Rango proyecciones'!$AB$8)</f>
        <v/>
      </c>
      <c r="X139" s="9">
        <f>SUMIFS('Stock - ETA'!$J$3:J2202,'Stock - ETA'!$F$3:F2202,'Rango proyecciones'!C139,'Stock - ETA'!$Q$3:Q2202,'Rango proyecciones'!$AB$5) + SUMIFS('Stock - ETA'!$I$3:I2202,'Stock - ETA'!$F$3:F2202,'Rango proyecciones'!C139,'Stock - ETA'!$Q$3:Q2202,'Rango proyecciones'!$AB$8)</f>
        <v/>
      </c>
      <c r="Y139" s="15">
        <f> 0.7 * V139 + W139</f>
        <v/>
      </c>
      <c r="Z139" s="15">
        <f> 0.7 * V139 + X139</f>
        <v/>
      </c>
      <c r="AA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asia1021952</t>
        </is>
      </c>
      <c r="D140" s="4" t="inlineStr">
        <is>
          <t>Andes Asia</t>
        </is>
      </c>
      <c r="E140" s="4" t="n">
        <v>1021952</v>
      </c>
      <c r="F140" s="4" t="inlineStr">
        <is>
          <t>GO BB Ribs 20-24 Oz@ Cj 10k AS</t>
        </is>
      </c>
      <c r="G140" s="4" t="inlineStr">
        <is>
          <t>Chuleta</t>
        </is>
      </c>
      <c r="H140" s="6" t="n">
        <v>4250</v>
      </c>
      <c r="I140" s="9" t="n">
        <v>2000</v>
      </c>
      <c r="J140" s="6">
        <f>SUMIFS('Stock - ETA'!$R$3:R2202,'Stock - ETA'!$F$3:F2202,'Rango proyecciones'!C140,'Stock - ETA'!$AA$3:AA2202,'Rango proyecciones'!$AB$5)</f>
        <v/>
      </c>
      <c r="K140" s="9">
        <f>SUMIFS('Stock - ETA'!$H$3:H2202,'Stock - ETA'!$F$3:F2202,'Rango proyecciones'!C140,'Stock - ETA'!$Q$3:Q2202,'Rango proyecciones'!$AB$5)</f>
        <v/>
      </c>
      <c r="L140" s="9" t="n">
        <v>0</v>
      </c>
      <c r="M140" s="9" t="n">
        <v>0</v>
      </c>
      <c r="N140" s="9" t="n">
        <v>0</v>
      </c>
      <c r="O140" s="9" t="n">
        <v>3000</v>
      </c>
      <c r="P140" s="15">
        <f>H140 + O140 + J140</f>
        <v/>
      </c>
      <c r="Q140" s="16">
        <f>H140 + O140 + K140</f>
        <v/>
      </c>
      <c r="R140" s="6">
        <f>SUMIFS('Stock - ETA'!$S$3:S2202,'Stock - ETA'!$F$3:F2202,'Rango proyecciones'!C140,'Stock - ETA'!$AA$3:AA2202,'Rango proyecciones'!$AB$5) + SUMIFS('Stock - ETA'!$R$3:R2202,'Stock - ETA'!$F$3:F2202,'Rango proyecciones'!C140,'Stock - ETA'!$AA$3:AA2202,'Rango proyecciones'!$AB$7)</f>
        <v/>
      </c>
      <c r="S140" s="9">
        <f>SUMIFS('Stock - ETA'!$I$3:I2202,'Stock - ETA'!$F$3:F2202,'Rango proyecciones'!C140,'Stock - ETA'!$Q$3:Q2202,'Rango proyecciones'!$AB$5) + SUMIFS('Stock - ETA'!$H$3:H2202,'Stock - ETA'!$F$3:F2202,'Rango proyecciones'!C140,'Stock - ETA'!$Q$3:Q2202,'Rango proyecciones'!$AB$7)</f>
        <v/>
      </c>
      <c r="T140" s="15">
        <f>R140</f>
        <v/>
      </c>
      <c r="U140" s="15">
        <f>S140</f>
        <v/>
      </c>
      <c r="V140" s="6" t="n">
        <v>4000</v>
      </c>
      <c r="W140" s="9">
        <f>SUMIFS('Stock - ETA'!$T$3:T2202,'Stock - ETA'!$F$3:F2202,'Rango proyecciones'!C140,'Stock - ETA'!$AA$3:AA2202,'Rango proyecciones'!$AB$5) + SUMIFS('Stock - ETA'!$S$3:S2202,'Stock - ETA'!$F$3:F2202,'Rango proyecciones'!C140,'Stock - ETA'!$AA$3:AA2202,'Rango proyecciones'!$AB$8)</f>
        <v/>
      </c>
      <c r="X140" s="9">
        <f>SUMIFS('Stock - ETA'!$J$3:J2202,'Stock - ETA'!$F$3:F2202,'Rango proyecciones'!C140,'Stock - ETA'!$Q$3:Q2202,'Rango proyecciones'!$AB$5) + SUMIFS('Stock - ETA'!$I$3:I2202,'Stock - ETA'!$F$3:F2202,'Rango proyecciones'!C140,'Stock - ETA'!$Q$3:Q2202,'Rango proyecciones'!$AB$8)</f>
        <v/>
      </c>
      <c r="Y140" s="15">
        <f> 0.7 * V140 + W140</f>
        <v/>
      </c>
      <c r="Z140" s="15">
        <f> 0.7 * V140 + X140</f>
        <v/>
      </c>
      <c r="AA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asia1021987</t>
        </is>
      </c>
      <c r="D141" s="4" t="inlineStr">
        <is>
          <t>Andes Asia</t>
        </is>
      </c>
      <c r="E141" s="4" t="n">
        <v>1021987</v>
      </c>
      <c r="F141" s="4" t="inlineStr">
        <is>
          <t>GO Recto@ Cj 10k AS</t>
        </is>
      </c>
      <c r="G141" s="4" t="inlineStr">
        <is>
          <t>Subprod</t>
        </is>
      </c>
      <c r="H141" s="6" t="n">
        <v>4000</v>
      </c>
      <c r="I141" s="9" t="n">
        <v>5000</v>
      </c>
      <c r="J141" s="6">
        <f>SUMIFS('Stock - ETA'!$R$3:R2202,'Stock - ETA'!$F$3:F2202,'Rango proyecciones'!C141,'Stock - ETA'!$AA$3:AA2202,'Rango proyecciones'!$AB$5)</f>
        <v/>
      </c>
      <c r="K141" s="9">
        <f>SUMIFS('Stock - ETA'!$H$3:H2202,'Stock - ETA'!$F$3:F2202,'Rango proyecciones'!C141,'Stock - ETA'!$Q$3:Q2202,'Rango proyecciones'!$AB$5)</f>
        <v/>
      </c>
      <c r="L141" s="9" t="n">
        <v>0</v>
      </c>
      <c r="M141" s="9" t="n">
        <v>0</v>
      </c>
      <c r="N141" s="9" t="n">
        <v>0</v>
      </c>
      <c r="O141" s="9" t="n">
        <v>0</v>
      </c>
      <c r="P141" s="15">
        <f>H141 + O141 + J141</f>
        <v/>
      </c>
      <c r="Q141" s="16">
        <f>H141 + O141 + K141</f>
        <v/>
      </c>
      <c r="R141" s="6">
        <f>SUMIFS('Stock - ETA'!$S$3:S2202,'Stock - ETA'!$F$3:F2202,'Rango proyecciones'!C141,'Stock - ETA'!$AA$3:AA2202,'Rango proyecciones'!$AB$5) + SUMIFS('Stock - ETA'!$R$3:R2202,'Stock - ETA'!$F$3:F2202,'Rango proyecciones'!C141,'Stock - ETA'!$AA$3:AA2202,'Rango proyecciones'!$AB$7)</f>
        <v/>
      </c>
      <c r="S141" s="9">
        <f>SUMIFS('Stock - ETA'!$I$3:I2202,'Stock - ETA'!$F$3:F2202,'Rango proyecciones'!C141,'Stock - ETA'!$Q$3:Q2202,'Rango proyecciones'!$AB$5) + SUMIFS('Stock - ETA'!$H$3:H2202,'Stock - ETA'!$F$3:F2202,'Rango proyecciones'!C141,'Stock - ETA'!$Q$3:Q2202,'Rango proyecciones'!$AB$7)</f>
        <v/>
      </c>
      <c r="T141" s="15">
        <f>R141</f>
        <v/>
      </c>
      <c r="U141" s="15">
        <f>S141</f>
        <v/>
      </c>
      <c r="V141" s="6" t="n"/>
      <c r="W141" s="9">
        <f>SUMIFS('Stock - ETA'!$T$3:T2202,'Stock - ETA'!$F$3:F2202,'Rango proyecciones'!C141,'Stock - ETA'!$AA$3:AA2202,'Rango proyecciones'!$AB$5) + SUMIFS('Stock - ETA'!$S$3:S2202,'Stock - ETA'!$F$3:F2202,'Rango proyecciones'!C141,'Stock - ETA'!$AA$3:AA2202,'Rango proyecciones'!$AB$8)</f>
        <v/>
      </c>
      <c r="X141" s="9">
        <f>SUMIFS('Stock - ETA'!$J$3:J2202,'Stock - ETA'!$F$3:F2202,'Rango proyecciones'!C141,'Stock - ETA'!$Q$3:Q2202,'Rango proyecciones'!$AB$5) + SUMIFS('Stock - ETA'!$I$3:I2202,'Stock - ETA'!$F$3:F2202,'Rango proyecciones'!C141,'Stock - ETA'!$Q$3:Q2202,'Rango proyecciones'!$AB$8)</f>
        <v/>
      </c>
      <c r="Y141" s="15">
        <f> 0.7 * V141 + W141</f>
        <v/>
      </c>
      <c r="Z141" s="15">
        <f> 0.7 * V141 + X141</f>
        <v/>
      </c>
      <c r="AA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asia1022141</t>
        </is>
      </c>
      <c r="D142" s="4" t="inlineStr">
        <is>
          <t>Andes Asia</t>
        </is>
      </c>
      <c r="E142" s="4" t="n">
        <v>1022141</v>
      </c>
      <c r="F142" s="4" t="inlineStr">
        <is>
          <t>GO Posta Negra D@ Cj AS</t>
        </is>
      </c>
      <c r="G142" s="4" t="inlineStr">
        <is>
          <t>Pierna</t>
        </is>
      </c>
      <c r="H142" s="6" t="n">
        <v>49985.6</v>
      </c>
      <c r="I142" s="9" t="n">
        <v>39000</v>
      </c>
      <c r="J142" s="6">
        <f>SUMIFS('Stock - ETA'!$R$3:R2202,'Stock - ETA'!$F$3:F2202,'Rango proyecciones'!C142,'Stock - ETA'!$AA$3:AA2202,'Rango proyecciones'!$AB$5)</f>
        <v/>
      </c>
      <c r="K142" s="9">
        <f>SUMIFS('Stock - ETA'!$H$3:H2202,'Stock - ETA'!$F$3:F2202,'Rango proyecciones'!C142,'Stock - ETA'!$Q$3:Q2202,'Rango proyecciones'!$AB$5)</f>
        <v/>
      </c>
      <c r="L142" s="9" t="n">
        <v>0</v>
      </c>
      <c r="M142" s="9" t="n">
        <v>0</v>
      </c>
      <c r="N142" s="9" t="n">
        <v>0</v>
      </c>
      <c r="O142" s="9" t="n">
        <v>0</v>
      </c>
      <c r="P142" s="15">
        <f>H142 + O142 + J142</f>
        <v/>
      </c>
      <c r="Q142" s="16">
        <f>H142 + O142 + K142</f>
        <v/>
      </c>
      <c r="R142" s="6">
        <f>SUMIFS('Stock - ETA'!$S$3:S2202,'Stock - ETA'!$F$3:F2202,'Rango proyecciones'!C142,'Stock - ETA'!$AA$3:AA2202,'Rango proyecciones'!$AB$5) + SUMIFS('Stock - ETA'!$R$3:R2202,'Stock - ETA'!$F$3:F2202,'Rango proyecciones'!C142,'Stock - ETA'!$AA$3:AA2202,'Rango proyecciones'!$AB$7)</f>
        <v/>
      </c>
      <c r="S142" s="9">
        <f>SUMIFS('Stock - ETA'!$I$3:I2202,'Stock - ETA'!$F$3:F2202,'Rango proyecciones'!C142,'Stock - ETA'!$Q$3:Q2202,'Rango proyecciones'!$AB$5) + SUMIFS('Stock - ETA'!$H$3:H2202,'Stock - ETA'!$F$3:F2202,'Rango proyecciones'!C142,'Stock - ETA'!$Q$3:Q2202,'Rango proyecciones'!$AB$7)</f>
        <v/>
      </c>
      <c r="T142" s="15">
        <f>R142</f>
        <v/>
      </c>
      <c r="U142" s="15">
        <f>S142</f>
        <v/>
      </c>
      <c r="V142" s="6" t="n">
        <v>30000</v>
      </c>
      <c r="W142" s="9">
        <f>SUMIFS('Stock - ETA'!$T$3:T2202,'Stock - ETA'!$F$3:F2202,'Rango proyecciones'!C142,'Stock - ETA'!$AA$3:AA2202,'Rango proyecciones'!$AB$5) + SUMIFS('Stock - ETA'!$S$3:S2202,'Stock - ETA'!$F$3:F2202,'Rango proyecciones'!C142,'Stock - ETA'!$AA$3:AA2202,'Rango proyecciones'!$AB$8)</f>
        <v/>
      </c>
      <c r="X142" s="9">
        <f>SUMIFS('Stock - ETA'!$J$3:J2202,'Stock - ETA'!$F$3:F2202,'Rango proyecciones'!C142,'Stock - ETA'!$Q$3:Q2202,'Rango proyecciones'!$AB$5) + SUMIFS('Stock - ETA'!$I$3:I2202,'Stock - ETA'!$F$3:F2202,'Rango proyecciones'!C142,'Stock - ETA'!$Q$3:Q2202,'Rango proyecciones'!$AB$8)</f>
        <v/>
      </c>
      <c r="Y142" s="15">
        <f> 0.7 * V142 + W142</f>
        <v/>
      </c>
      <c r="Z142" s="15">
        <f> 0.7 * V142 + X142</f>
        <v/>
      </c>
      <c r="AA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asia1022142</t>
        </is>
      </c>
      <c r="D143" s="4" t="inlineStr">
        <is>
          <t>Andes Asia</t>
        </is>
      </c>
      <c r="E143" s="4" t="n">
        <v>1022142</v>
      </c>
      <c r="F143" s="4" t="inlineStr">
        <is>
          <t>GO Posta Rosada@ Cj AS</t>
        </is>
      </c>
      <c r="G143" s="4" t="inlineStr">
        <is>
          <t>Pierna</t>
        </is>
      </c>
      <c r="H143" s="6" t="n">
        <v>16950.1</v>
      </c>
      <c r="I143" s="9" t="n">
        <v>18000</v>
      </c>
      <c r="J143" s="6">
        <f>SUMIFS('Stock - ETA'!$R$3:R2202,'Stock - ETA'!$F$3:F2202,'Rango proyecciones'!C143,'Stock - ETA'!$AA$3:AA2202,'Rango proyecciones'!$AB$5)</f>
        <v/>
      </c>
      <c r="K143" s="9">
        <f>SUMIFS('Stock - ETA'!$H$3:H2202,'Stock - ETA'!$F$3:F2202,'Rango proyecciones'!C143,'Stock - ETA'!$Q$3:Q2202,'Rango proyecciones'!$AB$5)</f>
        <v/>
      </c>
      <c r="L143" s="9" t="n">
        <v>0</v>
      </c>
      <c r="M143" s="9" t="n">
        <v>0</v>
      </c>
      <c r="N143" s="9" t="n">
        <v>0</v>
      </c>
      <c r="O143" s="9" t="n">
        <v>0</v>
      </c>
      <c r="P143" s="15">
        <f>H143 + O143 + J143</f>
        <v/>
      </c>
      <c r="Q143" s="16">
        <f>H143 + O143 + K143</f>
        <v/>
      </c>
      <c r="R143" s="6">
        <f>SUMIFS('Stock - ETA'!$S$3:S2202,'Stock - ETA'!$F$3:F2202,'Rango proyecciones'!C143,'Stock - ETA'!$AA$3:AA2202,'Rango proyecciones'!$AB$5) + SUMIFS('Stock - ETA'!$R$3:R2202,'Stock - ETA'!$F$3:F2202,'Rango proyecciones'!C143,'Stock - ETA'!$AA$3:AA2202,'Rango proyecciones'!$AB$7)</f>
        <v/>
      </c>
      <c r="S143" s="9">
        <f>SUMIFS('Stock - ETA'!$I$3:I2202,'Stock - ETA'!$F$3:F2202,'Rango proyecciones'!C143,'Stock - ETA'!$Q$3:Q2202,'Rango proyecciones'!$AB$5) + SUMIFS('Stock - ETA'!$H$3:H2202,'Stock - ETA'!$F$3:F2202,'Rango proyecciones'!C143,'Stock - ETA'!$Q$3:Q2202,'Rango proyecciones'!$AB$7)</f>
        <v/>
      </c>
      <c r="T143" s="15">
        <f>R143</f>
        <v/>
      </c>
      <c r="U143" s="15">
        <f>S143</f>
        <v/>
      </c>
      <c r="V143" s="6" t="n">
        <v>30000</v>
      </c>
      <c r="W143" s="9">
        <f>SUMIFS('Stock - ETA'!$T$3:T2202,'Stock - ETA'!$F$3:F2202,'Rango proyecciones'!C143,'Stock - ETA'!$AA$3:AA2202,'Rango proyecciones'!$AB$5) + SUMIFS('Stock - ETA'!$S$3:S2202,'Stock - ETA'!$F$3:F2202,'Rango proyecciones'!C143,'Stock - ETA'!$AA$3:AA2202,'Rango proyecciones'!$AB$8)</f>
        <v/>
      </c>
      <c r="X143" s="9">
        <f>SUMIFS('Stock - ETA'!$J$3:J2202,'Stock - ETA'!$F$3:F2202,'Rango proyecciones'!C143,'Stock - ETA'!$Q$3:Q2202,'Rango proyecciones'!$AB$5) + SUMIFS('Stock - ETA'!$I$3:I2202,'Stock - ETA'!$F$3:F2202,'Rango proyecciones'!C143,'Stock - ETA'!$Q$3:Q2202,'Rango proyecciones'!$AB$8)</f>
        <v/>
      </c>
      <c r="Y143" s="15">
        <f> 0.7 * V143 + W143</f>
        <v/>
      </c>
      <c r="Z143" s="15">
        <f> 0.7 * V143 + X143</f>
        <v/>
      </c>
      <c r="AA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asia1022293</t>
        </is>
      </c>
      <c r="D144" s="4" t="inlineStr">
        <is>
          <t>Andes Asia</t>
        </is>
      </c>
      <c r="E144" s="4" t="n">
        <v>1022293</v>
      </c>
      <c r="F144" s="4" t="inlineStr">
        <is>
          <t>GO Malaya Japon@ Vp Fi Cj 5k AS</t>
        </is>
      </c>
      <c r="G144" s="4" t="inlineStr">
        <is>
          <t>Prolijado</t>
        </is>
      </c>
      <c r="H144" s="6" t="n">
        <v>4130</v>
      </c>
      <c r="I144" s="9" t="n">
        <v>1000</v>
      </c>
      <c r="J144" s="6">
        <f>SUMIFS('Stock - ETA'!$R$3:R2202,'Stock - ETA'!$F$3:F2202,'Rango proyecciones'!C144,'Stock - ETA'!$AA$3:AA2202,'Rango proyecciones'!$AB$5)</f>
        <v/>
      </c>
      <c r="K144" s="9">
        <f>SUMIFS('Stock - ETA'!$H$3:H2202,'Stock - ETA'!$F$3:F2202,'Rango proyecciones'!C144,'Stock - ETA'!$Q$3:Q2202,'Rango proyecciones'!$AB$5)</f>
        <v/>
      </c>
      <c r="L144" s="9" t="n">
        <v>0</v>
      </c>
      <c r="M144" s="9" t="n">
        <v>0</v>
      </c>
      <c r="N144" s="9" t="n">
        <v>0</v>
      </c>
      <c r="O144" s="9" t="n">
        <v>3725</v>
      </c>
      <c r="P144" s="15">
        <f>H144 + O144 + J144</f>
        <v/>
      </c>
      <c r="Q144" s="16">
        <f>H144 + O144 + K144</f>
        <v/>
      </c>
      <c r="R144" s="6">
        <f>SUMIFS('Stock - ETA'!$S$3:S2202,'Stock - ETA'!$F$3:F2202,'Rango proyecciones'!C144,'Stock - ETA'!$AA$3:AA2202,'Rango proyecciones'!$AB$5) + SUMIFS('Stock - ETA'!$R$3:R2202,'Stock - ETA'!$F$3:F2202,'Rango proyecciones'!C144,'Stock - ETA'!$AA$3:AA2202,'Rango proyecciones'!$AB$7)</f>
        <v/>
      </c>
      <c r="S144" s="9">
        <f>SUMIFS('Stock - ETA'!$I$3:I2202,'Stock - ETA'!$F$3:F2202,'Rango proyecciones'!C144,'Stock - ETA'!$Q$3:Q2202,'Rango proyecciones'!$AB$5) + SUMIFS('Stock - ETA'!$H$3:H2202,'Stock - ETA'!$F$3:F2202,'Rango proyecciones'!C144,'Stock - ETA'!$Q$3:Q2202,'Rango proyecciones'!$AB$7)</f>
        <v/>
      </c>
      <c r="T144" s="15">
        <f>R144</f>
        <v/>
      </c>
      <c r="U144" s="15">
        <f>S144</f>
        <v/>
      </c>
      <c r="V144" s="6" t="n">
        <v>5000</v>
      </c>
      <c r="W144" s="9">
        <f>SUMIFS('Stock - ETA'!$T$3:T2202,'Stock - ETA'!$F$3:F2202,'Rango proyecciones'!C144,'Stock - ETA'!$AA$3:AA2202,'Rango proyecciones'!$AB$5) + SUMIFS('Stock - ETA'!$S$3:S2202,'Stock - ETA'!$F$3:F2202,'Rango proyecciones'!C144,'Stock - ETA'!$AA$3:AA2202,'Rango proyecciones'!$AB$8)</f>
        <v/>
      </c>
      <c r="X144" s="9">
        <f>SUMIFS('Stock - ETA'!$J$3:J2202,'Stock - ETA'!$F$3:F2202,'Rango proyecciones'!C144,'Stock - ETA'!$Q$3:Q2202,'Rango proyecciones'!$AB$5) + SUMIFS('Stock - ETA'!$I$3:I2202,'Stock - ETA'!$F$3:F2202,'Rango proyecciones'!C144,'Stock - ETA'!$Q$3:Q2202,'Rango proyecciones'!$AB$8)</f>
        <v/>
      </c>
      <c r="Y144" s="15">
        <f> 0.7 * V144 + W144</f>
        <v/>
      </c>
      <c r="Z144" s="15">
        <f> 0.7 * V144 + X144</f>
        <v/>
      </c>
      <c r="AA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asia1022398</t>
        </is>
      </c>
      <c r="D145" s="4" t="inlineStr">
        <is>
          <t>Andes Asia</t>
        </is>
      </c>
      <c r="E145" s="4" t="n">
        <v>1022398</v>
      </c>
      <c r="F145" s="4" t="inlineStr">
        <is>
          <t>GO Ganso C/asto S/g 3P@ Bo Cj AS</t>
        </is>
      </c>
      <c r="G145" s="4" t="inlineStr">
        <is>
          <t>Pierna</t>
        </is>
      </c>
      <c r="H145" s="6" t="n">
        <v>36378.8</v>
      </c>
      <c r="I145" s="9" t="n">
        <v>48000</v>
      </c>
      <c r="J145" s="6">
        <f>SUMIFS('Stock - ETA'!$R$3:R2202,'Stock - ETA'!$F$3:F2202,'Rango proyecciones'!C145,'Stock - ETA'!$AA$3:AA2202,'Rango proyecciones'!$AB$5)</f>
        <v/>
      </c>
      <c r="K145" s="9">
        <f>SUMIFS('Stock - ETA'!$H$3:H2202,'Stock - ETA'!$F$3:F2202,'Rango proyecciones'!C145,'Stock - ETA'!$Q$3:Q2202,'Rango proyecciones'!$AB$5)</f>
        <v/>
      </c>
      <c r="L145" s="9" t="n">
        <v>0</v>
      </c>
      <c r="M145" s="9" t="n">
        <v>0</v>
      </c>
      <c r="N145" s="9" t="n">
        <v>0</v>
      </c>
      <c r="O145" s="9" t="n">
        <v>0</v>
      </c>
      <c r="P145" s="15">
        <f>H145 + O145 + J145</f>
        <v/>
      </c>
      <c r="Q145" s="16">
        <f>H145 + O145 + K145</f>
        <v/>
      </c>
      <c r="R145" s="6">
        <f>SUMIFS('Stock - ETA'!$S$3:S2202,'Stock - ETA'!$F$3:F2202,'Rango proyecciones'!C145,'Stock - ETA'!$AA$3:AA2202,'Rango proyecciones'!$AB$5) + SUMIFS('Stock - ETA'!$R$3:R2202,'Stock - ETA'!$F$3:F2202,'Rango proyecciones'!C145,'Stock - ETA'!$AA$3:AA2202,'Rango proyecciones'!$AB$7)</f>
        <v/>
      </c>
      <c r="S145" s="9">
        <f>SUMIFS('Stock - ETA'!$I$3:I2202,'Stock - ETA'!$F$3:F2202,'Rango proyecciones'!C145,'Stock - ETA'!$Q$3:Q2202,'Rango proyecciones'!$AB$5) + SUMIFS('Stock - ETA'!$H$3:H2202,'Stock - ETA'!$F$3:F2202,'Rango proyecciones'!C145,'Stock - ETA'!$Q$3:Q2202,'Rango proyecciones'!$AB$7)</f>
        <v/>
      </c>
      <c r="T145" s="15">
        <f>R145</f>
        <v/>
      </c>
      <c r="U145" s="15">
        <f>S145</f>
        <v/>
      </c>
      <c r="V145" s="6" t="n">
        <v>24000</v>
      </c>
      <c r="W145" s="9">
        <f>SUMIFS('Stock - ETA'!$T$3:T2202,'Stock - ETA'!$F$3:F2202,'Rango proyecciones'!C145,'Stock - ETA'!$AA$3:AA2202,'Rango proyecciones'!$AB$5) + SUMIFS('Stock - ETA'!$S$3:S2202,'Stock - ETA'!$F$3:F2202,'Rango proyecciones'!C145,'Stock - ETA'!$AA$3:AA2202,'Rango proyecciones'!$AB$8)</f>
        <v/>
      </c>
      <c r="X145" s="9">
        <f>SUMIFS('Stock - ETA'!$J$3:J2202,'Stock - ETA'!$F$3:F2202,'Rango proyecciones'!C145,'Stock - ETA'!$Q$3:Q2202,'Rango proyecciones'!$AB$5) + SUMIFS('Stock - ETA'!$I$3:I2202,'Stock - ETA'!$F$3:F2202,'Rango proyecciones'!C145,'Stock - ETA'!$Q$3:Q2202,'Rango proyecciones'!$AB$8)</f>
        <v/>
      </c>
      <c r="Y145" s="15">
        <f> 0.7 * V145 + W145</f>
        <v/>
      </c>
      <c r="Z145" s="15">
        <f> 0.7 * V145 + X145</f>
        <v/>
      </c>
      <c r="AA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asia1022515</t>
        </is>
      </c>
      <c r="D146" s="4" t="inlineStr">
        <is>
          <t>Andes Asia</t>
        </is>
      </c>
      <c r="E146" s="4" t="n">
        <v>1022515</v>
      </c>
      <c r="F146" s="4" t="inlineStr">
        <is>
          <t>GO Panc Tec C/cue@ Fi Cj Panc AS</t>
        </is>
      </c>
      <c r="G146" s="4" t="inlineStr">
        <is>
          <t>Panceta</t>
        </is>
      </c>
      <c r="H146" s="6" t="n">
        <v>9014.299999999999</v>
      </c>
      <c r="I146" s="9" t="n">
        <v>3000</v>
      </c>
      <c r="J146" s="6">
        <f>SUMIFS('Stock - ETA'!$R$3:R2202,'Stock - ETA'!$F$3:F2202,'Rango proyecciones'!C146,'Stock - ETA'!$AA$3:AA2202,'Rango proyecciones'!$AB$5)</f>
        <v/>
      </c>
      <c r="K146" s="9">
        <f>SUMIFS('Stock - ETA'!$H$3:H2202,'Stock - ETA'!$F$3:F2202,'Rango proyecciones'!C146,'Stock - ETA'!$Q$3:Q2202,'Rango proyecciones'!$AB$5)</f>
        <v/>
      </c>
      <c r="L146" s="9" t="n">
        <v>0</v>
      </c>
      <c r="M146" s="9" t="n">
        <v>0</v>
      </c>
      <c r="N146" s="9" t="n">
        <v>0</v>
      </c>
      <c r="O146" s="9" t="n">
        <v>0</v>
      </c>
      <c r="P146" s="15">
        <f>H146 + O146 + J146</f>
        <v/>
      </c>
      <c r="Q146" s="16">
        <f>H146 + O146 + K146</f>
        <v/>
      </c>
      <c r="R146" s="6">
        <f>SUMIFS('Stock - ETA'!$S$3:S2202,'Stock - ETA'!$F$3:F2202,'Rango proyecciones'!C146,'Stock - ETA'!$AA$3:AA2202,'Rango proyecciones'!$AB$5) + SUMIFS('Stock - ETA'!$R$3:R2202,'Stock - ETA'!$F$3:F2202,'Rango proyecciones'!C146,'Stock - ETA'!$AA$3:AA2202,'Rango proyecciones'!$AB$7)</f>
        <v/>
      </c>
      <c r="S146" s="9">
        <f>SUMIFS('Stock - ETA'!$I$3:I2202,'Stock - ETA'!$F$3:F2202,'Rango proyecciones'!C146,'Stock - ETA'!$Q$3:Q2202,'Rango proyecciones'!$AB$5) + SUMIFS('Stock - ETA'!$H$3:H2202,'Stock - ETA'!$F$3:F2202,'Rango proyecciones'!C146,'Stock - ETA'!$Q$3:Q2202,'Rango proyecciones'!$AB$7)</f>
        <v/>
      </c>
      <c r="T146" s="15">
        <f>R146</f>
        <v/>
      </c>
      <c r="U146" s="15">
        <f>S146</f>
        <v/>
      </c>
      <c r="V146" s="6" t="n">
        <v>5000</v>
      </c>
      <c r="W146" s="9">
        <f>SUMIFS('Stock - ETA'!$T$3:T2202,'Stock - ETA'!$F$3:F2202,'Rango proyecciones'!C146,'Stock - ETA'!$AA$3:AA2202,'Rango proyecciones'!$AB$5) + SUMIFS('Stock - ETA'!$S$3:S2202,'Stock - ETA'!$F$3:F2202,'Rango proyecciones'!C146,'Stock - ETA'!$AA$3:AA2202,'Rango proyecciones'!$AB$8)</f>
        <v/>
      </c>
      <c r="X146" s="9">
        <f>SUMIFS('Stock - ETA'!$J$3:J2202,'Stock - ETA'!$F$3:F2202,'Rango proyecciones'!C146,'Stock - ETA'!$Q$3:Q2202,'Rango proyecciones'!$AB$5) + SUMIFS('Stock - ETA'!$I$3:I2202,'Stock - ETA'!$F$3:F2202,'Rango proyecciones'!C146,'Stock - ETA'!$Q$3:Q2202,'Rango proyecciones'!$AB$8)</f>
        <v/>
      </c>
      <c r="Y146" s="15">
        <f> 0.7 * V146 + W146</f>
        <v/>
      </c>
      <c r="Z146" s="15">
        <f> 0.7 * V146 + X146</f>
        <v/>
      </c>
      <c r="AA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asia1022561</t>
        </is>
      </c>
      <c r="D147" s="4" t="inlineStr">
        <is>
          <t>Andes Asia</t>
        </is>
      </c>
      <c r="E147" s="4" t="n">
        <v>1022561</v>
      </c>
      <c r="F147" s="4" t="inlineStr">
        <is>
          <t>GO MM Loin LL@ Fi Cj 12k AA</t>
        </is>
      </c>
      <c r="G147" s="4" t="inlineStr">
        <is>
          <t>Lomo</t>
        </is>
      </c>
      <c r="H147" s="6" t="n">
        <v>0</v>
      </c>
      <c r="I147" s="9" t="n">
        <v>1000</v>
      </c>
      <c r="J147" s="6">
        <f>SUMIFS('Stock - ETA'!$R$3:R2202,'Stock - ETA'!$F$3:F2202,'Rango proyecciones'!C147,'Stock - ETA'!$AA$3:AA2202,'Rango proyecciones'!$AB$5)</f>
        <v/>
      </c>
      <c r="K147" s="9">
        <f>SUMIFS('Stock - ETA'!$H$3:H2202,'Stock - ETA'!$F$3:F2202,'Rango proyecciones'!C147,'Stock - ETA'!$Q$3:Q2202,'Rango proyecciones'!$AB$5)</f>
        <v/>
      </c>
      <c r="L147" s="9" t="n">
        <v>0</v>
      </c>
      <c r="M147" s="9" t="n">
        <v>0</v>
      </c>
      <c r="N147" s="9" t="n"/>
      <c r="O147" s="9" t="n"/>
      <c r="P147" s="15">
        <f>H147 + O147 + J147</f>
        <v/>
      </c>
      <c r="Q147" s="16">
        <f>H147 + O147 + K147</f>
        <v/>
      </c>
      <c r="R147" s="6">
        <f>SUMIFS('Stock - ETA'!$S$3:S2202,'Stock - ETA'!$F$3:F2202,'Rango proyecciones'!C147,'Stock - ETA'!$AA$3:AA2202,'Rango proyecciones'!$AB$5) + SUMIFS('Stock - ETA'!$R$3:R2202,'Stock - ETA'!$F$3:F2202,'Rango proyecciones'!C147,'Stock - ETA'!$AA$3:AA2202,'Rango proyecciones'!$AB$7)</f>
        <v/>
      </c>
      <c r="S147" s="9">
        <f>SUMIFS('Stock - ETA'!$I$3:I2202,'Stock - ETA'!$F$3:F2202,'Rango proyecciones'!C147,'Stock - ETA'!$Q$3:Q2202,'Rango proyecciones'!$AB$5) + SUMIFS('Stock - ETA'!$H$3:H2202,'Stock - ETA'!$F$3:F2202,'Rango proyecciones'!C147,'Stock - ETA'!$Q$3:Q2202,'Rango proyecciones'!$AB$7)</f>
        <v/>
      </c>
      <c r="T147" s="15">
        <f>R147</f>
        <v/>
      </c>
      <c r="U147" s="15">
        <f>S147</f>
        <v/>
      </c>
      <c r="V147" s="6" t="n">
        <v>1000</v>
      </c>
      <c r="W147" s="9">
        <f>SUMIFS('Stock - ETA'!$T$3:T2202,'Stock - ETA'!$F$3:F2202,'Rango proyecciones'!C147,'Stock - ETA'!$AA$3:AA2202,'Rango proyecciones'!$AB$5) + SUMIFS('Stock - ETA'!$S$3:S2202,'Stock - ETA'!$F$3:F2202,'Rango proyecciones'!C147,'Stock - ETA'!$AA$3:AA2202,'Rango proyecciones'!$AB$8)</f>
        <v/>
      </c>
      <c r="X147" s="9">
        <f>SUMIFS('Stock - ETA'!$J$3:J2202,'Stock - ETA'!$F$3:F2202,'Rango proyecciones'!C147,'Stock - ETA'!$Q$3:Q2202,'Rango proyecciones'!$AB$5) + SUMIFS('Stock - ETA'!$I$3:I2202,'Stock - ETA'!$F$3:F2202,'Rango proyecciones'!C147,'Stock - ETA'!$Q$3:Q2202,'Rango proyecciones'!$AB$8)</f>
        <v/>
      </c>
      <c r="Y147" s="15">
        <f> 0.7 * V147 + W147</f>
        <v/>
      </c>
      <c r="Z147" s="15">
        <f> 0.7 * V147 + X147</f>
        <v/>
      </c>
      <c r="AA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asia1022570</t>
        </is>
      </c>
      <c r="D148" s="4" t="inlineStr">
        <is>
          <t>Andes Asia</t>
        </is>
      </c>
      <c r="E148" s="4" t="n">
        <v>1022570</v>
      </c>
      <c r="F148" s="4" t="inlineStr">
        <is>
          <t>GO Panc Tec S/cue Mad@ Va Cj AS</t>
        </is>
      </c>
      <c r="G148" s="4" t="inlineStr">
        <is>
          <t>Panceta</t>
        </is>
      </c>
      <c r="H148" s="6" t="n">
        <v>0</v>
      </c>
      <c r="I148" s="9" t="n">
        <v>2000</v>
      </c>
      <c r="J148" s="6">
        <f>SUMIFS('Stock - ETA'!$R$3:R2202,'Stock - ETA'!$F$3:F2202,'Rango proyecciones'!C148,'Stock - ETA'!$AA$3:AA2202,'Rango proyecciones'!$AB$5)</f>
        <v/>
      </c>
      <c r="K148" s="9">
        <f>SUMIFS('Stock - ETA'!$H$3:H2202,'Stock - ETA'!$F$3:F2202,'Rango proyecciones'!C148,'Stock - ETA'!$Q$3:Q2202,'Rango proyecciones'!$AB$5)</f>
        <v/>
      </c>
      <c r="L148" s="9" t="n">
        <v>0</v>
      </c>
      <c r="M148" s="9" t="n">
        <v>0</v>
      </c>
      <c r="N148" s="9" t="n"/>
      <c r="O148" s="9" t="n"/>
      <c r="P148" s="15">
        <f>H148 + O148 + J148</f>
        <v/>
      </c>
      <c r="Q148" s="16">
        <f>H148 + O148 + K148</f>
        <v/>
      </c>
      <c r="R148" s="6">
        <f>SUMIFS('Stock - ETA'!$S$3:S2202,'Stock - ETA'!$F$3:F2202,'Rango proyecciones'!C148,'Stock - ETA'!$AA$3:AA2202,'Rango proyecciones'!$AB$5) + SUMIFS('Stock - ETA'!$R$3:R2202,'Stock - ETA'!$F$3:F2202,'Rango proyecciones'!C148,'Stock - ETA'!$AA$3:AA2202,'Rango proyecciones'!$AB$7)</f>
        <v/>
      </c>
      <c r="S148" s="9">
        <f>SUMIFS('Stock - ETA'!$I$3:I2202,'Stock - ETA'!$F$3:F2202,'Rango proyecciones'!C148,'Stock - ETA'!$Q$3:Q2202,'Rango proyecciones'!$AB$5) + SUMIFS('Stock - ETA'!$H$3:H2202,'Stock - ETA'!$F$3:F2202,'Rango proyecciones'!C148,'Stock - ETA'!$Q$3:Q2202,'Rango proyecciones'!$AB$7)</f>
        <v/>
      </c>
      <c r="T148" s="15">
        <f>R148</f>
        <v/>
      </c>
      <c r="U148" s="15">
        <f>S148</f>
        <v/>
      </c>
      <c r="V148" s="6" t="n">
        <v>2000</v>
      </c>
      <c r="W148" s="9">
        <f>SUMIFS('Stock - ETA'!$T$3:T2202,'Stock - ETA'!$F$3:F2202,'Rango proyecciones'!C148,'Stock - ETA'!$AA$3:AA2202,'Rango proyecciones'!$AB$5) + SUMIFS('Stock - ETA'!$S$3:S2202,'Stock - ETA'!$F$3:F2202,'Rango proyecciones'!C148,'Stock - ETA'!$AA$3:AA2202,'Rango proyecciones'!$AB$8)</f>
        <v/>
      </c>
      <c r="X148" s="9">
        <f>SUMIFS('Stock - ETA'!$J$3:J2202,'Stock - ETA'!$F$3:F2202,'Rango proyecciones'!C148,'Stock - ETA'!$Q$3:Q2202,'Rango proyecciones'!$AB$5) + SUMIFS('Stock - ETA'!$I$3:I2202,'Stock - ETA'!$F$3:F2202,'Rango proyecciones'!C148,'Stock - ETA'!$Q$3:Q2202,'Rango proyecciones'!$AB$8)</f>
        <v/>
      </c>
      <c r="Y148" s="15">
        <f> 0.7 * V148 + W148</f>
        <v/>
      </c>
      <c r="Z148" s="15">
        <f> 0.7 * V148 + X148</f>
        <v/>
      </c>
      <c r="AA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asia1022621</t>
        </is>
      </c>
      <c r="D149" s="4" t="inlineStr">
        <is>
          <t>Andes Asia</t>
        </is>
      </c>
      <c r="E149" s="4" t="n">
        <v>1022621</v>
      </c>
      <c r="F149" s="4" t="inlineStr">
        <is>
          <t>GO Panc S/tec N @ Fi Cj AS</t>
        </is>
      </c>
      <c r="G149" s="4" t="inlineStr">
        <is>
          <t>Panceta</t>
        </is>
      </c>
      <c r="H149" s="6" t="n">
        <v>3293.1</v>
      </c>
      <c r="I149" s="9" t="n">
        <v>16000</v>
      </c>
      <c r="J149" s="6">
        <f>SUMIFS('Stock - ETA'!$R$3:R2202,'Stock - ETA'!$F$3:F2202,'Rango proyecciones'!C149,'Stock - ETA'!$AA$3:AA2202,'Rango proyecciones'!$AB$5)</f>
        <v/>
      </c>
      <c r="K149" s="9">
        <f>SUMIFS('Stock - ETA'!$H$3:H2202,'Stock - ETA'!$F$3:F2202,'Rango proyecciones'!C149,'Stock - ETA'!$Q$3:Q2202,'Rango proyecciones'!$AB$5)</f>
        <v/>
      </c>
      <c r="L149" s="9" t="n">
        <v>0</v>
      </c>
      <c r="M149" s="9" t="n">
        <v>0</v>
      </c>
      <c r="N149" s="9" t="n">
        <v>0</v>
      </c>
      <c r="O149" s="9" t="n">
        <v>0</v>
      </c>
      <c r="P149" s="15">
        <f>H149 + O149 + J149</f>
        <v/>
      </c>
      <c r="Q149" s="16">
        <f>H149 + O149 + K149</f>
        <v/>
      </c>
      <c r="R149" s="6">
        <f>SUMIFS('Stock - ETA'!$S$3:S2202,'Stock - ETA'!$F$3:F2202,'Rango proyecciones'!C149,'Stock - ETA'!$AA$3:AA2202,'Rango proyecciones'!$AB$5) + SUMIFS('Stock - ETA'!$R$3:R2202,'Stock - ETA'!$F$3:F2202,'Rango proyecciones'!C149,'Stock - ETA'!$AA$3:AA2202,'Rango proyecciones'!$AB$7)</f>
        <v/>
      </c>
      <c r="S149" s="9">
        <f>SUMIFS('Stock - ETA'!$I$3:I2202,'Stock - ETA'!$F$3:F2202,'Rango proyecciones'!C149,'Stock - ETA'!$Q$3:Q2202,'Rango proyecciones'!$AB$5) + SUMIFS('Stock - ETA'!$H$3:H2202,'Stock - ETA'!$F$3:F2202,'Rango proyecciones'!C149,'Stock - ETA'!$Q$3:Q2202,'Rango proyecciones'!$AB$7)</f>
        <v/>
      </c>
      <c r="T149" s="15">
        <f>R149</f>
        <v/>
      </c>
      <c r="U149" s="15">
        <f>S149</f>
        <v/>
      </c>
      <c r="V149" s="6" t="n">
        <v>50000</v>
      </c>
      <c r="W149" s="9">
        <f>SUMIFS('Stock - ETA'!$T$3:T2202,'Stock - ETA'!$F$3:F2202,'Rango proyecciones'!C149,'Stock - ETA'!$AA$3:AA2202,'Rango proyecciones'!$AB$5) + SUMIFS('Stock - ETA'!$S$3:S2202,'Stock - ETA'!$F$3:F2202,'Rango proyecciones'!C149,'Stock - ETA'!$AA$3:AA2202,'Rango proyecciones'!$AB$8)</f>
        <v/>
      </c>
      <c r="X149" s="9">
        <f>SUMIFS('Stock - ETA'!$J$3:J2202,'Stock - ETA'!$F$3:F2202,'Rango proyecciones'!C149,'Stock - ETA'!$Q$3:Q2202,'Rango proyecciones'!$AB$5) + SUMIFS('Stock - ETA'!$I$3:I2202,'Stock - ETA'!$F$3:F2202,'Rango proyecciones'!C149,'Stock - ETA'!$Q$3:Q2202,'Rango proyecciones'!$AB$8)</f>
        <v/>
      </c>
      <c r="Y149" s="15">
        <f> 0.7 * V149 + W149</f>
        <v/>
      </c>
      <c r="Z149" s="15">
        <f> 0.7 * V149 + X149</f>
        <v/>
      </c>
      <c r="AA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asia1022751</t>
        </is>
      </c>
      <c r="D150" s="4" t="inlineStr">
        <is>
          <t>Andes Asia</t>
        </is>
      </c>
      <c r="E150" s="4" t="n">
        <v>1022751</v>
      </c>
      <c r="F150" s="4" t="inlineStr">
        <is>
          <t>GO PpPal 1P Ex@ Cj 14k AS</t>
        </is>
      </c>
      <c r="G150" s="4" t="inlineStr">
        <is>
          <t>Paleta</t>
        </is>
      </c>
      <c r="H150" s="6" t="n">
        <v>10038</v>
      </c>
      <c r="I150" s="9" t="n">
        <v>18000</v>
      </c>
      <c r="J150" s="6">
        <f>SUMIFS('Stock - ETA'!$R$3:R2202,'Stock - ETA'!$F$3:F2202,'Rango proyecciones'!C150,'Stock - ETA'!$AA$3:AA2202,'Rango proyecciones'!$AB$5)</f>
        <v/>
      </c>
      <c r="K150" s="9">
        <f>SUMIFS('Stock - ETA'!$H$3:H2202,'Stock - ETA'!$F$3:F2202,'Rango proyecciones'!C150,'Stock - ETA'!$Q$3:Q2202,'Rango proyecciones'!$AB$5)</f>
        <v/>
      </c>
      <c r="L150" s="9" t="n">
        <v>0</v>
      </c>
      <c r="M150" s="9" t="n">
        <v>0</v>
      </c>
      <c r="N150" s="9" t="n">
        <v>0</v>
      </c>
      <c r="O150" s="9" t="n">
        <v>11900</v>
      </c>
      <c r="P150" s="15">
        <f>H150 + O150 + J150</f>
        <v/>
      </c>
      <c r="Q150" s="16">
        <f>H150 + O150 + K150</f>
        <v/>
      </c>
      <c r="R150" s="6">
        <f>SUMIFS('Stock - ETA'!$S$3:S2202,'Stock - ETA'!$F$3:F2202,'Rango proyecciones'!C150,'Stock - ETA'!$AA$3:AA2202,'Rango proyecciones'!$AB$5) + SUMIFS('Stock - ETA'!$R$3:R2202,'Stock - ETA'!$F$3:F2202,'Rango proyecciones'!C150,'Stock - ETA'!$AA$3:AA2202,'Rango proyecciones'!$AB$7)</f>
        <v/>
      </c>
      <c r="S150" s="9">
        <f>SUMIFS('Stock - ETA'!$I$3:I2202,'Stock - ETA'!$F$3:F2202,'Rango proyecciones'!C150,'Stock - ETA'!$Q$3:Q2202,'Rango proyecciones'!$AB$5) + SUMIFS('Stock - ETA'!$H$3:H2202,'Stock - ETA'!$F$3:F2202,'Rango proyecciones'!C150,'Stock - ETA'!$Q$3:Q2202,'Rango proyecciones'!$AB$7)</f>
        <v/>
      </c>
      <c r="T150" s="15">
        <f>R150</f>
        <v/>
      </c>
      <c r="U150" s="15">
        <f>S150</f>
        <v/>
      </c>
      <c r="V150" s="6" t="n">
        <v>30000</v>
      </c>
      <c r="W150" s="9">
        <f>SUMIFS('Stock - ETA'!$T$3:T2202,'Stock - ETA'!$F$3:F2202,'Rango proyecciones'!C150,'Stock - ETA'!$AA$3:AA2202,'Rango proyecciones'!$AB$5) + SUMIFS('Stock - ETA'!$S$3:S2202,'Stock - ETA'!$F$3:F2202,'Rango proyecciones'!C150,'Stock - ETA'!$AA$3:AA2202,'Rango proyecciones'!$AB$8)</f>
        <v/>
      </c>
      <c r="X150" s="9">
        <f>SUMIFS('Stock - ETA'!$J$3:J2202,'Stock - ETA'!$F$3:F2202,'Rango proyecciones'!C150,'Stock - ETA'!$Q$3:Q2202,'Rango proyecciones'!$AB$5) + SUMIFS('Stock - ETA'!$I$3:I2202,'Stock - ETA'!$F$3:F2202,'Rango proyecciones'!C150,'Stock - ETA'!$Q$3:Q2202,'Rango proyecciones'!$AB$8)</f>
        <v/>
      </c>
      <c r="Y150" s="15">
        <f> 0.7 * V150 + W150</f>
        <v/>
      </c>
      <c r="Z150" s="15">
        <f> 0.7 * V150 + X150</f>
        <v/>
      </c>
      <c r="AA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asia1022767</t>
        </is>
      </c>
      <c r="D151" s="4" t="inlineStr">
        <is>
          <t>Andes Asia</t>
        </is>
      </c>
      <c r="E151" s="4" t="n">
        <v>1022767</v>
      </c>
      <c r="F151" s="4" t="inlineStr">
        <is>
          <t>GO Gord Esp@ 20kg AA</t>
        </is>
      </c>
      <c r="G151" s="4" t="inlineStr">
        <is>
          <t>Grasas</t>
        </is>
      </c>
      <c r="H151" s="6" t="n">
        <v>47500</v>
      </c>
      <c r="I151" s="9" t="n">
        <v>48000</v>
      </c>
      <c r="J151" s="6">
        <f>SUMIFS('Stock - ETA'!$R$3:R2202,'Stock - ETA'!$F$3:F2202,'Rango proyecciones'!C151,'Stock - ETA'!$AA$3:AA2202,'Rango proyecciones'!$AB$5)</f>
        <v/>
      </c>
      <c r="K151" s="9">
        <f>SUMIFS('Stock - ETA'!$H$3:H2202,'Stock - ETA'!$F$3:F2202,'Rango proyecciones'!C151,'Stock - ETA'!$Q$3:Q2202,'Rango proyecciones'!$AB$5)</f>
        <v/>
      </c>
      <c r="L151" s="9" t="n">
        <v>0</v>
      </c>
      <c r="M151" s="9" t="n">
        <v>0</v>
      </c>
      <c r="N151" s="9" t="n"/>
      <c r="O151" s="9" t="n"/>
      <c r="P151" s="15">
        <f>H151 + O151 + J151</f>
        <v/>
      </c>
      <c r="Q151" s="16">
        <f>H151 + O151 + K151</f>
        <v/>
      </c>
      <c r="R151" s="6">
        <f>SUMIFS('Stock - ETA'!$S$3:S2202,'Stock - ETA'!$F$3:F2202,'Rango proyecciones'!C151,'Stock - ETA'!$AA$3:AA2202,'Rango proyecciones'!$AB$5) + SUMIFS('Stock - ETA'!$R$3:R2202,'Stock - ETA'!$F$3:F2202,'Rango proyecciones'!C151,'Stock - ETA'!$AA$3:AA2202,'Rango proyecciones'!$AB$7)</f>
        <v/>
      </c>
      <c r="S151" s="9">
        <f>SUMIFS('Stock - ETA'!$I$3:I2202,'Stock - ETA'!$F$3:F2202,'Rango proyecciones'!C151,'Stock - ETA'!$Q$3:Q2202,'Rango proyecciones'!$AB$5) + SUMIFS('Stock - ETA'!$H$3:H2202,'Stock - ETA'!$F$3:F2202,'Rango proyecciones'!C151,'Stock - ETA'!$Q$3:Q2202,'Rango proyecciones'!$AB$7)</f>
        <v/>
      </c>
      <c r="T151" s="15">
        <f>R151</f>
        <v/>
      </c>
      <c r="U151" s="15">
        <f>S151</f>
        <v/>
      </c>
      <c r="V151" s="6" t="n">
        <v>48000</v>
      </c>
      <c r="W151" s="9">
        <f>SUMIFS('Stock - ETA'!$T$3:T2202,'Stock - ETA'!$F$3:F2202,'Rango proyecciones'!C151,'Stock - ETA'!$AA$3:AA2202,'Rango proyecciones'!$AB$5) + SUMIFS('Stock - ETA'!$S$3:S2202,'Stock - ETA'!$F$3:F2202,'Rango proyecciones'!C151,'Stock - ETA'!$AA$3:AA2202,'Rango proyecciones'!$AB$8)</f>
        <v/>
      </c>
      <c r="X151" s="9">
        <f>SUMIFS('Stock - ETA'!$J$3:J2202,'Stock - ETA'!$F$3:F2202,'Rango proyecciones'!C151,'Stock - ETA'!$Q$3:Q2202,'Rango proyecciones'!$AB$5) + SUMIFS('Stock - ETA'!$I$3:I2202,'Stock - ETA'!$F$3:F2202,'Rango proyecciones'!C151,'Stock - ETA'!$Q$3:Q2202,'Rango proyecciones'!$AB$8)</f>
        <v/>
      </c>
      <c r="Y151" s="15">
        <f> 0.7 * V151 + W151</f>
        <v/>
      </c>
      <c r="Z151" s="15">
        <f> 0.7 * V151 + X151</f>
        <v/>
      </c>
      <c r="AA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asia1022791</t>
        </is>
      </c>
      <c r="D152" s="4" t="inlineStr">
        <is>
          <t>Andes Asia</t>
        </is>
      </c>
      <c r="E152" s="4" t="n">
        <v>1022791</v>
      </c>
      <c r="F152" s="4" t="inlineStr">
        <is>
          <t>GO Grasa Forro Pna Limp@ Cj 20k AS</t>
        </is>
      </c>
      <c r="G152" s="4" t="inlineStr">
        <is>
          <t>Muestra</t>
        </is>
      </c>
      <c r="H152" s="6" t="n">
        <v>152.1</v>
      </c>
      <c r="I152" s="9" t="n">
        <v>0</v>
      </c>
      <c r="J152" s="6">
        <f>SUMIFS('Stock - ETA'!$R$3:R2202,'Stock - ETA'!$F$3:F2202,'Rango proyecciones'!C152,'Stock - ETA'!$AA$3:AA2202,'Rango proyecciones'!$AB$5)</f>
        <v/>
      </c>
      <c r="K152" s="9">
        <f>SUMIFS('Stock - ETA'!$H$3:H2202,'Stock - ETA'!$F$3:F2202,'Rango proyecciones'!C152,'Stock - ETA'!$Q$3:Q2202,'Rango proyecciones'!$AB$5)</f>
        <v/>
      </c>
      <c r="L152" s="9" t="n">
        <v>0</v>
      </c>
      <c r="M152" s="9" t="n">
        <v>0</v>
      </c>
      <c r="N152" s="9" t="n"/>
      <c r="O152" s="9" t="n"/>
      <c r="P152" s="15">
        <f>H152 + O152 + J152</f>
        <v/>
      </c>
      <c r="Q152" s="16">
        <f>H152 + O152 + K152</f>
        <v/>
      </c>
      <c r="R152" s="6">
        <f>SUMIFS('Stock - ETA'!$S$3:S2202,'Stock - ETA'!$F$3:F2202,'Rango proyecciones'!C152,'Stock - ETA'!$AA$3:AA2202,'Rango proyecciones'!$AB$5) + SUMIFS('Stock - ETA'!$R$3:R2202,'Stock - ETA'!$F$3:F2202,'Rango proyecciones'!C152,'Stock - ETA'!$AA$3:AA2202,'Rango proyecciones'!$AB$7)</f>
        <v/>
      </c>
      <c r="S152" s="9">
        <f>SUMIFS('Stock - ETA'!$I$3:I2202,'Stock - ETA'!$F$3:F2202,'Rango proyecciones'!C152,'Stock - ETA'!$Q$3:Q2202,'Rango proyecciones'!$AB$5) + SUMIFS('Stock - ETA'!$H$3:H2202,'Stock - ETA'!$F$3:F2202,'Rango proyecciones'!C152,'Stock - ETA'!$Q$3:Q2202,'Rango proyecciones'!$AB$7)</f>
        <v/>
      </c>
      <c r="T152" s="15">
        <f>R152</f>
        <v/>
      </c>
      <c r="U152" s="15">
        <f>S152</f>
        <v/>
      </c>
      <c r="V152" s="6" t="n"/>
      <c r="W152" s="9">
        <f>SUMIFS('Stock - ETA'!$T$3:T2202,'Stock - ETA'!$F$3:F2202,'Rango proyecciones'!C152,'Stock - ETA'!$AA$3:AA2202,'Rango proyecciones'!$AB$5) + SUMIFS('Stock - ETA'!$S$3:S2202,'Stock - ETA'!$F$3:F2202,'Rango proyecciones'!C152,'Stock - ETA'!$AA$3:AA2202,'Rango proyecciones'!$AB$8)</f>
        <v/>
      </c>
      <c r="X152" s="9">
        <f>SUMIFS('Stock - ETA'!$J$3:J2202,'Stock - ETA'!$F$3:F2202,'Rango proyecciones'!C152,'Stock - ETA'!$Q$3:Q2202,'Rango proyecciones'!$AB$5) + SUMIFS('Stock - ETA'!$I$3:I2202,'Stock - ETA'!$F$3:F2202,'Rango proyecciones'!C152,'Stock - ETA'!$Q$3:Q2202,'Rango proyecciones'!$AB$8)</f>
        <v/>
      </c>
      <c r="Y152" s="15">
        <f> 0.7 * V152 + W152</f>
        <v/>
      </c>
      <c r="Z152" s="15">
        <f> 0.7 * V152 + X152</f>
        <v/>
      </c>
      <c r="AA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asia1022819</t>
        </is>
      </c>
      <c r="D153" s="4" t="inlineStr">
        <is>
          <t>Andes Asia</t>
        </is>
      </c>
      <c r="E153" s="4" t="n">
        <v>1022819</v>
      </c>
      <c r="F153" s="4" t="inlineStr">
        <is>
          <t>GO Cos Tira@ Bo Cj 5k AS</t>
        </is>
      </c>
      <c r="G153" s="4" t="inlineStr">
        <is>
          <t>Muestra</t>
        </is>
      </c>
      <c r="H153" s="6" t="n">
        <v>43.8</v>
      </c>
      <c r="I153" s="9" t="n">
        <v>0</v>
      </c>
      <c r="J153" s="6">
        <f>SUMIFS('Stock - ETA'!$R$3:R2202,'Stock - ETA'!$F$3:F2202,'Rango proyecciones'!C153,'Stock - ETA'!$AA$3:AA2202,'Rango proyecciones'!$AB$5)</f>
        <v/>
      </c>
      <c r="K153" s="9">
        <f>SUMIFS('Stock - ETA'!$H$3:H2202,'Stock - ETA'!$F$3:F2202,'Rango proyecciones'!C153,'Stock - ETA'!$Q$3:Q2202,'Rango proyecciones'!$AB$5)</f>
        <v/>
      </c>
      <c r="L153" s="9" t="n">
        <v>0</v>
      </c>
      <c r="M153" s="9" t="n">
        <v>0</v>
      </c>
      <c r="N153" s="9" t="n"/>
      <c r="O153" s="9" t="n"/>
      <c r="P153" s="15">
        <f>H153 + O153 + J153</f>
        <v/>
      </c>
      <c r="Q153" s="16">
        <f>H153 + O153 + K153</f>
        <v/>
      </c>
      <c r="R153" s="6">
        <f>SUMIFS('Stock - ETA'!$S$3:S2202,'Stock - ETA'!$F$3:F2202,'Rango proyecciones'!C153,'Stock - ETA'!$AA$3:AA2202,'Rango proyecciones'!$AB$5) + SUMIFS('Stock - ETA'!$R$3:R2202,'Stock - ETA'!$F$3:F2202,'Rango proyecciones'!C153,'Stock - ETA'!$AA$3:AA2202,'Rango proyecciones'!$AB$7)</f>
        <v/>
      </c>
      <c r="S153" s="9">
        <f>SUMIFS('Stock - ETA'!$I$3:I2202,'Stock - ETA'!$F$3:F2202,'Rango proyecciones'!C153,'Stock - ETA'!$Q$3:Q2202,'Rango proyecciones'!$AB$5) + SUMIFS('Stock - ETA'!$H$3:H2202,'Stock - ETA'!$F$3:F2202,'Rango proyecciones'!C153,'Stock - ETA'!$Q$3:Q2202,'Rango proyecciones'!$AB$7)</f>
        <v/>
      </c>
      <c r="T153" s="15">
        <f>R153</f>
        <v/>
      </c>
      <c r="U153" s="15">
        <f>S153</f>
        <v/>
      </c>
      <c r="V153" s="6" t="n"/>
      <c r="W153" s="9">
        <f>SUMIFS('Stock - ETA'!$T$3:T2202,'Stock - ETA'!$F$3:F2202,'Rango proyecciones'!C153,'Stock - ETA'!$AA$3:AA2202,'Rango proyecciones'!$AB$5) + SUMIFS('Stock - ETA'!$S$3:S2202,'Stock - ETA'!$F$3:F2202,'Rango proyecciones'!C153,'Stock - ETA'!$AA$3:AA2202,'Rango proyecciones'!$AB$8)</f>
        <v/>
      </c>
      <c r="X153" s="9">
        <f>SUMIFS('Stock - ETA'!$J$3:J2202,'Stock - ETA'!$F$3:F2202,'Rango proyecciones'!C153,'Stock - ETA'!$Q$3:Q2202,'Rango proyecciones'!$AB$5) + SUMIFS('Stock - ETA'!$I$3:I2202,'Stock - ETA'!$F$3:F2202,'Rango proyecciones'!C153,'Stock - ETA'!$Q$3:Q2202,'Rango proyecciones'!$AB$8)</f>
        <v/>
      </c>
      <c r="Y153" s="15">
        <f> 0.7 * V153 + W153</f>
        <v/>
      </c>
      <c r="Z153" s="15">
        <f> 0.7 * V153 + X153</f>
        <v/>
      </c>
      <c r="AA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asia1022823</t>
        </is>
      </c>
      <c r="D154" s="4" t="inlineStr">
        <is>
          <t>Andes Asia</t>
        </is>
      </c>
      <c r="E154" s="4" t="n">
        <v>1022823</v>
      </c>
      <c r="F154" s="4" t="inlineStr">
        <is>
          <t>GO Gord rebaje@ Bo Cj 20k AS</t>
        </is>
      </c>
      <c r="G154" s="4" t="inlineStr">
        <is>
          <t>Muestra</t>
        </is>
      </c>
      <c r="H154" s="6" t="n">
        <v>44.1</v>
      </c>
      <c r="I154" s="9" t="n">
        <v>0</v>
      </c>
      <c r="J154" s="6">
        <f>SUMIFS('Stock - ETA'!$R$3:R2202,'Stock - ETA'!$F$3:F2202,'Rango proyecciones'!C154,'Stock - ETA'!$AA$3:AA2202,'Rango proyecciones'!$AB$5)</f>
        <v/>
      </c>
      <c r="K154" s="9">
        <f>SUMIFS('Stock - ETA'!$H$3:H2202,'Stock - ETA'!$F$3:F2202,'Rango proyecciones'!C154,'Stock - ETA'!$Q$3:Q2202,'Rango proyecciones'!$AB$5)</f>
        <v/>
      </c>
      <c r="L154" s="9" t="n">
        <v>0</v>
      </c>
      <c r="M154" s="9" t="n">
        <v>0</v>
      </c>
      <c r="N154" s="9" t="n"/>
      <c r="O154" s="9" t="n"/>
      <c r="P154" s="15">
        <f>H154 + O154 + J154</f>
        <v/>
      </c>
      <c r="Q154" s="16">
        <f>H154 + O154 + K154</f>
        <v/>
      </c>
      <c r="R154" s="6">
        <f>SUMIFS('Stock - ETA'!$S$3:S2202,'Stock - ETA'!$F$3:F2202,'Rango proyecciones'!C154,'Stock - ETA'!$AA$3:AA2202,'Rango proyecciones'!$AB$5) + SUMIFS('Stock - ETA'!$R$3:R2202,'Stock - ETA'!$F$3:F2202,'Rango proyecciones'!C154,'Stock - ETA'!$AA$3:AA2202,'Rango proyecciones'!$AB$7)</f>
        <v/>
      </c>
      <c r="S154" s="9">
        <f>SUMIFS('Stock - ETA'!$I$3:I2202,'Stock - ETA'!$F$3:F2202,'Rango proyecciones'!C154,'Stock - ETA'!$Q$3:Q2202,'Rango proyecciones'!$AB$5) + SUMIFS('Stock - ETA'!$H$3:H2202,'Stock - ETA'!$F$3:F2202,'Rango proyecciones'!C154,'Stock - ETA'!$Q$3:Q2202,'Rango proyecciones'!$AB$7)</f>
        <v/>
      </c>
      <c r="T154" s="15">
        <f>R154</f>
        <v/>
      </c>
      <c r="U154" s="15">
        <f>S154</f>
        <v/>
      </c>
      <c r="V154" s="6" t="n"/>
      <c r="W154" s="9">
        <f>SUMIFS('Stock - ETA'!$T$3:T2202,'Stock - ETA'!$F$3:F2202,'Rango proyecciones'!C154,'Stock - ETA'!$AA$3:AA2202,'Rango proyecciones'!$AB$5) + SUMIFS('Stock - ETA'!$S$3:S2202,'Stock - ETA'!$F$3:F2202,'Rango proyecciones'!C154,'Stock - ETA'!$AA$3:AA2202,'Rango proyecciones'!$AB$8)</f>
        <v/>
      </c>
      <c r="X154" s="9">
        <f>SUMIFS('Stock - ETA'!$J$3:J2202,'Stock - ETA'!$F$3:F2202,'Rango proyecciones'!C154,'Stock - ETA'!$Q$3:Q2202,'Rango proyecciones'!$AB$5) + SUMIFS('Stock - ETA'!$I$3:I2202,'Stock - ETA'!$F$3:F2202,'Rango proyecciones'!C154,'Stock - ETA'!$Q$3:Q2202,'Rango proyecciones'!$AB$8)</f>
        <v/>
      </c>
      <c r="Y154" s="15">
        <f> 0.7 * V154 + W154</f>
        <v/>
      </c>
      <c r="Z154" s="15">
        <f> 0.7 * V154 + X154</f>
        <v/>
      </c>
      <c r="AA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andes asia1022836</t>
        </is>
      </c>
      <c r="D155" s="4" t="inlineStr">
        <is>
          <t>Andes Asia</t>
        </is>
      </c>
      <c r="E155" s="4" t="n">
        <v>1022836</v>
      </c>
      <c r="F155" s="4" t="inlineStr">
        <is>
          <t>GO Epiplón@ Cj 20k AS</t>
        </is>
      </c>
      <c r="G155" s="4" t="inlineStr">
        <is>
          <t>Muestra</t>
        </is>
      </c>
      <c r="H155" s="6" t="n">
        <v>44.5</v>
      </c>
      <c r="I155" s="9" t="n">
        <v>0</v>
      </c>
      <c r="J155" s="6">
        <f>SUMIFS('Stock - ETA'!$R$3:R2202,'Stock - ETA'!$F$3:F2202,'Rango proyecciones'!C155,'Stock - ETA'!$AA$3:AA2202,'Rango proyecciones'!$AB$5)</f>
        <v/>
      </c>
      <c r="K155" s="9">
        <f>SUMIFS('Stock - ETA'!$H$3:H2202,'Stock - ETA'!$F$3:F2202,'Rango proyecciones'!C155,'Stock - ETA'!$Q$3:Q2202,'Rango proyecciones'!$AB$5)</f>
        <v/>
      </c>
      <c r="L155" s="9" t="n">
        <v>0</v>
      </c>
      <c r="M155" s="9" t="n">
        <v>0</v>
      </c>
      <c r="N155" s="9" t="n"/>
      <c r="O155" s="9" t="n"/>
      <c r="P155" s="15">
        <f>H155 + O155 + J155</f>
        <v/>
      </c>
      <c r="Q155" s="16">
        <f>H155 + O155 + K155</f>
        <v/>
      </c>
      <c r="R155" s="6">
        <f>SUMIFS('Stock - ETA'!$S$3:S2202,'Stock - ETA'!$F$3:F2202,'Rango proyecciones'!C155,'Stock - ETA'!$AA$3:AA2202,'Rango proyecciones'!$AB$5) + SUMIFS('Stock - ETA'!$R$3:R2202,'Stock - ETA'!$F$3:F2202,'Rango proyecciones'!C155,'Stock - ETA'!$AA$3:AA2202,'Rango proyecciones'!$AB$7)</f>
        <v/>
      </c>
      <c r="S155" s="9">
        <f>SUMIFS('Stock - ETA'!$I$3:I2202,'Stock - ETA'!$F$3:F2202,'Rango proyecciones'!C155,'Stock - ETA'!$Q$3:Q2202,'Rango proyecciones'!$AB$5) + SUMIFS('Stock - ETA'!$H$3:H2202,'Stock - ETA'!$F$3:F2202,'Rango proyecciones'!C155,'Stock - ETA'!$Q$3:Q2202,'Rango proyecciones'!$AB$7)</f>
        <v/>
      </c>
      <c r="T155" s="15">
        <f>R155</f>
        <v/>
      </c>
      <c r="U155" s="15">
        <f>S155</f>
        <v/>
      </c>
      <c r="V155" s="6" t="n"/>
      <c r="W155" s="9">
        <f>SUMIFS('Stock - ETA'!$T$3:T2202,'Stock - ETA'!$F$3:F2202,'Rango proyecciones'!C155,'Stock - ETA'!$AA$3:AA2202,'Rango proyecciones'!$AB$5) + SUMIFS('Stock - ETA'!$S$3:S2202,'Stock - ETA'!$F$3:F2202,'Rango proyecciones'!C155,'Stock - ETA'!$AA$3:AA2202,'Rango proyecciones'!$AB$8)</f>
        <v/>
      </c>
      <c r="X155" s="9">
        <f>SUMIFS('Stock - ETA'!$J$3:J2202,'Stock - ETA'!$F$3:F2202,'Rango proyecciones'!C155,'Stock - ETA'!$Q$3:Q2202,'Rango proyecciones'!$AB$5) + SUMIFS('Stock - ETA'!$I$3:I2202,'Stock - ETA'!$F$3:F2202,'Rango proyecciones'!C155,'Stock - ETA'!$Q$3:Q2202,'Rango proyecciones'!$AB$8)</f>
        <v/>
      </c>
      <c r="Y155" s="15">
        <f> 0.7 * V155 + W155</f>
        <v/>
      </c>
      <c r="Z155" s="15">
        <f> 0.7 * V155 + X155</f>
        <v/>
      </c>
      <c r="AA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andes asia1022863</t>
        </is>
      </c>
      <c r="D156" s="4" t="inlineStr">
        <is>
          <t>Andes Asia</t>
        </is>
      </c>
      <c r="E156" s="4" t="n">
        <v>1022863</v>
      </c>
      <c r="F156" s="4" t="inlineStr">
        <is>
          <t>GO Lom Vet M@ Cj 9k AS</t>
        </is>
      </c>
      <c r="G156" s="4" t="inlineStr">
        <is>
          <t>Lomo</t>
        </is>
      </c>
      <c r="H156" s="6" t="n">
        <v>37366.3</v>
      </c>
      <c r="I156" s="9" t="n">
        <v>50000</v>
      </c>
      <c r="J156" s="6">
        <f>SUMIFS('Stock - ETA'!$R$3:R2202,'Stock - ETA'!$F$3:F2202,'Rango proyecciones'!C156,'Stock - ETA'!$AA$3:AA2202,'Rango proyecciones'!$AB$5)</f>
        <v/>
      </c>
      <c r="K156" s="9">
        <f>SUMIFS('Stock - ETA'!$H$3:H2202,'Stock - ETA'!$F$3:F2202,'Rango proyecciones'!C156,'Stock - ETA'!$Q$3:Q2202,'Rango proyecciones'!$AB$5)</f>
        <v/>
      </c>
      <c r="L156" s="9" t="n">
        <v>0</v>
      </c>
      <c r="M156" s="9" t="n">
        <v>0</v>
      </c>
      <c r="N156" s="9" t="n">
        <v>0</v>
      </c>
      <c r="O156" s="9" t="n">
        <v>0</v>
      </c>
      <c r="P156" s="15">
        <f>H156 + O156 + J156</f>
        <v/>
      </c>
      <c r="Q156" s="16">
        <f>H156 + O156 + K156</f>
        <v/>
      </c>
      <c r="R156" s="6">
        <f>SUMIFS('Stock - ETA'!$S$3:S2202,'Stock - ETA'!$F$3:F2202,'Rango proyecciones'!C156,'Stock - ETA'!$AA$3:AA2202,'Rango proyecciones'!$AB$5) + SUMIFS('Stock - ETA'!$R$3:R2202,'Stock - ETA'!$F$3:F2202,'Rango proyecciones'!C156,'Stock - ETA'!$AA$3:AA2202,'Rango proyecciones'!$AB$7)</f>
        <v/>
      </c>
      <c r="S156" s="9">
        <f>SUMIFS('Stock - ETA'!$I$3:I2202,'Stock - ETA'!$F$3:F2202,'Rango proyecciones'!C156,'Stock - ETA'!$Q$3:Q2202,'Rango proyecciones'!$AB$5) + SUMIFS('Stock - ETA'!$H$3:H2202,'Stock - ETA'!$F$3:F2202,'Rango proyecciones'!C156,'Stock - ETA'!$Q$3:Q2202,'Rango proyecciones'!$AB$7)</f>
        <v/>
      </c>
      <c r="T156" s="15">
        <f>R156</f>
        <v/>
      </c>
      <c r="U156" s="15">
        <f>S156</f>
        <v/>
      </c>
      <c r="V156" s="6" t="n">
        <v>70000</v>
      </c>
      <c r="W156" s="9">
        <f>SUMIFS('Stock - ETA'!$T$3:T2202,'Stock - ETA'!$F$3:F2202,'Rango proyecciones'!C156,'Stock - ETA'!$AA$3:AA2202,'Rango proyecciones'!$AB$5) + SUMIFS('Stock - ETA'!$S$3:S2202,'Stock - ETA'!$F$3:F2202,'Rango proyecciones'!C156,'Stock - ETA'!$AA$3:AA2202,'Rango proyecciones'!$AB$8)</f>
        <v/>
      </c>
      <c r="X156" s="9">
        <f>SUMIFS('Stock - ETA'!$J$3:J2202,'Stock - ETA'!$F$3:F2202,'Rango proyecciones'!C156,'Stock - ETA'!$Q$3:Q2202,'Rango proyecciones'!$AB$5) + SUMIFS('Stock - ETA'!$I$3:I2202,'Stock - ETA'!$F$3:F2202,'Rango proyecciones'!C156,'Stock - ETA'!$Q$3:Q2202,'Rango proyecciones'!$AB$8)</f>
        <v/>
      </c>
      <c r="Y156" s="15">
        <f> 0.7 * V156 + W156</f>
        <v/>
      </c>
      <c r="Z156" s="15">
        <f> 0.7 * V156 + X156</f>
        <v/>
      </c>
      <c r="AA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andes asia1022864</t>
        </is>
      </c>
      <c r="D157" s="4" t="inlineStr">
        <is>
          <t>Andes Asia</t>
        </is>
      </c>
      <c r="E157" s="4" t="n">
        <v>1022864</v>
      </c>
      <c r="F157" s="4" t="inlineStr">
        <is>
          <t>GO Lom Vet L@ Cj 11k AS</t>
        </is>
      </c>
      <c r="G157" s="4" t="inlineStr">
        <is>
          <t>Lomo</t>
        </is>
      </c>
      <c r="H157" s="6" t="n">
        <v>56664.7</v>
      </c>
      <c r="I157" s="9" t="n">
        <v>60000</v>
      </c>
      <c r="J157" s="6">
        <f>SUMIFS('Stock - ETA'!$R$3:R2202,'Stock - ETA'!$F$3:F2202,'Rango proyecciones'!C157,'Stock - ETA'!$AA$3:AA2202,'Rango proyecciones'!$AB$5)</f>
        <v/>
      </c>
      <c r="K157" s="9">
        <f>SUMIFS('Stock - ETA'!$H$3:H2202,'Stock - ETA'!$F$3:F2202,'Rango proyecciones'!C157,'Stock - ETA'!$Q$3:Q2202,'Rango proyecciones'!$AB$5)</f>
        <v/>
      </c>
      <c r="L157" s="9" t="n">
        <v>0</v>
      </c>
      <c r="M157" s="9" t="n">
        <v>0</v>
      </c>
      <c r="N157" s="9" t="n">
        <v>0</v>
      </c>
      <c r="O157" s="9" t="n">
        <v>0</v>
      </c>
      <c r="P157" s="15">
        <f>H157 + O157 + J157</f>
        <v/>
      </c>
      <c r="Q157" s="16">
        <f>H157 + O157 + K157</f>
        <v/>
      </c>
      <c r="R157" s="6">
        <f>SUMIFS('Stock - ETA'!$S$3:S2202,'Stock - ETA'!$F$3:F2202,'Rango proyecciones'!C157,'Stock - ETA'!$AA$3:AA2202,'Rango proyecciones'!$AB$5) + SUMIFS('Stock - ETA'!$R$3:R2202,'Stock - ETA'!$F$3:F2202,'Rango proyecciones'!C157,'Stock - ETA'!$AA$3:AA2202,'Rango proyecciones'!$AB$7)</f>
        <v/>
      </c>
      <c r="S157" s="9">
        <f>SUMIFS('Stock - ETA'!$I$3:I2202,'Stock - ETA'!$F$3:F2202,'Rango proyecciones'!C157,'Stock - ETA'!$Q$3:Q2202,'Rango proyecciones'!$AB$5) + SUMIFS('Stock - ETA'!$H$3:H2202,'Stock - ETA'!$F$3:F2202,'Rango proyecciones'!C157,'Stock - ETA'!$Q$3:Q2202,'Rango proyecciones'!$AB$7)</f>
        <v/>
      </c>
      <c r="T157" s="15">
        <f>R157</f>
        <v/>
      </c>
      <c r="U157" s="15">
        <f>S157</f>
        <v/>
      </c>
      <c r="V157" s="6" t="n">
        <v>70000</v>
      </c>
      <c r="W157" s="9">
        <f>SUMIFS('Stock - ETA'!$T$3:T2202,'Stock - ETA'!$F$3:F2202,'Rango proyecciones'!C157,'Stock - ETA'!$AA$3:AA2202,'Rango proyecciones'!$AB$5) + SUMIFS('Stock - ETA'!$S$3:S2202,'Stock - ETA'!$F$3:F2202,'Rango proyecciones'!C157,'Stock - ETA'!$AA$3:AA2202,'Rango proyecciones'!$AB$8)</f>
        <v/>
      </c>
      <c r="X157" s="9">
        <f>SUMIFS('Stock - ETA'!$J$3:J2202,'Stock - ETA'!$F$3:F2202,'Rango proyecciones'!C157,'Stock - ETA'!$Q$3:Q2202,'Rango proyecciones'!$AB$5) + SUMIFS('Stock - ETA'!$I$3:I2202,'Stock - ETA'!$F$3:F2202,'Rango proyecciones'!C157,'Stock - ETA'!$Q$3:Q2202,'Rango proyecciones'!$AB$8)</f>
        <v/>
      </c>
      <c r="Y157" s="15">
        <f> 0.7 * V157 + W157</f>
        <v/>
      </c>
      <c r="Z157" s="15">
        <f> 0.7 * V157 + X157</f>
        <v/>
      </c>
      <c r="AA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andes asia1022865</t>
        </is>
      </c>
      <c r="D158" s="4" t="inlineStr">
        <is>
          <t>Andes Asia</t>
        </is>
      </c>
      <c r="E158" s="4" t="n">
        <v>1022865</v>
      </c>
      <c r="F158" s="4" t="inlineStr">
        <is>
          <t>GO Pan Tec S/cuero M@ Cj 17k AS</t>
        </is>
      </c>
      <c r="G158" s="4" t="inlineStr">
        <is>
          <t>Panceta</t>
        </is>
      </c>
      <c r="H158" s="6" t="n">
        <v>15487</v>
      </c>
      <c r="I158" s="9" t="n">
        <v>22000</v>
      </c>
      <c r="J158" s="6">
        <f>SUMIFS('Stock - ETA'!$R$3:R2202,'Stock - ETA'!$F$3:F2202,'Rango proyecciones'!C158,'Stock - ETA'!$AA$3:AA2202,'Rango proyecciones'!$AB$5)</f>
        <v/>
      </c>
      <c r="K158" s="9">
        <f>SUMIFS('Stock - ETA'!$H$3:H2202,'Stock - ETA'!$F$3:F2202,'Rango proyecciones'!C158,'Stock - ETA'!$Q$3:Q2202,'Rango proyecciones'!$AB$5)</f>
        <v/>
      </c>
      <c r="L158" s="9" t="n">
        <v>0</v>
      </c>
      <c r="M158" s="9" t="n">
        <v>0</v>
      </c>
      <c r="N158" s="9" t="n">
        <v>0</v>
      </c>
      <c r="O158" s="9" t="n">
        <v>0</v>
      </c>
      <c r="P158" s="15">
        <f>H158 + O158 + J158</f>
        <v/>
      </c>
      <c r="Q158" s="16">
        <f>H158 + O158 + K158</f>
        <v/>
      </c>
      <c r="R158" s="6">
        <f>SUMIFS('Stock - ETA'!$S$3:S2202,'Stock - ETA'!$F$3:F2202,'Rango proyecciones'!C158,'Stock - ETA'!$AA$3:AA2202,'Rango proyecciones'!$AB$5) + SUMIFS('Stock - ETA'!$R$3:R2202,'Stock - ETA'!$F$3:F2202,'Rango proyecciones'!C158,'Stock - ETA'!$AA$3:AA2202,'Rango proyecciones'!$AB$7)</f>
        <v/>
      </c>
      <c r="S158" s="9">
        <f>SUMIFS('Stock - ETA'!$I$3:I2202,'Stock - ETA'!$F$3:F2202,'Rango proyecciones'!C158,'Stock - ETA'!$Q$3:Q2202,'Rango proyecciones'!$AB$5) + SUMIFS('Stock - ETA'!$H$3:H2202,'Stock - ETA'!$F$3:F2202,'Rango proyecciones'!C158,'Stock - ETA'!$Q$3:Q2202,'Rango proyecciones'!$AB$7)</f>
        <v/>
      </c>
      <c r="T158" s="15">
        <f>R158</f>
        <v/>
      </c>
      <c r="U158" s="15">
        <f>S158</f>
        <v/>
      </c>
      <c r="V158" s="6" t="n">
        <v>60000</v>
      </c>
      <c r="W158" s="9">
        <f>SUMIFS('Stock - ETA'!$T$3:T2202,'Stock - ETA'!$F$3:F2202,'Rango proyecciones'!C158,'Stock - ETA'!$AA$3:AA2202,'Rango proyecciones'!$AB$5) + SUMIFS('Stock - ETA'!$S$3:S2202,'Stock - ETA'!$F$3:F2202,'Rango proyecciones'!C158,'Stock - ETA'!$AA$3:AA2202,'Rango proyecciones'!$AB$8)</f>
        <v/>
      </c>
      <c r="X158" s="9">
        <f>SUMIFS('Stock - ETA'!$J$3:J2202,'Stock - ETA'!$F$3:F2202,'Rango proyecciones'!C158,'Stock - ETA'!$Q$3:Q2202,'Rango proyecciones'!$AB$5) + SUMIFS('Stock - ETA'!$I$3:I2202,'Stock - ETA'!$F$3:F2202,'Rango proyecciones'!C158,'Stock - ETA'!$Q$3:Q2202,'Rango proyecciones'!$AB$8)</f>
        <v/>
      </c>
      <c r="Y158" s="15">
        <f> 0.7 * V158 + W158</f>
        <v/>
      </c>
      <c r="Z158" s="15">
        <f> 0.7 * V158 + X158</f>
        <v/>
      </c>
      <c r="AA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andes asia1022866</t>
        </is>
      </c>
      <c r="D159" s="4" t="inlineStr">
        <is>
          <t>Andes Asia</t>
        </is>
      </c>
      <c r="E159" s="4" t="n">
        <v>1022866</v>
      </c>
      <c r="F159" s="4" t="inlineStr">
        <is>
          <t>GO Pan Tec S/cuero L@ Cj 19k AS</t>
        </is>
      </c>
      <c r="G159" s="4" t="inlineStr">
        <is>
          <t>Panceta</t>
        </is>
      </c>
      <c r="H159" s="6" t="n">
        <v>17037</v>
      </c>
      <c r="I159" s="9" t="n">
        <v>45000</v>
      </c>
      <c r="J159" s="6">
        <f>SUMIFS('Stock - ETA'!$R$3:R2202,'Stock - ETA'!$F$3:F2202,'Rango proyecciones'!C159,'Stock - ETA'!$AA$3:AA2202,'Rango proyecciones'!$AB$5)</f>
        <v/>
      </c>
      <c r="K159" s="9">
        <f>SUMIFS('Stock - ETA'!$H$3:H2202,'Stock - ETA'!$F$3:F2202,'Rango proyecciones'!C159,'Stock - ETA'!$Q$3:Q2202,'Rango proyecciones'!$AB$5)</f>
        <v/>
      </c>
      <c r="L159" s="9" t="n">
        <v>0</v>
      </c>
      <c r="M159" s="9" t="n">
        <v>0</v>
      </c>
      <c r="N159" s="9" t="n">
        <v>0</v>
      </c>
      <c r="O159" s="9" t="n">
        <v>0</v>
      </c>
      <c r="P159" s="15">
        <f>H159 + O159 + J159</f>
        <v/>
      </c>
      <c r="Q159" s="16">
        <f>H159 + O159 + K159</f>
        <v/>
      </c>
      <c r="R159" s="6">
        <f>SUMIFS('Stock - ETA'!$S$3:S2202,'Stock - ETA'!$F$3:F2202,'Rango proyecciones'!C159,'Stock - ETA'!$AA$3:AA2202,'Rango proyecciones'!$AB$5) + SUMIFS('Stock - ETA'!$R$3:R2202,'Stock - ETA'!$F$3:F2202,'Rango proyecciones'!C159,'Stock - ETA'!$AA$3:AA2202,'Rango proyecciones'!$AB$7)</f>
        <v/>
      </c>
      <c r="S159" s="9">
        <f>SUMIFS('Stock - ETA'!$I$3:I2202,'Stock - ETA'!$F$3:F2202,'Rango proyecciones'!C159,'Stock - ETA'!$Q$3:Q2202,'Rango proyecciones'!$AB$5) + SUMIFS('Stock - ETA'!$H$3:H2202,'Stock - ETA'!$F$3:F2202,'Rango proyecciones'!C159,'Stock - ETA'!$Q$3:Q2202,'Rango proyecciones'!$AB$7)</f>
        <v/>
      </c>
      <c r="T159" s="15">
        <f>R159</f>
        <v/>
      </c>
      <c r="U159" s="15">
        <f>S159</f>
        <v/>
      </c>
      <c r="V159" s="6" t="n">
        <v>60000</v>
      </c>
      <c r="W159" s="9">
        <f>SUMIFS('Stock - ETA'!$T$3:T2202,'Stock - ETA'!$F$3:F2202,'Rango proyecciones'!C159,'Stock - ETA'!$AA$3:AA2202,'Rango proyecciones'!$AB$5) + SUMIFS('Stock - ETA'!$S$3:S2202,'Stock - ETA'!$F$3:F2202,'Rango proyecciones'!C159,'Stock - ETA'!$AA$3:AA2202,'Rango proyecciones'!$AB$8)</f>
        <v/>
      </c>
      <c r="X159" s="9">
        <f>SUMIFS('Stock - ETA'!$J$3:J2202,'Stock - ETA'!$F$3:F2202,'Rango proyecciones'!C159,'Stock - ETA'!$Q$3:Q2202,'Rango proyecciones'!$AB$5) + SUMIFS('Stock - ETA'!$I$3:I2202,'Stock - ETA'!$F$3:F2202,'Rango proyecciones'!C159,'Stock - ETA'!$Q$3:Q2202,'Rango proyecciones'!$AB$8)</f>
        <v/>
      </c>
      <c r="Y159" s="15">
        <f> 0.7 * V159 + W159</f>
        <v/>
      </c>
      <c r="Z159" s="15">
        <f> 0.7 * V159 + X159</f>
        <v/>
      </c>
      <c r="AA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andes asia1022914</t>
        </is>
      </c>
      <c r="D160" s="4" t="inlineStr">
        <is>
          <t>Andes Asia</t>
        </is>
      </c>
      <c r="E160" s="4" t="n">
        <v>1022914</v>
      </c>
      <c r="F160" s="4" t="inlineStr">
        <is>
          <t>GO Lom Tocino @ Bo Cj 20k AS</t>
        </is>
      </c>
      <c r="G160" s="4" t="inlineStr">
        <is>
          <t>Grasas</t>
        </is>
      </c>
      <c r="H160" s="6" t="n">
        <v>23940</v>
      </c>
      <c r="I160" s="9" t="n">
        <v>24000</v>
      </c>
      <c r="J160" s="6">
        <f>SUMIFS('Stock - ETA'!$R$3:R2202,'Stock - ETA'!$F$3:F2202,'Rango proyecciones'!C160,'Stock - ETA'!$AA$3:AA2202,'Rango proyecciones'!$AB$5)</f>
        <v/>
      </c>
      <c r="K160" s="9">
        <f>SUMIFS('Stock - ETA'!$H$3:H2202,'Stock - ETA'!$F$3:F2202,'Rango proyecciones'!C160,'Stock - ETA'!$Q$3:Q2202,'Rango proyecciones'!$AB$5)</f>
        <v/>
      </c>
      <c r="L160" s="9" t="n">
        <v>0</v>
      </c>
      <c r="M160" s="9" t="n">
        <v>0</v>
      </c>
      <c r="N160" s="9" t="n">
        <v>0</v>
      </c>
      <c r="O160" s="9" t="n">
        <v>0</v>
      </c>
      <c r="P160" s="15">
        <f>H160 + O160 + J160</f>
        <v/>
      </c>
      <c r="Q160" s="16">
        <f>H160 + O160 + K160</f>
        <v/>
      </c>
      <c r="R160" s="6">
        <f>SUMIFS('Stock - ETA'!$S$3:S2202,'Stock - ETA'!$F$3:F2202,'Rango proyecciones'!C160,'Stock - ETA'!$AA$3:AA2202,'Rango proyecciones'!$AB$5) + SUMIFS('Stock - ETA'!$R$3:R2202,'Stock - ETA'!$F$3:F2202,'Rango proyecciones'!C160,'Stock - ETA'!$AA$3:AA2202,'Rango proyecciones'!$AB$7)</f>
        <v/>
      </c>
      <c r="S160" s="9">
        <f>SUMIFS('Stock - ETA'!$I$3:I2202,'Stock - ETA'!$F$3:F2202,'Rango proyecciones'!C160,'Stock - ETA'!$Q$3:Q2202,'Rango proyecciones'!$AB$5) + SUMIFS('Stock - ETA'!$H$3:H2202,'Stock - ETA'!$F$3:F2202,'Rango proyecciones'!C160,'Stock - ETA'!$Q$3:Q2202,'Rango proyecciones'!$AB$7)</f>
        <v/>
      </c>
      <c r="T160" s="15">
        <f>R160</f>
        <v/>
      </c>
      <c r="U160" s="15">
        <f>S160</f>
        <v/>
      </c>
      <c r="V160" s="6" t="n"/>
      <c r="W160" s="9">
        <f>SUMIFS('Stock - ETA'!$T$3:T2202,'Stock - ETA'!$F$3:F2202,'Rango proyecciones'!C160,'Stock - ETA'!$AA$3:AA2202,'Rango proyecciones'!$AB$5) + SUMIFS('Stock - ETA'!$S$3:S2202,'Stock - ETA'!$F$3:F2202,'Rango proyecciones'!C160,'Stock - ETA'!$AA$3:AA2202,'Rango proyecciones'!$AB$8)</f>
        <v/>
      </c>
      <c r="X160" s="9">
        <f>SUMIFS('Stock - ETA'!$J$3:J2202,'Stock - ETA'!$F$3:F2202,'Rango proyecciones'!C160,'Stock - ETA'!$Q$3:Q2202,'Rango proyecciones'!$AB$5) + SUMIFS('Stock - ETA'!$I$3:I2202,'Stock - ETA'!$F$3:F2202,'Rango proyecciones'!C160,'Stock - ETA'!$Q$3:Q2202,'Rango proyecciones'!$AB$8)</f>
        <v/>
      </c>
      <c r="Y160" s="15">
        <f> 0.7 * V160 + W160</f>
        <v/>
      </c>
      <c r="Z160" s="15">
        <f> 0.7 * V160 + X160</f>
        <v/>
      </c>
      <c r="AA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andes asia1022918</t>
        </is>
      </c>
      <c r="D161" s="4" t="inlineStr">
        <is>
          <t>Andes Asia</t>
        </is>
      </c>
      <c r="E161" s="4" t="n">
        <v>1022918</v>
      </c>
      <c r="F161" s="4" t="inlineStr">
        <is>
          <t>GO Lom Tocino@ Cj 20k AA</t>
        </is>
      </c>
      <c r="G161" s="4" t="inlineStr">
        <is>
          <t>Grasas</t>
        </is>
      </c>
      <c r="H161" s="6" t="n">
        <v>48040</v>
      </c>
      <c r="I161" s="9" t="n">
        <v>48000</v>
      </c>
      <c r="J161" s="6">
        <f>SUMIFS('Stock - ETA'!$R$3:R2202,'Stock - ETA'!$F$3:F2202,'Rango proyecciones'!C161,'Stock - ETA'!$AA$3:AA2202,'Rango proyecciones'!$AB$5)</f>
        <v/>
      </c>
      <c r="K161" s="9">
        <f>SUMIFS('Stock - ETA'!$H$3:H2202,'Stock - ETA'!$F$3:F2202,'Rango proyecciones'!C161,'Stock - ETA'!$Q$3:Q2202,'Rango proyecciones'!$AB$5)</f>
        <v/>
      </c>
      <c r="L161" s="9" t="n">
        <v>0</v>
      </c>
      <c r="M161" s="9" t="n">
        <v>0</v>
      </c>
      <c r="N161" s="9" t="n"/>
      <c r="O161" s="9" t="n"/>
      <c r="P161" s="15">
        <f>H161 + O161 + J161</f>
        <v/>
      </c>
      <c r="Q161" s="16">
        <f>H161 + O161 + K161</f>
        <v/>
      </c>
      <c r="R161" s="6">
        <f>SUMIFS('Stock - ETA'!$S$3:S2202,'Stock - ETA'!$F$3:F2202,'Rango proyecciones'!C161,'Stock - ETA'!$AA$3:AA2202,'Rango proyecciones'!$AB$5) + SUMIFS('Stock - ETA'!$R$3:R2202,'Stock - ETA'!$F$3:F2202,'Rango proyecciones'!C161,'Stock - ETA'!$AA$3:AA2202,'Rango proyecciones'!$AB$7)</f>
        <v/>
      </c>
      <c r="S161" s="9">
        <f>SUMIFS('Stock - ETA'!$I$3:I2202,'Stock - ETA'!$F$3:F2202,'Rango proyecciones'!C161,'Stock - ETA'!$Q$3:Q2202,'Rango proyecciones'!$AB$5) + SUMIFS('Stock - ETA'!$H$3:H2202,'Stock - ETA'!$F$3:F2202,'Rango proyecciones'!C161,'Stock - ETA'!$Q$3:Q2202,'Rango proyecciones'!$AB$7)</f>
        <v/>
      </c>
      <c r="T161" s="15">
        <f>R161</f>
        <v/>
      </c>
      <c r="U161" s="15">
        <f>S161</f>
        <v/>
      </c>
      <c r="V161" s="6" t="n">
        <v>121939</v>
      </c>
      <c r="W161" s="9">
        <f>SUMIFS('Stock - ETA'!$T$3:T2202,'Stock - ETA'!$F$3:F2202,'Rango proyecciones'!C161,'Stock - ETA'!$AA$3:AA2202,'Rango proyecciones'!$AB$5) + SUMIFS('Stock - ETA'!$S$3:S2202,'Stock - ETA'!$F$3:F2202,'Rango proyecciones'!C161,'Stock - ETA'!$AA$3:AA2202,'Rango proyecciones'!$AB$8)</f>
        <v/>
      </c>
      <c r="X161" s="9">
        <f>SUMIFS('Stock - ETA'!$J$3:J2202,'Stock - ETA'!$F$3:F2202,'Rango proyecciones'!C161,'Stock - ETA'!$Q$3:Q2202,'Rango proyecciones'!$AB$5) + SUMIFS('Stock - ETA'!$I$3:I2202,'Stock - ETA'!$F$3:F2202,'Rango proyecciones'!C161,'Stock - ETA'!$Q$3:Q2202,'Rango proyecciones'!$AB$8)</f>
        <v/>
      </c>
      <c r="Y161" s="15">
        <f> 0.7 * V161 + W161</f>
        <v/>
      </c>
      <c r="Z161" s="15">
        <f> 0.7 * V161 + X161</f>
        <v/>
      </c>
      <c r="AA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andes asia1022989</t>
        </is>
      </c>
      <c r="D162" s="4" t="inlineStr">
        <is>
          <t>Andes Asia</t>
        </is>
      </c>
      <c r="E162" s="4" t="n">
        <v>1022989</v>
      </c>
      <c r="F162" s="4" t="inlineStr">
        <is>
          <t>GO MM LOIN S VP@ Cj 10k AS</t>
        </is>
      </c>
      <c r="G162" s="4" t="inlineStr">
        <is>
          <t>Lomo</t>
        </is>
      </c>
      <c r="H162" s="6" t="n">
        <v>36466.8</v>
      </c>
      <c r="I162" s="9" t="n">
        <v>36000</v>
      </c>
      <c r="J162" s="6">
        <f>SUMIFS('Stock - ETA'!$R$3:R2202,'Stock - ETA'!$F$3:F2202,'Rango proyecciones'!C162,'Stock - ETA'!$AA$3:AA2202,'Rango proyecciones'!$AB$5)</f>
        <v/>
      </c>
      <c r="K162" s="9">
        <f>SUMIFS('Stock - ETA'!$H$3:H2202,'Stock - ETA'!$F$3:F2202,'Rango proyecciones'!C162,'Stock - ETA'!$Q$3:Q2202,'Rango proyecciones'!$AB$5)</f>
        <v/>
      </c>
      <c r="L162" s="9" t="n">
        <v>0</v>
      </c>
      <c r="M162" s="9" t="n">
        <v>0</v>
      </c>
      <c r="N162" s="9" t="n">
        <v>0</v>
      </c>
      <c r="O162" s="9" t="n">
        <v>0</v>
      </c>
      <c r="P162" s="15">
        <f>H162 + O162 + J162</f>
        <v/>
      </c>
      <c r="Q162" s="16">
        <f>H162 + O162 + K162</f>
        <v/>
      </c>
      <c r="R162" s="6">
        <f>SUMIFS('Stock - ETA'!$S$3:S2202,'Stock - ETA'!$F$3:F2202,'Rango proyecciones'!C162,'Stock - ETA'!$AA$3:AA2202,'Rango proyecciones'!$AB$5) + SUMIFS('Stock - ETA'!$R$3:R2202,'Stock - ETA'!$F$3:F2202,'Rango proyecciones'!C162,'Stock - ETA'!$AA$3:AA2202,'Rango proyecciones'!$AB$7)</f>
        <v/>
      </c>
      <c r="S162" s="9">
        <f>SUMIFS('Stock - ETA'!$I$3:I2202,'Stock - ETA'!$F$3:F2202,'Rango proyecciones'!C162,'Stock - ETA'!$Q$3:Q2202,'Rango proyecciones'!$AB$5) + SUMIFS('Stock - ETA'!$H$3:H2202,'Stock - ETA'!$F$3:F2202,'Rango proyecciones'!C162,'Stock - ETA'!$Q$3:Q2202,'Rango proyecciones'!$AB$7)</f>
        <v/>
      </c>
      <c r="T162" s="15">
        <f>R162</f>
        <v/>
      </c>
      <c r="U162" s="15">
        <f>S162</f>
        <v/>
      </c>
      <c r="V162" s="6" t="n">
        <v>20000</v>
      </c>
      <c r="W162" s="9">
        <f>SUMIFS('Stock - ETA'!$T$3:T2202,'Stock - ETA'!$F$3:F2202,'Rango proyecciones'!C162,'Stock - ETA'!$AA$3:AA2202,'Rango proyecciones'!$AB$5) + SUMIFS('Stock - ETA'!$S$3:S2202,'Stock - ETA'!$F$3:F2202,'Rango proyecciones'!C162,'Stock - ETA'!$AA$3:AA2202,'Rango proyecciones'!$AB$8)</f>
        <v/>
      </c>
      <c r="X162" s="9">
        <f>SUMIFS('Stock - ETA'!$J$3:J2202,'Stock - ETA'!$F$3:F2202,'Rango proyecciones'!C162,'Stock - ETA'!$Q$3:Q2202,'Rango proyecciones'!$AB$5) + SUMIFS('Stock - ETA'!$I$3:I2202,'Stock - ETA'!$F$3:F2202,'Rango proyecciones'!C162,'Stock - ETA'!$Q$3:Q2202,'Rango proyecciones'!$AB$8)</f>
        <v/>
      </c>
      <c r="Y162" s="15">
        <f> 0.7 * V162 + W162</f>
        <v/>
      </c>
      <c r="Z162" s="15">
        <f> 0.7 * V162 + X162</f>
        <v/>
      </c>
      <c r="AA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andes asia1023102</t>
        </is>
      </c>
      <c r="D163" s="4" t="inlineStr">
        <is>
          <t>Andes Asia</t>
        </is>
      </c>
      <c r="E163" s="4" t="n">
        <v>1023102</v>
      </c>
      <c r="F163" s="4" t="inlineStr">
        <is>
          <t>GO MM Loin LL VP@ Cj 20k AA</t>
        </is>
      </c>
      <c r="G163" s="4" t="inlineStr">
        <is>
          <t>Lomo</t>
        </is>
      </c>
      <c r="H163" s="6" t="n">
        <v>9948.5</v>
      </c>
      <c r="I163" s="9" t="n">
        <v>0</v>
      </c>
      <c r="J163" s="6">
        <f>SUMIFS('Stock - ETA'!$R$3:R2202,'Stock - ETA'!$F$3:F2202,'Rango proyecciones'!C163,'Stock - ETA'!$AA$3:AA2202,'Rango proyecciones'!$AB$5)</f>
        <v/>
      </c>
      <c r="K163" s="9">
        <f>SUMIFS('Stock - ETA'!$H$3:H2202,'Stock - ETA'!$F$3:F2202,'Rango proyecciones'!C163,'Stock - ETA'!$Q$3:Q2202,'Rango proyecciones'!$AB$5)</f>
        <v/>
      </c>
      <c r="L163" s="9" t="n">
        <v>0</v>
      </c>
      <c r="M163" s="9" t="n">
        <v>0</v>
      </c>
      <c r="N163" s="9" t="n">
        <v>0</v>
      </c>
      <c r="O163" s="9" t="n">
        <v>0</v>
      </c>
      <c r="P163" s="15">
        <f>H163 + O163 + J163</f>
        <v/>
      </c>
      <c r="Q163" s="16">
        <f>H163 + O163 + K163</f>
        <v/>
      </c>
      <c r="R163" s="6">
        <f>SUMIFS('Stock - ETA'!$S$3:S2202,'Stock - ETA'!$F$3:F2202,'Rango proyecciones'!C163,'Stock - ETA'!$AA$3:AA2202,'Rango proyecciones'!$AB$5) + SUMIFS('Stock - ETA'!$R$3:R2202,'Stock - ETA'!$F$3:F2202,'Rango proyecciones'!C163,'Stock - ETA'!$AA$3:AA2202,'Rango proyecciones'!$AB$7)</f>
        <v/>
      </c>
      <c r="S163" s="9">
        <f>SUMIFS('Stock - ETA'!$I$3:I2202,'Stock - ETA'!$F$3:F2202,'Rango proyecciones'!C163,'Stock - ETA'!$Q$3:Q2202,'Rango proyecciones'!$AB$5) + SUMIFS('Stock - ETA'!$H$3:H2202,'Stock - ETA'!$F$3:F2202,'Rango proyecciones'!C163,'Stock - ETA'!$Q$3:Q2202,'Rango proyecciones'!$AB$7)</f>
        <v/>
      </c>
      <c r="T163" s="15">
        <f>R163</f>
        <v/>
      </c>
      <c r="U163" s="15">
        <f>S163</f>
        <v/>
      </c>
      <c r="V163" s="6" t="n">
        <v>5000</v>
      </c>
      <c r="W163" s="9">
        <f>SUMIFS('Stock - ETA'!$T$3:T2202,'Stock - ETA'!$F$3:F2202,'Rango proyecciones'!C163,'Stock - ETA'!$AA$3:AA2202,'Rango proyecciones'!$AB$5) + SUMIFS('Stock - ETA'!$S$3:S2202,'Stock - ETA'!$F$3:F2202,'Rango proyecciones'!C163,'Stock - ETA'!$AA$3:AA2202,'Rango proyecciones'!$AB$8)</f>
        <v/>
      </c>
      <c r="X163" s="9">
        <f>SUMIFS('Stock - ETA'!$J$3:J2202,'Stock - ETA'!$F$3:F2202,'Rango proyecciones'!C163,'Stock - ETA'!$Q$3:Q2202,'Rango proyecciones'!$AB$5) + SUMIFS('Stock - ETA'!$I$3:I2202,'Stock - ETA'!$F$3:F2202,'Rango proyecciones'!C163,'Stock - ETA'!$Q$3:Q2202,'Rango proyecciones'!$AB$8)</f>
        <v/>
      </c>
      <c r="Y163" s="15">
        <f> 0.7 * V163 + W163</f>
        <v/>
      </c>
      <c r="Z163" s="15">
        <f> 0.7 * V163 + X163</f>
        <v/>
      </c>
      <c r="AA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andes asia1023123</t>
        </is>
      </c>
      <c r="D164" s="4" t="inlineStr">
        <is>
          <t>Andes Asia</t>
        </is>
      </c>
      <c r="E164" s="4" t="n">
        <v>1023123</v>
      </c>
      <c r="F164" s="4" t="inlineStr">
        <is>
          <t>GO Lom Vet@ Cj 9k AS</t>
        </is>
      </c>
      <c r="G164" s="4" t="inlineStr">
        <is>
          <t>Lomo</t>
        </is>
      </c>
      <c r="H164" s="6" t="n">
        <v>6908.7</v>
      </c>
      <c r="I164" s="9" t="n">
        <v>3000</v>
      </c>
      <c r="J164" s="6">
        <f>SUMIFS('Stock - ETA'!$R$3:R2202,'Stock - ETA'!$F$3:F2202,'Rango proyecciones'!C164,'Stock - ETA'!$AA$3:AA2202,'Rango proyecciones'!$AB$5)</f>
        <v/>
      </c>
      <c r="K164" s="9">
        <f>SUMIFS('Stock - ETA'!$H$3:H2202,'Stock - ETA'!$F$3:F2202,'Rango proyecciones'!C164,'Stock - ETA'!$Q$3:Q2202,'Rango proyecciones'!$AB$5)</f>
        <v/>
      </c>
      <c r="L164" s="9" t="n">
        <v>0</v>
      </c>
      <c r="M164" s="9" t="n">
        <v>0</v>
      </c>
      <c r="N164" s="9" t="n">
        <v>0</v>
      </c>
      <c r="O164" s="9" t="n">
        <v>0</v>
      </c>
      <c r="P164" s="15">
        <f>H164 + O164 + J164</f>
        <v/>
      </c>
      <c r="Q164" s="16">
        <f>H164 + O164 + K164</f>
        <v/>
      </c>
      <c r="R164" s="6">
        <f>SUMIFS('Stock - ETA'!$S$3:S2202,'Stock - ETA'!$F$3:F2202,'Rango proyecciones'!C164,'Stock - ETA'!$AA$3:AA2202,'Rango proyecciones'!$AB$5) + SUMIFS('Stock - ETA'!$R$3:R2202,'Stock - ETA'!$F$3:F2202,'Rango proyecciones'!C164,'Stock - ETA'!$AA$3:AA2202,'Rango proyecciones'!$AB$7)</f>
        <v/>
      </c>
      <c r="S164" s="9">
        <f>SUMIFS('Stock - ETA'!$I$3:I2202,'Stock - ETA'!$F$3:F2202,'Rango proyecciones'!C164,'Stock - ETA'!$Q$3:Q2202,'Rango proyecciones'!$AB$5) + SUMIFS('Stock - ETA'!$H$3:H2202,'Stock - ETA'!$F$3:F2202,'Rango proyecciones'!C164,'Stock - ETA'!$Q$3:Q2202,'Rango proyecciones'!$AB$7)</f>
        <v/>
      </c>
      <c r="T164" s="15">
        <f>R164</f>
        <v/>
      </c>
      <c r="U164" s="15">
        <f>S164</f>
        <v/>
      </c>
      <c r="V164" s="6" t="n">
        <v>5000</v>
      </c>
      <c r="W164" s="9">
        <f>SUMIFS('Stock - ETA'!$T$3:T2202,'Stock - ETA'!$F$3:F2202,'Rango proyecciones'!C164,'Stock - ETA'!$AA$3:AA2202,'Rango proyecciones'!$AB$5) + SUMIFS('Stock - ETA'!$S$3:S2202,'Stock - ETA'!$F$3:F2202,'Rango proyecciones'!C164,'Stock - ETA'!$AA$3:AA2202,'Rango proyecciones'!$AB$8)</f>
        <v/>
      </c>
      <c r="X164" s="9">
        <f>SUMIFS('Stock - ETA'!$J$3:J2202,'Stock - ETA'!$F$3:F2202,'Rango proyecciones'!C164,'Stock - ETA'!$Q$3:Q2202,'Rango proyecciones'!$AB$5) + SUMIFS('Stock - ETA'!$I$3:I2202,'Stock - ETA'!$F$3:F2202,'Rango proyecciones'!C164,'Stock - ETA'!$Q$3:Q2202,'Rango proyecciones'!$AB$8)</f>
        <v/>
      </c>
      <c r="Y164" s="15">
        <f> 0.7 * V164 + W164</f>
        <v/>
      </c>
      <c r="Z164" s="15">
        <f> 0.7 * V164 + X164</f>
        <v/>
      </c>
      <c r="AA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andes asia1023184</t>
        </is>
      </c>
      <c r="D165" s="4" t="inlineStr">
        <is>
          <t>Andes Asia</t>
        </is>
      </c>
      <c r="E165" s="4" t="n">
        <v>1023184</v>
      </c>
      <c r="F165" s="4" t="inlineStr">
        <is>
          <t>GO CC Loin L S/Tec@ Fi Cj 16k AS</t>
        </is>
      </c>
      <c r="G165" s="4" t="inlineStr">
        <is>
          <t>Lomo</t>
        </is>
      </c>
      <c r="H165" s="6" t="n">
        <v>980.1</v>
      </c>
      <c r="I165" s="9" t="n">
        <v>0</v>
      </c>
      <c r="J165" s="6">
        <f>SUMIFS('Stock - ETA'!$R$3:R2202,'Stock - ETA'!$F$3:F2202,'Rango proyecciones'!C165,'Stock - ETA'!$AA$3:AA2202,'Rango proyecciones'!$AB$5)</f>
        <v/>
      </c>
      <c r="K165" s="9">
        <f>SUMIFS('Stock - ETA'!$H$3:H2202,'Stock - ETA'!$F$3:F2202,'Rango proyecciones'!C165,'Stock - ETA'!$Q$3:Q2202,'Rango proyecciones'!$AB$5)</f>
        <v/>
      </c>
      <c r="L165" s="9" t="n">
        <v>0</v>
      </c>
      <c r="M165" s="9" t="n">
        <v>0</v>
      </c>
      <c r="N165" s="9" t="n"/>
      <c r="O165" s="9" t="n"/>
      <c r="P165" s="15">
        <f>H165 + O165 + J165</f>
        <v/>
      </c>
      <c r="Q165" s="16">
        <f>H165 + O165 + K165</f>
        <v/>
      </c>
      <c r="R165" s="6">
        <f>SUMIFS('Stock - ETA'!$S$3:S2202,'Stock - ETA'!$F$3:F2202,'Rango proyecciones'!C165,'Stock - ETA'!$AA$3:AA2202,'Rango proyecciones'!$AB$5) + SUMIFS('Stock - ETA'!$R$3:R2202,'Stock - ETA'!$F$3:F2202,'Rango proyecciones'!C165,'Stock - ETA'!$AA$3:AA2202,'Rango proyecciones'!$AB$7)</f>
        <v/>
      </c>
      <c r="S165" s="9">
        <f>SUMIFS('Stock - ETA'!$I$3:I2202,'Stock - ETA'!$F$3:F2202,'Rango proyecciones'!C165,'Stock - ETA'!$Q$3:Q2202,'Rango proyecciones'!$AB$5) + SUMIFS('Stock - ETA'!$H$3:H2202,'Stock - ETA'!$F$3:F2202,'Rango proyecciones'!C165,'Stock - ETA'!$Q$3:Q2202,'Rango proyecciones'!$AB$7)</f>
        <v/>
      </c>
      <c r="T165" s="15">
        <f>R165</f>
        <v/>
      </c>
      <c r="U165" s="15">
        <f>S165</f>
        <v/>
      </c>
      <c r="V165" s="6" t="n">
        <v>1000</v>
      </c>
      <c r="W165" s="9">
        <f>SUMIFS('Stock - ETA'!$T$3:T2202,'Stock - ETA'!$F$3:F2202,'Rango proyecciones'!C165,'Stock - ETA'!$AA$3:AA2202,'Rango proyecciones'!$AB$5) + SUMIFS('Stock - ETA'!$S$3:S2202,'Stock - ETA'!$F$3:F2202,'Rango proyecciones'!C165,'Stock - ETA'!$AA$3:AA2202,'Rango proyecciones'!$AB$8)</f>
        <v/>
      </c>
      <c r="X165" s="9">
        <f>SUMIFS('Stock - ETA'!$J$3:J2202,'Stock - ETA'!$F$3:F2202,'Rango proyecciones'!C165,'Stock - ETA'!$Q$3:Q2202,'Rango proyecciones'!$AB$5) + SUMIFS('Stock - ETA'!$I$3:I2202,'Stock - ETA'!$F$3:F2202,'Rango proyecciones'!C165,'Stock - ETA'!$Q$3:Q2202,'Rango proyecciones'!$AB$8)</f>
        <v/>
      </c>
      <c r="Y165" s="15">
        <f> 0.7 * V165 + W165</f>
        <v/>
      </c>
      <c r="Z165" s="15">
        <f> 0.7 * V165 + X165</f>
        <v/>
      </c>
      <c r="AA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andes asia1023265</t>
        </is>
      </c>
      <c r="D166" s="4" t="inlineStr">
        <is>
          <t>Andes Asia</t>
        </is>
      </c>
      <c r="E166" s="4" t="n">
        <v>1023265</v>
      </c>
      <c r="F166" s="4" t="inlineStr">
        <is>
          <t>GO Pta Cos 2h@ Bo Cj 10k AS</t>
        </is>
      </c>
      <c r="G166" s="4" t="inlineStr">
        <is>
          <t>Cost-Pec</t>
        </is>
      </c>
      <c r="H166" s="6" t="n">
        <v>1000.9</v>
      </c>
      <c r="I166" s="9" t="n">
        <v>10000</v>
      </c>
      <c r="J166" s="6">
        <f>SUMIFS('Stock - ETA'!$R$3:R2202,'Stock - ETA'!$F$3:F2202,'Rango proyecciones'!C166,'Stock - ETA'!$AA$3:AA2202,'Rango proyecciones'!$AB$5)</f>
        <v/>
      </c>
      <c r="K166" s="9">
        <f>SUMIFS('Stock - ETA'!$H$3:H2202,'Stock - ETA'!$F$3:F2202,'Rango proyecciones'!C166,'Stock - ETA'!$Q$3:Q2202,'Rango proyecciones'!$AB$5)</f>
        <v/>
      </c>
      <c r="L166" s="9" t="n">
        <v>0</v>
      </c>
      <c r="M166" s="9" t="n">
        <v>0</v>
      </c>
      <c r="N166" s="9" t="n">
        <v>0</v>
      </c>
      <c r="O166" s="9" t="n">
        <v>0</v>
      </c>
      <c r="P166" s="15">
        <f>H166 + O166 + J166</f>
        <v/>
      </c>
      <c r="Q166" s="16">
        <f>H166 + O166 + K166</f>
        <v/>
      </c>
      <c r="R166" s="6">
        <f>SUMIFS('Stock - ETA'!$S$3:S2202,'Stock - ETA'!$F$3:F2202,'Rango proyecciones'!C166,'Stock - ETA'!$AA$3:AA2202,'Rango proyecciones'!$AB$5) + SUMIFS('Stock - ETA'!$R$3:R2202,'Stock - ETA'!$F$3:F2202,'Rango proyecciones'!C166,'Stock - ETA'!$AA$3:AA2202,'Rango proyecciones'!$AB$7)</f>
        <v/>
      </c>
      <c r="S166" s="9">
        <f>SUMIFS('Stock - ETA'!$I$3:I2202,'Stock - ETA'!$F$3:F2202,'Rango proyecciones'!C166,'Stock - ETA'!$Q$3:Q2202,'Rango proyecciones'!$AB$5) + SUMIFS('Stock - ETA'!$H$3:H2202,'Stock - ETA'!$F$3:F2202,'Rango proyecciones'!C166,'Stock - ETA'!$Q$3:Q2202,'Rango proyecciones'!$AB$7)</f>
        <v/>
      </c>
      <c r="T166" s="15">
        <f>R166</f>
        <v/>
      </c>
      <c r="U166" s="15">
        <f>S166</f>
        <v/>
      </c>
      <c r="V166" s="6" t="n">
        <v>6000</v>
      </c>
      <c r="W166" s="9">
        <f>SUMIFS('Stock - ETA'!$T$3:T2202,'Stock - ETA'!$F$3:F2202,'Rango proyecciones'!C166,'Stock - ETA'!$AA$3:AA2202,'Rango proyecciones'!$AB$5) + SUMIFS('Stock - ETA'!$S$3:S2202,'Stock - ETA'!$F$3:F2202,'Rango proyecciones'!C166,'Stock - ETA'!$AA$3:AA2202,'Rango proyecciones'!$AB$8)</f>
        <v/>
      </c>
      <c r="X166" s="9">
        <f>SUMIFS('Stock - ETA'!$J$3:J2202,'Stock - ETA'!$F$3:F2202,'Rango proyecciones'!C166,'Stock - ETA'!$Q$3:Q2202,'Rango proyecciones'!$AB$5) + SUMIFS('Stock - ETA'!$I$3:I2202,'Stock - ETA'!$F$3:F2202,'Rango proyecciones'!C166,'Stock - ETA'!$Q$3:Q2202,'Rango proyecciones'!$AB$8)</f>
        <v/>
      </c>
      <c r="Y166" s="15">
        <f> 0.7 * V166 + W166</f>
        <v/>
      </c>
      <c r="Z166" s="15">
        <f> 0.7 * V166 + X166</f>
        <v/>
      </c>
      <c r="AA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andes asia1023357</t>
        </is>
      </c>
      <c r="D167" s="4" t="inlineStr">
        <is>
          <t>Andes Asia</t>
        </is>
      </c>
      <c r="E167" s="4" t="n">
        <v>1023357</v>
      </c>
      <c r="F167" s="4" t="inlineStr">
        <is>
          <t>GO Mantec@ Cj 20k AS</t>
        </is>
      </c>
      <c r="G167" s="4" t="inlineStr">
        <is>
          <t>Muestra</t>
        </is>
      </c>
      <c r="H167" s="6" t="n">
        <v>60</v>
      </c>
      <c r="I167" s="9" t="n">
        <v>0</v>
      </c>
      <c r="J167" s="6">
        <f>SUMIFS('Stock - ETA'!$R$3:R2202,'Stock - ETA'!$F$3:F2202,'Rango proyecciones'!C167,'Stock - ETA'!$AA$3:AA2202,'Rango proyecciones'!$AB$5)</f>
        <v/>
      </c>
      <c r="K167" s="9">
        <f>SUMIFS('Stock - ETA'!$H$3:H2202,'Stock - ETA'!$F$3:F2202,'Rango proyecciones'!C167,'Stock - ETA'!$Q$3:Q2202,'Rango proyecciones'!$AB$5)</f>
        <v/>
      </c>
      <c r="L167" s="9" t="n">
        <v>0</v>
      </c>
      <c r="M167" s="9" t="n">
        <v>0</v>
      </c>
      <c r="N167" s="9" t="n"/>
      <c r="O167" s="9" t="n"/>
      <c r="P167" s="15">
        <f>H167 + O167 + J167</f>
        <v/>
      </c>
      <c r="Q167" s="16">
        <f>H167 + O167 + K167</f>
        <v/>
      </c>
      <c r="R167" s="6">
        <f>SUMIFS('Stock - ETA'!$S$3:S2202,'Stock - ETA'!$F$3:F2202,'Rango proyecciones'!C167,'Stock - ETA'!$AA$3:AA2202,'Rango proyecciones'!$AB$5) + SUMIFS('Stock - ETA'!$R$3:R2202,'Stock - ETA'!$F$3:F2202,'Rango proyecciones'!C167,'Stock - ETA'!$AA$3:AA2202,'Rango proyecciones'!$AB$7)</f>
        <v/>
      </c>
      <c r="S167" s="9">
        <f>SUMIFS('Stock - ETA'!$I$3:I2202,'Stock - ETA'!$F$3:F2202,'Rango proyecciones'!C167,'Stock - ETA'!$Q$3:Q2202,'Rango proyecciones'!$AB$5) + SUMIFS('Stock - ETA'!$H$3:H2202,'Stock - ETA'!$F$3:F2202,'Rango proyecciones'!C167,'Stock - ETA'!$Q$3:Q2202,'Rango proyecciones'!$AB$7)</f>
        <v/>
      </c>
      <c r="T167" s="15">
        <f>R167</f>
        <v/>
      </c>
      <c r="U167" s="15">
        <f>S167</f>
        <v/>
      </c>
      <c r="V167" s="6" t="n"/>
      <c r="W167" s="9">
        <f>SUMIFS('Stock - ETA'!$T$3:T2202,'Stock - ETA'!$F$3:F2202,'Rango proyecciones'!C167,'Stock - ETA'!$AA$3:AA2202,'Rango proyecciones'!$AB$5) + SUMIFS('Stock - ETA'!$S$3:S2202,'Stock - ETA'!$F$3:F2202,'Rango proyecciones'!C167,'Stock - ETA'!$AA$3:AA2202,'Rango proyecciones'!$AB$8)</f>
        <v/>
      </c>
      <c r="X167" s="9">
        <f>SUMIFS('Stock - ETA'!$J$3:J2202,'Stock - ETA'!$F$3:F2202,'Rango proyecciones'!C167,'Stock - ETA'!$Q$3:Q2202,'Rango proyecciones'!$AB$5) + SUMIFS('Stock - ETA'!$I$3:I2202,'Stock - ETA'!$F$3:F2202,'Rango proyecciones'!C167,'Stock - ETA'!$Q$3:Q2202,'Rango proyecciones'!$AB$8)</f>
        <v/>
      </c>
      <c r="Y167" s="15">
        <f> 0.7 * V167 + W167</f>
        <v/>
      </c>
      <c r="Z167" s="15">
        <f> 0.7 * V167 + X167</f>
        <v/>
      </c>
      <c r="AA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agro mexico1020845</t>
        </is>
      </c>
      <c r="D168" s="4" t="inlineStr">
        <is>
          <t>Agro Mexico</t>
        </is>
      </c>
      <c r="E168" s="4" t="n">
        <v>1020845</v>
      </c>
      <c r="F168" s="4" t="inlineStr">
        <is>
          <t>GO Lom Vet 44@ Fi Cj 20k AS</t>
        </is>
      </c>
      <c r="G168" s="4" t="inlineStr">
        <is>
          <t>Lomo</t>
        </is>
      </c>
      <c r="H168" s="6" t="n">
        <v>24019.459</v>
      </c>
      <c r="I168" s="9" t="n">
        <v>0</v>
      </c>
      <c r="J168" s="6">
        <f>SUMIFS('Stock - ETA'!$R$3:R2202,'Stock - ETA'!$F$3:F2202,'Rango proyecciones'!C168,'Stock - ETA'!$AA$3:AA2202,'Rango proyecciones'!$AB$5)</f>
        <v/>
      </c>
      <c r="K168" s="9">
        <f>SUMIFS('Stock - ETA'!$H$3:H2202,'Stock - ETA'!$F$3:F2202,'Rango proyecciones'!C168,'Stock - ETA'!$Q$3:Q2202,'Rango proyecciones'!$AB$5)</f>
        <v/>
      </c>
      <c r="L168" s="9" t="n">
        <v>0</v>
      </c>
      <c r="M168" s="9" t="n">
        <v>0</v>
      </c>
      <c r="N168" s="9" t="n"/>
      <c r="O168" s="9" t="n"/>
      <c r="P168" s="15">
        <f>H168 + O168 + J168</f>
        <v/>
      </c>
      <c r="Q168" s="16">
        <f>H168 + O168 + K168</f>
        <v/>
      </c>
      <c r="R168" s="6">
        <f>SUMIFS('Stock - ETA'!$S$3:S2202,'Stock - ETA'!$F$3:F2202,'Rango proyecciones'!C168,'Stock - ETA'!$AA$3:AA2202,'Rango proyecciones'!$AB$5) + SUMIFS('Stock - ETA'!$R$3:R2202,'Stock - ETA'!$F$3:F2202,'Rango proyecciones'!C168,'Stock - ETA'!$AA$3:AA2202,'Rango proyecciones'!$AB$7)</f>
        <v/>
      </c>
      <c r="S168" s="9">
        <f>SUMIFS('Stock - ETA'!$I$3:I2202,'Stock - ETA'!$F$3:F2202,'Rango proyecciones'!C168,'Stock - ETA'!$Q$3:Q2202,'Rango proyecciones'!$AB$5) + SUMIFS('Stock - ETA'!$H$3:H2202,'Stock - ETA'!$F$3:F2202,'Rango proyecciones'!C168,'Stock - ETA'!$Q$3:Q2202,'Rango proyecciones'!$AB$7)</f>
        <v/>
      </c>
      <c r="T168" s="15">
        <f>R168</f>
        <v/>
      </c>
      <c r="U168" s="15">
        <f>S168</f>
        <v/>
      </c>
      <c r="V168" s="6" t="n"/>
      <c r="W168" s="9">
        <f>SUMIFS('Stock - ETA'!$T$3:T2202,'Stock - ETA'!$F$3:F2202,'Rango proyecciones'!C168,'Stock - ETA'!$AA$3:AA2202,'Rango proyecciones'!$AB$5) + SUMIFS('Stock - ETA'!$S$3:S2202,'Stock - ETA'!$F$3:F2202,'Rango proyecciones'!C168,'Stock - ETA'!$AA$3:AA2202,'Rango proyecciones'!$AB$8)</f>
        <v/>
      </c>
      <c r="X168" s="9">
        <f>SUMIFS('Stock - ETA'!$J$3:J2202,'Stock - ETA'!$F$3:F2202,'Rango proyecciones'!C168,'Stock - ETA'!$Q$3:Q2202,'Rango proyecciones'!$AB$5) + SUMIFS('Stock - ETA'!$I$3:I2202,'Stock - ETA'!$F$3:F2202,'Rango proyecciones'!C168,'Stock - ETA'!$Q$3:Q2202,'Rango proyecciones'!$AB$8)</f>
        <v/>
      </c>
      <c r="Y168" s="15">
        <f> 0.8 * V168 + W168</f>
        <v/>
      </c>
      <c r="Z168" s="15">
        <f> 0.8 * V168 + X168</f>
        <v/>
      </c>
      <c r="AA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agro mexico1021020</t>
        </is>
      </c>
      <c r="D169" s="4" t="inlineStr">
        <is>
          <t>Agro Mexico</t>
        </is>
      </c>
      <c r="E169" s="4" t="n">
        <v>1021020</v>
      </c>
      <c r="F169" s="4" t="inlineStr">
        <is>
          <t>GO Papda@ Bo Cj 20k AS</t>
        </is>
      </c>
      <c r="G169" s="4" t="inlineStr">
        <is>
          <t>Plancha</t>
        </is>
      </c>
      <c r="H169" s="6" t="n">
        <v>24004.78</v>
      </c>
      <c r="I169" s="9" t="n">
        <v>48000</v>
      </c>
      <c r="J169" s="6">
        <f>SUMIFS('Stock - ETA'!$R$3:R2202,'Stock - ETA'!$F$3:F2202,'Rango proyecciones'!C169,'Stock - ETA'!$AA$3:AA2202,'Rango proyecciones'!$AB$5)</f>
        <v/>
      </c>
      <c r="K169" s="9">
        <f>SUMIFS('Stock - ETA'!$H$3:H2202,'Stock - ETA'!$F$3:F2202,'Rango proyecciones'!C169,'Stock - ETA'!$Q$3:Q2202,'Rango proyecciones'!$AB$5)</f>
        <v/>
      </c>
      <c r="L169" s="9" t="n">
        <v>0</v>
      </c>
      <c r="M169" s="9" t="n">
        <v>0</v>
      </c>
      <c r="N169" s="9" t="n">
        <v>24013.89</v>
      </c>
      <c r="O169" s="9" t="n">
        <v>0</v>
      </c>
      <c r="P169" s="15">
        <f>H169 + O169 + J169</f>
        <v/>
      </c>
      <c r="Q169" s="16">
        <f>H169 + O169 + K169</f>
        <v/>
      </c>
      <c r="R169" s="6">
        <f>SUMIFS('Stock - ETA'!$S$3:S2202,'Stock - ETA'!$F$3:F2202,'Rango proyecciones'!C169,'Stock - ETA'!$AA$3:AA2202,'Rango proyecciones'!$AB$5) + SUMIFS('Stock - ETA'!$R$3:R2202,'Stock - ETA'!$F$3:F2202,'Rango proyecciones'!C169,'Stock - ETA'!$AA$3:AA2202,'Rango proyecciones'!$AB$7)</f>
        <v/>
      </c>
      <c r="S169" s="9">
        <f>SUMIFS('Stock - ETA'!$I$3:I2202,'Stock - ETA'!$F$3:F2202,'Rango proyecciones'!C169,'Stock - ETA'!$Q$3:Q2202,'Rango proyecciones'!$AB$5) + SUMIFS('Stock - ETA'!$H$3:H2202,'Stock - ETA'!$F$3:F2202,'Rango proyecciones'!C169,'Stock - ETA'!$Q$3:Q2202,'Rango proyecciones'!$AB$7)</f>
        <v/>
      </c>
      <c r="T169" s="15">
        <f>R169</f>
        <v/>
      </c>
      <c r="U169" s="15">
        <f>S169</f>
        <v/>
      </c>
      <c r="V169" s="6" t="n"/>
      <c r="W169" s="9">
        <f>SUMIFS('Stock - ETA'!$T$3:T2202,'Stock - ETA'!$F$3:F2202,'Rango proyecciones'!C169,'Stock - ETA'!$AA$3:AA2202,'Rango proyecciones'!$AB$5) + SUMIFS('Stock - ETA'!$S$3:S2202,'Stock - ETA'!$F$3:F2202,'Rango proyecciones'!C169,'Stock - ETA'!$AA$3:AA2202,'Rango proyecciones'!$AB$8)</f>
        <v/>
      </c>
      <c r="X169" s="9">
        <f>SUMIFS('Stock - ETA'!$J$3:J2202,'Stock - ETA'!$F$3:F2202,'Rango proyecciones'!C169,'Stock - ETA'!$Q$3:Q2202,'Rango proyecciones'!$AB$5) + SUMIFS('Stock - ETA'!$I$3:I2202,'Stock - ETA'!$F$3:F2202,'Rango proyecciones'!C169,'Stock - ETA'!$Q$3:Q2202,'Rango proyecciones'!$AB$8)</f>
        <v/>
      </c>
      <c r="Y169" s="15">
        <f> 0.8 * V169 + W169</f>
        <v/>
      </c>
      <c r="Z169" s="15">
        <f> 0.8 * V169 + X169</f>
        <v/>
      </c>
      <c r="AA169" s="6" t="n"/>
    </row>
    <row r="170">
      <c r="A170" s="4" t="inlineStr">
        <is>
          <t>Cerdo</t>
        </is>
      </c>
      <c r="B170" s="4" t="inlineStr">
        <is>
          <t>Venta Local</t>
        </is>
      </c>
      <c r="C170" s="4" t="inlineStr">
        <is>
          <t>agro mexico1021270</t>
        </is>
      </c>
      <c r="D170" s="4" t="inlineStr">
        <is>
          <t>Agro Mexico</t>
        </is>
      </c>
      <c r="E170" s="4" t="n">
        <v>1021270</v>
      </c>
      <c r="F170" s="4" t="inlineStr">
        <is>
          <t>GO Forro Pal@ Bo Cj 20k AS</t>
        </is>
      </c>
      <c r="G170" s="4" t="inlineStr">
        <is>
          <t>Cueros</t>
        </is>
      </c>
      <c r="H170" s="6" t="n">
        <v>24011.994</v>
      </c>
      <c r="I170" s="9" t="n">
        <v>144000</v>
      </c>
      <c r="J170" s="6">
        <f>SUMIFS('Stock - ETA'!$R$3:R2202,'Stock - ETA'!$F$3:F2202,'Rango proyecciones'!C170,'Stock - ETA'!$AA$3:AA2202,'Rango proyecciones'!$AB$5)</f>
        <v/>
      </c>
      <c r="K170" s="9">
        <f>SUMIFS('Stock - ETA'!$H$3:H2202,'Stock - ETA'!$F$3:F2202,'Rango proyecciones'!C170,'Stock - ETA'!$Q$3:Q2202,'Rango proyecciones'!$AB$5)</f>
        <v/>
      </c>
      <c r="L170" s="9" t="n">
        <v>0</v>
      </c>
      <c r="M170" s="9" t="n">
        <v>0</v>
      </c>
      <c r="N170" s="9" t="n">
        <v>0</v>
      </c>
      <c r="O170" s="9" t="n">
        <v>0</v>
      </c>
      <c r="P170" s="15">
        <f>H170 + O170 + J170</f>
        <v/>
      </c>
      <c r="Q170" s="16">
        <f>H170 + O170 + K170</f>
        <v/>
      </c>
      <c r="R170" s="6">
        <f>SUMIFS('Stock - ETA'!$S$3:S2202,'Stock - ETA'!$F$3:F2202,'Rango proyecciones'!C170,'Stock - ETA'!$AA$3:AA2202,'Rango proyecciones'!$AB$5) + SUMIFS('Stock - ETA'!$R$3:R2202,'Stock - ETA'!$F$3:F2202,'Rango proyecciones'!C170,'Stock - ETA'!$AA$3:AA2202,'Rango proyecciones'!$AB$7)</f>
        <v/>
      </c>
      <c r="S170" s="9">
        <f>SUMIFS('Stock - ETA'!$I$3:I2202,'Stock - ETA'!$F$3:F2202,'Rango proyecciones'!C170,'Stock - ETA'!$Q$3:Q2202,'Rango proyecciones'!$AB$5) + SUMIFS('Stock - ETA'!$H$3:H2202,'Stock - ETA'!$F$3:F2202,'Rango proyecciones'!C170,'Stock - ETA'!$Q$3:Q2202,'Rango proyecciones'!$AB$7)</f>
        <v/>
      </c>
      <c r="T170" s="15">
        <f>R170</f>
        <v/>
      </c>
      <c r="U170" s="15">
        <f>S170</f>
        <v/>
      </c>
      <c r="V170" s="6" t="n">
        <v>103124</v>
      </c>
      <c r="W170" s="9">
        <f>SUMIFS('Stock - ETA'!$T$3:T2202,'Stock - ETA'!$F$3:F2202,'Rango proyecciones'!C170,'Stock - ETA'!$AA$3:AA2202,'Rango proyecciones'!$AB$5) + SUMIFS('Stock - ETA'!$S$3:S2202,'Stock - ETA'!$F$3:F2202,'Rango proyecciones'!C170,'Stock - ETA'!$AA$3:AA2202,'Rango proyecciones'!$AB$8)</f>
        <v/>
      </c>
      <c r="X170" s="9">
        <f>SUMIFS('Stock - ETA'!$J$3:J2202,'Stock - ETA'!$F$3:F2202,'Rango proyecciones'!C170,'Stock - ETA'!$Q$3:Q2202,'Rango proyecciones'!$AB$5) + SUMIFS('Stock - ETA'!$I$3:I2202,'Stock - ETA'!$F$3:F2202,'Rango proyecciones'!C170,'Stock - ETA'!$Q$3:Q2202,'Rango proyecciones'!$AB$8)</f>
        <v/>
      </c>
      <c r="Y170" s="15">
        <f> 0.8 * V170 + W170</f>
        <v/>
      </c>
      <c r="Z170" s="15">
        <f> 0.8 * V170 + X170</f>
        <v/>
      </c>
      <c r="AA170" s="6" t="n"/>
    </row>
    <row r="171">
      <c r="A171" s="4" t="inlineStr">
        <is>
          <t>Cerdo</t>
        </is>
      </c>
      <c r="B171" s="4" t="inlineStr">
        <is>
          <t>Venta Local</t>
        </is>
      </c>
      <c r="C171" s="4" t="inlineStr">
        <is>
          <t>agro mexico1021272</t>
        </is>
      </c>
      <c r="D171" s="4" t="inlineStr">
        <is>
          <t>Agro Mexico</t>
        </is>
      </c>
      <c r="E171" s="4" t="n">
        <v>1021272</v>
      </c>
      <c r="F171" s="4" t="inlineStr">
        <is>
          <t>GO Pna Forro@ Bo Cj 20k AS</t>
        </is>
      </c>
      <c r="G171" s="4" t="inlineStr">
        <is>
          <t>Cueros</t>
        </is>
      </c>
      <c r="H171" s="6" t="n">
        <v>216882.757</v>
      </c>
      <c r="I171" s="9" t="n">
        <v>191469</v>
      </c>
      <c r="J171" s="6">
        <f>SUMIFS('Stock - ETA'!$R$3:R2202,'Stock - ETA'!$F$3:F2202,'Rango proyecciones'!C171,'Stock - ETA'!$AA$3:AA2202,'Rango proyecciones'!$AB$5)</f>
        <v/>
      </c>
      <c r="K171" s="9">
        <f>SUMIFS('Stock - ETA'!$H$3:H2202,'Stock - ETA'!$F$3:F2202,'Rango proyecciones'!C171,'Stock - ETA'!$Q$3:Q2202,'Rango proyecciones'!$AB$5)</f>
        <v/>
      </c>
      <c r="L171" s="9" t="n">
        <v>0</v>
      </c>
      <c r="M171" s="9" t="n">
        <v>0</v>
      </c>
      <c r="N171" s="9" t="n">
        <v>24176.283</v>
      </c>
      <c r="O171" s="9" t="n">
        <v>0</v>
      </c>
      <c r="P171" s="15">
        <f>H171 + O171 + J171</f>
        <v/>
      </c>
      <c r="Q171" s="16">
        <f>H171 + O171 + K171</f>
        <v/>
      </c>
      <c r="R171" s="6">
        <f>SUMIFS('Stock - ETA'!$S$3:S2202,'Stock - ETA'!$F$3:F2202,'Rango proyecciones'!C171,'Stock - ETA'!$AA$3:AA2202,'Rango proyecciones'!$AB$5) + SUMIFS('Stock - ETA'!$R$3:R2202,'Stock - ETA'!$F$3:F2202,'Rango proyecciones'!C171,'Stock - ETA'!$AA$3:AA2202,'Rango proyecciones'!$AB$7)</f>
        <v/>
      </c>
      <c r="S171" s="9">
        <f>SUMIFS('Stock - ETA'!$I$3:I2202,'Stock - ETA'!$F$3:F2202,'Rango proyecciones'!C171,'Stock - ETA'!$Q$3:Q2202,'Rango proyecciones'!$AB$5) + SUMIFS('Stock - ETA'!$H$3:H2202,'Stock - ETA'!$F$3:F2202,'Rango proyecciones'!C171,'Stock - ETA'!$Q$3:Q2202,'Rango proyecciones'!$AB$7)</f>
        <v/>
      </c>
      <c r="T171" s="15">
        <f>R171</f>
        <v/>
      </c>
      <c r="U171" s="15">
        <f>S171</f>
        <v/>
      </c>
      <c r="V171" s="6" t="n">
        <v>296471</v>
      </c>
      <c r="W171" s="9">
        <f>SUMIFS('Stock - ETA'!$T$3:T2202,'Stock - ETA'!$F$3:F2202,'Rango proyecciones'!C171,'Stock - ETA'!$AA$3:AA2202,'Rango proyecciones'!$AB$5) + SUMIFS('Stock - ETA'!$S$3:S2202,'Stock - ETA'!$F$3:F2202,'Rango proyecciones'!C171,'Stock - ETA'!$AA$3:AA2202,'Rango proyecciones'!$AB$8)</f>
        <v/>
      </c>
      <c r="X171" s="9">
        <f>SUMIFS('Stock - ETA'!$J$3:J2202,'Stock - ETA'!$F$3:F2202,'Rango proyecciones'!C171,'Stock - ETA'!$Q$3:Q2202,'Rango proyecciones'!$AB$5) + SUMIFS('Stock - ETA'!$I$3:I2202,'Stock - ETA'!$F$3:F2202,'Rango proyecciones'!C171,'Stock - ETA'!$Q$3:Q2202,'Rango proyecciones'!$AB$8)</f>
        <v/>
      </c>
      <c r="Y171" s="15">
        <f> 0.8 * V171 + W171</f>
        <v/>
      </c>
      <c r="Z171" s="15">
        <f> 0.8 * V171 + X171</f>
        <v/>
      </c>
      <c r="AA171" s="6" t="n"/>
    </row>
    <row r="172">
      <c r="A172" s="4" t="inlineStr">
        <is>
          <t>Cerdo</t>
        </is>
      </c>
      <c r="B172" s="4" t="inlineStr">
        <is>
          <t>Venta Local</t>
        </is>
      </c>
      <c r="C172" s="4" t="inlineStr">
        <is>
          <t>agro mexico1021555</t>
        </is>
      </c>
      <c r="D172" s="4" t="inlineStr">
        <is>
          <t>Agro Mexico</t>
        </is>
      </c>
      <c r="E172" s="4" t="n">
        <v>1021555</v>
      </c>
      <c r="F172" s="4" t="inlineStr">
        <is>
          <t>GO Grasa Desp Papda@ Cj 20k AS</t>
        </is>
      </c>
      <c r="G172" s="4" t="inlineStr">
        <is>
          <t>Grasas</t>
        </is>
      </c>
      <c r="H172" s="6" t="n">
        <v>119976.77</v>
      </c>
      <c r="I172" s="9" t="n">
        <v>120000</v>
      </c>
      <c r="J172" s="6">
        <f>SUMIFS('Stock - ETA'!$R$3:R2202,'Stock - ETA'!$F$3:F2202,'Rango proyecciones'!C172,'Stock - ETA'!$AA$3:AA2202,'Rango proyecciones'!$AB$5)</f>
        <v/>
      </c>
      <c r="K172" s="9">
        <f>SUMIFS('Stock - ETA'!$H$3:H2202,'Stock - ETA'!$F$3:F2202,'Rango proyecciones'!C172,'Stock - ETA'!$Q$3:Q2202,'Rango proyecciones'!$AB$5)</f>
        <v/>
      </c>
      <c r="L172" s="9" t="n">
        <v>0</v>
      </c>
      <c r="M172" s="9" t="n">
        <v>0</v>
      </c>
      <c r="N172" s="9" t="n">
        <v>0</v>
      </c>
      <c r="O172" s="9" t="n">
        <v>0</v>
      </c>
      <c r="P172" s="15">
        <f>H172 + O172 + J172</f>
        <v/>
      </c>
      <c r="Q172" s="16">
        <f>H172 + O172 + K172</f>
        <v/>
      </c>
      <c r="R172" s="6">
        <f>SUMIFS('Stock - ETA'!$S$3:S2202,'Stock - ETA'!$F$3:F2202,'Rango proyecciones'!C172,'Stock - ETA'!$AA$3:AA2202,'Rango proyecciones'!$AB$5) + SUMIFS('Stock - ETA'!$R$3:R2202,'Stock - ETA'!$F$3:F2202,'Rango proyecciones'!C172,'Stock - ETA'!$AA$3:AA2202,'Rango proyecciones'!$AB$7)</f>
        <v/>
      </c>
      <c r="S172" s="9">
        <f>SUMIFS('Stock - ETA'!$I$3:I2202,'Stock - ETA'!$F$3:F2202,'Rango proyecciones'!C172,'Stock - ETA'!$Q$3:Q2202,'Rango proyecciones'!$AB$5) + SUMIFS('Stock - ETA'!$H$3:H2202,'Stock - ETA'!$F$3:F2202,'Rango proyecciones'!C172,'Stock - ETA'!$Q$3:Q2202,'Rango proyecciones'!$AB$7)</f>
        <v/>
      </c>
      <c r="T172" s="15">
        <f>R172</f>
        <v/>
      </c>
      <c r="U172" s="15">
        <f>S172</f>
        <v/>
      </c>
      <c r="V172" s="6" t="n">
        <v>72000</v>
      </c>
      <c r="W172" s="9">
        <f>SUMIFS('Stock - ETA'!$T$3:T2202,'Stock - ETA'!$F$3:F2202,'Rango proyecciones'!C172,'Stock - ETA'!$AA$3:AA2202,'Rango proyecciones'!$AB$5) + SUMIFS('Stock - ETA'!$S$3:S2202,'Stock - ETA'!$F$3:F2202,'Rango proyecciones'!C172,'Stock - ETA'!$AA$3:AA2202,'Rango proyecciones'!$AB$8)</f>
        <v/>
      </c>
      <c r="X172" s="9">
        <f>SUMIFS('Stock - ETA'!$J$3:J2202,'Stock - ETA'!$F$3:F2202,'Rango proyecciones'!C172,'Stock - ETA'!$Q$3:Q2202,'Rango proyecciones'!$AB$5) + SUMIFS('Stock - ETA'!$I$3:I2202,'Stock - ETA'!$F$3:F2202,'Rango proyecciones'!C172,'Stock - ETA'!$Q$3:Q2202,'Rango proyecciones'!$AB$8)</f>
        <v/>
      </c>
      <c r="Y172" s="15">
        <f> 0.8 * V172 + W172</f>
        <v/>
      </c>
      <c r="Z172" s="15">
        <f> 0.8 * V172 + X172</f>
        <v/>
      </c>
      <c r="AA172" s="6" t="n"/>
    </row>
    <row r="173">
      <c r="A173" s="4" t="inlineStr">
        <is>
          <t>Cerdo</t>
        </is>
      </c>
      <c r="B173" s="4" t="inlineStr">
        <is>
          <t>Venta Local</t>
        </is>
      </c>
      <c r="C173" s="4" t="inlineStr">
        <is>
          <t>agro mexico1021874</t>
        </is>
      </c>
      <c r="D173" s="4" t="inlineStr">
        <is>
          <t>Agro Mexico</t>
        </is>
      </c>
      <c r="E173" s="4" t="n">
        <v>1021874</v>
      </c>
      <c r="F173" s="4" t="inlineStr">
        <is>
          <t>GO Gord chic@ Cj 20k AS</t>
        </is>
      </c>
      <c r="G173" s="4" t="inlineStr">
        <is>
          <t>Grasas</t>
        </is>
      </c>
      <c r="H173" s="6" t="n">
        <v>216246.504</v>
      </c>
      <c r="I173" s="9" t="n">
        <v>144015</v>
      </c>
      <c r="J173" s="6">
        <f>SUMIFS('Stock - ETA'!$R$3:R2202,'Stock - ETA'!$F$3:F2202,'Rango proyecciones'!C173,'Stock - ETA'!$AA$3:AA2202,'Rango proyecciones'!$AB$5)</f>
        <v/>
      </c>
      <c r="K173" s="9">
        <f>SUMIFS('Stock - ETA'!$H$3:H2202,'Stock - ETA'!$F$3:F2202,'Rango proyecciones'!C173,'Stock - ETA'!$Q$3:Q2202,'Rango proyecciones'!$AB$5)</f>
        <v/>
      </c>
      <c r="L173" s="9" t="n">
        <v>0</v>
      </c>
      <c r="M173" s="9" t="n">
        <v>0</v>
      </c>
      <c r="N173" s="9" t="n">
        <v>0</v>
      </c>
      <c r="O173" s="9" t="n">
        <v>0</v>
      </c>
      <c r="P173" s="15">
        <f>H173 + O173 + J173</f>
        <v/>
      </c>
      <c r="Q173" s="16">
        <f>H173 + O173 + K173</f>
        <v/>
      </c>
      <c r="R173" s="6">
        <f>SUMIFS('Stock - ETA'!$S$3:S2202,'Stock - ETA'!$F$3:F2202,'Rango proyecciones'!C173,'Stock - ETA'!$AA$3:AA2202,'Rango proyecciones'!$AB$5) + SUMIFS('Stock - ETA'!$R$3:R2202,'Stock - ETA'!$F$3:F2202,'Rango proyecciones'!C173,'Stock - ETA'!$AA$3:AA2202,'Rango proyecciones'!$AB$7)</f>
        <v/>
      </c>
      <c r="S173" s="9">
        <f>SUMIFS('Stock - ETA'!$I$3:I2202,'Stock - ETA'!$F$3:F2202,'Rango proyecciones'!C173,'Stock - ETA'!$Q$3:Q2202,'Rango proyecciones'!$AB$5) + SUMIFS('Stock - ETA'!$H$3:H2202,'Stock - ETA'!$F$3:F2202,'Rango proyecciones'!C173,'Stock - ETA'!$Q$3:Q2202,'Rango proyecciones'!$AB$7)</f>
        <v/>
      </c>
      <c r="T173" s="15">
        <f>R173</f>
        <v/>
      </c>
      <c r="U173" s="15">
        <f>S173</f>
        <v/>
      </c>
      <c r="V173" s="6" t="n">
        <v>233300</v>
      </c>
      <c r="W173" s="9">
        <f>SUMIFS('Stock - ETA'!$T$3:T2202,'Stock - ETA'!$F$3:F2202,'Rango proyecciones'!C173,'Stock - ETA'!$AA$3:AA2202,'Rango proyecciones'!$AB$5) + SUMIFS('Stock - ETA'!$S$3:S2202,'Stock - ETA'!$F$3:F2202,'Rango proyecciones'!C173,'Stock - ETA'!$AA$3:AA2202,'Rango proyecciones'!$AB$8)</f>
        <v/>
      </c>
      <c r="X173" s="9">
        <f>SUMIFS('Stock - ETA'!$J$3:J2202,'Stock - ETA'!$F$3:F2202,'Rango proyecciones'!C173,'Stock - ETA'!$Q$3:Q2202,'Rango proyecciones'!$AB$5) + SUMIFS('Stock - ETA'!$I$3:I2202,'Stock - ETA'!$F$3:F2202,'Rango proyecciones'!C173,'Stock - ETA'!$Q$3:Q2202,'Rango proyecciones'!$AB$8)</f>
        <v/>
      </c>
      <c r="Y173" s="15">
        <f> 0.8 * V173 + W173</f>
        <v/>
      </c>
      <c r="Z173" s="15">
        <f> 0.8 * V173 + X173</f>
        <v/>
      </c>
      <c r="AA173" s="6" t="n"/>
    </row>
    <row r="174">
      <c r="A174" s="4" t="inlineStr">
        <is>
          <t>Cerdo</t>
        </is>
      </c>
      <c r="B174" s="4" t="inlineStr">
        <is>
          <t>Venta Local</t>
        </is>
      </c>
      <c r="C174" s="4" t="inlineStr">
        <is>
          <t>agro mexico1022657</t>
        </is>
      </c>
      <c r="D174" s="4" t="inlineStr">
        <is>
          <t>Agro Mexico</t>
        </is>
      </c>
      <c r="E174" s="4" t="n">
        <v>1022657</v>
      </c>
      <c r="F174" s="4" t="inlineStr">
        <is>
          <t>GO BB Ribs 20-24 Oz@Cj 10K AS</t>
        </is>
      </c>
      <c r="G174" s="4" t="inlineStr">
        <is>
          <t>Chuleta</t>
        </is>
      </c>
      <c r="H174" s="6" t="n">
        <v>0</v>
      </c>
      <c r="I174" s="9" t="n">
        <v>24000</v>
      </c>
      <c r="J174" s="6">
        <f>SUMIFS('Stock - ETA'!$R$3:R2202,'Stock - ETA'!$F$3:F2202,'Rango proyecciones'!C174,'Stock - ETA'!$AA$3:AA2202,'Rango proyecciones'!$AB$5)</f>
        <v/>
      </c>
      <c r="K174" s="9">
        <f>SUMIFS('Stock - ETA'!$H$3:H2202,'Stock - ETA'!$F$3:F2202,'Rango proyecciones'!C174,'Stock - ETA'!$Q$3:Q2202,'Rango proyecciones'!$AB$5)</f>
        <v/>
      </c>
      <c r="L174" s="9" t="n">
        <v>0</v>
      </c>
      <c r="M174" s="9" t="n">
        <v>0</v>
      </c>
      <c r="N174" s="9" t="n"/>
      <c r="O174" s="9" t="n"/>
      <c r="P174" s="15">
        <f>H174 + O174 + J174</f>
        <v/>
      </c>
      <c r="Q174" s="16">
        <f>H174 + O174 + K174</f>
        <v/>
      </c>
      <c r="R174" s="6">
        <f>SUMIFS('Stock - ETA'!$S$3:S2202,'Stock - ETA'!$F$3:F2202,'Rango proyecciones'!C174,'Stock - ETA'!$AA$3:AA2202,'Rango proyecciones'!$AB$5) + SUMIFS('Stock - ETA'!$R$3:R2202,'Stock - ETA'!$F$3:F2202,'Rango proyecciones'!C174,'Stock - ETA'!$AA$3:AA2202,'Rango proyecciones'!$AB$7)</f>
        <v/>
      </c>
      <c r="S174" s="9">
        <f>SUMIFS('Stock - ETA'!$I$3:I2202,'Stock - ETA'!$F$3:F2202,'Rango proyecciones'!C174,'Stock - ETA'!$Q$3:Q2202,'Rango proyecciones'!$AB$5) + SUMIFS('Stock - ETA'!$H$3:H2202,'Stock - ETA'!$F$3:F2202,'Rango proyecciones'!C174,'Stock - ETA'!$Q$3:Q2202,'Rango proyecciones'!$AB$7)</f>
        <v/>
      </c>
      <c r="T174" s="15">
        <f>R174</f>
        <v/>
      </c>
      <c r="U174" s="15">
        <f>S174</f>
        <v/>
      </c>
      <c r="V174" s="6" t="n"/>
      <c r="W174" s="9">
        <f>SUMIFS('Stock - ETA'!$T$3:T2202,'Stock - ETA'!$F$3:F2202,'Rango proyecciones'!C174,'Stock - ETA'!$AA$3:AA2202,'Rango proyecciones'!$AB$5) + SUMIFS('Stock - ETA'!$S$3:S2202,'Stock - ETA'!$F$3:F2202,'Rango proyecciones'!C174,'Stock - ETA'!$AA$3:AA2202,'Rango proyecciones'!$AB$8)</f>
        <v/>
      </c>
      <c r="X174" s="9">
        <f>SUMIFS('Stock - ETA'!$J$3:J2202,'Stock - ETA'!$F$3:F2202,'Rango proyecciones'!C174,'Stock - ETA'!$Q$3:Q2202,'Rango proyecciones'!$AB$5) + SUMIFS('Stock - ETA'!$I$3:I2202,'Stock - ETA'!$F$3:F2202,'Rango proyecciones'!C174,'Stock - ETA'!$Q$3:Q2202,'Rango proyecciones'!$AB$8)</f>
        <v/>
      </c>
      <c r="Y174" s="15">
        <f> 0.8 * V174 + W174</f>
        <v/>
      </c>
      <c r="Z174" s="15">
        <f> 0.8 * V174 + X174</f>
        <v/>
      </c>
      <c r="AA174" s="6" t="n"/>
    </row>
    <row r="175">
      <c r="A175" s="4" t="inlineStr">
        <is>
          <t>Cerdo</t>
        </is>
      </c>
      <c r="B175" s="4" t="inlineStr">
        <is>
          <t>Venta Local</t>
        </is>
      </c>
      <c r="C175" s="4" t="inlineStr">
        <is>
          <t>agro mexico1023218</t>
        </is>
      </c>
      <c r="D175" s="4" t="inlineStr">
        <is>
          <t>Agro Mexico</t>
        </is>
      </c>
      <c r="E175" s="4" t="n">
        <v>1023218</v>
      </c>
      <c r="F175" s="4" t="inlineStr">
        <is>
          <t>GO Estomago Pouch@ 20k AS</t>
        </is>
      </c>
      <c r="G175" s="4" t="inlineStr">
        <is>
          <t>Subprod</t>
        </is>
      </c>
      <c r="H175" s="6" t="n">
        <v>47500</v>
      </c>
      <c r="I175" s="9" t="n">
        <v>24000</v>
      </c>
      <c r="J175" s="6">
        <f>SUMIFS('Stock - ETA'!$R$3:R2202,'Stock - ETA'!$F$3:F2202,'Rango proyecciones'!C175,'Stock - ETA'!$AA$3:AA2202,'Rango proyecciones'!$AB$5)</f>
        <v/>
      </c>
      <c r="K175" s="9">
        <f>SUMIFS('Stock - ETA'!$H$3:H2202,'Stock - ETA'!$F$3:F2202,'Rango proyecciones'!C175,'Stock - ETA'!$Q$3:Q2202,'Rango proyecciones'!$AB$5)</f>
        <v/>
      </c>
      <c r="L175" s="9" t="n">
        <v>0</v>
      </c>
      <c r="M175" s="9" t="n">
        <v>0</v>
      </c>
      <c r="N175" s="9" t="n"/>
      <c r="O175" s="9" t="n"/>
      <c r="P175" s="15">
        <f>H175 + O175 + J175</f>
        <v/>
      </c>
      <c r="Q175" s="16">
        <f>H175 + O175 + K175</f>
        <v/>
      </c>
      <c r="R175" s="6">
        <f>SUMIFS('Stock - ETA'!$S$3:S2202,'Stock - ETA'!$F$3:F2202,'Rango proyecciones'!C175,'Stock - ETA'!$AA$3:AA2202,'Rango proyecciones'!$AB$5) + SUMIFS('Stock - ETA'!$R$3:R2202,'Stock - ETA'!$F$3:F2202,'Rango proyecciones'!C175,'Stock - ETA'!$AA$3:AA2202,'Rango proyecciones'!$AB$7)</f>
        <v/>
      </c>
      <c r="S175" s="9">
        <f>SUMIFS('Stock - ETA'!$I$3:I2202,'Stock - ETA'!$F$3:F2202,'Rango proyecciones'!C175,'Stock - ETA'!$Q$3:Q2202,'Rango proyecciones'!$AB$5) + SUMIFS('Stock - ETA'!$H$3:H2202,'Stock - ETA'!$F$3:F2202,'Rango proyecciones'!C175,'Stock - ETA'!$Q$3:Q2202,'Rango proyecciones'!$AB$7)</f>
        <v/>
      </c>
      <c r="T175" s="15">
        <f>R175</f>
        <v/>
      </c>
      <c r="U175" s="15">
        <f>S175</f>
        <v/>
      </c>
      <c r="V175" s="6" t="n">
        <v>120000</v>
      </c>
      <c r="W175" s="9">
        <f>SUMIFS('Stock - ETA'!$T$3:T2202,'Stock - ETA'!$F$3:F2202,'Rango proyecciones'!C175,'Stock - ETA'!$AA$3:AA2202,'Rango proyecciones'!$AB$5) + SUMIFS('Stock - ETA'!$S$3:S2202,'Stock - ETA'!$F$3:F2202,'Rango proyecciones'!C175,'Stock - ETA'!$AA$3:AA2202,'Rango proyecciones'!$AB$8)</f>
        <v/>
      </c>
      <c r="X175" s="9">
        <f>SUMIFS('Stock - ETA'!$J$3:J2202,'Stock - ETA'!$F$3:F2202,'Rango proyecciones'!C175,'Stock - ETA'!$Q$3:Q2202,'Rango proyecciones'!$AB$5) + SUMIFS('Stock - ETA'!$I$3:I2202,'Stock - ETA'!$F$3:F2202,'Rango proyecciones'!C175,'Stock - ETA'!$Q$3:Q2202,'Rango proyecciones'!$AB$8)</f>
        <v/>
      </c>
      <c r="Y175" s="15">
        <f> 0.8 * V175 + W175</f>
        <v/>
      </c>
      <c r="Z175" s="15">
        <f> 0.8 * V175 + X175</f>
        <v/>
      </c>
      <c r="AA175" s="6" t="n"/>
    </row>
    <row r="176">
      <c r="A176" s="4" t="inlineStr">
        <is>
          <t>Cerdo</t>
        </is>
      </c>
      <c r="B176" s="4" t="inlineStr">
        <is>
          <t>Venta Local</t>
        </is>
      </c>
      <c r="C176" s="4" t="inlineStr">
        <is>
          <t>agro mexico1023219</t>
        </is>
      </c>
      <c r="D176" s="4" t="inlineStr">
        <is>
          <t>Agro Mexico</t>
        </is>
      </c>
      <c r="E176" s="4" t="n">
        <v>1023219</v>
      </c>
      <c r="F176" s="4" t="inlineStr">
        <is>
          <t>GO PernilP@ Bo Cj 20k AS</t>
        </is>
      </c>
      <c r="G176" s="4" t="inlineStr">
        <is>
          <t>Pernil</t>
        </is>
      </c>
      <c r="H176" s="6" t="n">
        <v>23834.274</v>
      </c>
      <c r="I176" s="9" t="n">
        <v>0</v>
      </c>
      <c r="J176" s="6">
        <f>SUMIFS('Stock - ETA'!$R$3:R2202,'Stock - ETA'!$F$3:F2202,'Rango proyecciones'!C176,'Stock - ETA'!$AA$3:AA2202,'Rango proyecciones'!$AB$5)</f>
        <v/>
      </c>
      <c r="K176" s="9">
        <f>SUMIFS('Stock - ETA'!$H$3:H2202,'Stock - ETA'!$F$3:F2202,'Rango proyecciones'!C176,'Stock - ETA'!$Q$3:Q2202,'Rango proyecciones'!$AB$5)</f>
        <v/>
      </c>
      <c r="L176" s="9" t="n">
        <v>0</v>
      </c>
      <c r="M176" s="9" t="n">
        <v>0</v>
      </c>
      <c r="N176" s="9" t="n"/>
      <c r="O176" s="9" t="n"/>
      <c r="P176" s="15">
        <f>H176 + O176 + J176</f>
        <v/>
      </c>
      <c r="Q176" s="16">
        <f>H176 + O176 + K176</f>
        <v/>
      </c>
      <c r="R176" s="6">
        <f>SUMIFS('Stock - ETA'!$S$3:S2202,'Stock - ETA'!$F$3:F2202,'Rango proyecciones'!C176,'Stock - ETA'!$AA$3:AA2202,'Rango proyecciones'!$AB$5) + SUMIFS('Stock - ETA'!$R$3:R2202,'Stock - ETA'!$F$3:F2202,'Rango proyecciones'!C176,'Stock - ETA'!$AA$3:AA2202,'Rango proyecciones'!$AB$7)</f>
        <v/>
      </c>
      <c r="S176" s="9">
        <f>SUMIFS('Stock - ETA'!$I$3:I2202,'Stock - ETA'!$F$3:F2202,'Rango proyecciones'!C176,'Stock - ETA'!$Q$3:Q2202,'Rango proyecciones'!$AB$5) + SUMIFS('Stock - ETA'!$H$3:H2202,'Stock - ETA'!$F$3:F2202,'Rango proyecciones'!C176,'Stock - ETA'!$Q$3:Q2202,'Rango proyecciones'!$AB$7)</f>
        <v/>
      </c>
      <c r="T176" s="15">
        <f>R176</f>
        <v/>
      </c>
      <c r="U176" s="15">
        <f>S176</f>
        <v/>
      </c>
      <c r="V176" s="6" t="n"/>
      <c r="W176" s="9">
        <f>SUMIFS('Stock - ETA'!$T$3:T2202,'Stock - ETA'!$F$3:F2202,'Rango proyecciones'!C176,'Stock - ETA'!$AA$3:AA2202,'Rango proyecciones'!$AB$5) + SUMIFS('Stock - ETA'!$S$3:S2202,'Stock - ETA'!$F$3:F2202,'Rango proyecciones'!C176,'Stock - ETA'!$AA$3:AA2202,'Rango proyecciones'!$AB$8)</f>
        <v/>
      </c>
      <c r="X176" s="9">
        <f>SUMIFS('Stock - ETA'!$J$3:J2202,'Stock - ETA'!$F$3:F2202,'Rango proyecciones'!C176,'Stock - ETA'!$Q$3:Q2202,'Rango proyecciones'!$AB$5) + SUMIFS('Stock - ETA'!$I$3:I2202,'Stock - ETA'!$F$3:F2202,'Rango proyecciones'!C176,'Stock - ETA'!$Q$3:Q2202,'Rango proyecciones'!$AB$8)</f>
        <v/>
      </c>
      <c r="Y176" s="15">
        <f> 0.8 * V176 + W176</f>
        <v/>
      </c>
      <c r="Z176" s="15">
        <f> 0.8 * V176 + X176</f>
        <v/>
      </c>
      <c r="AA176" s="6" t="n"/>
    </row>
    <row r="177">
      <c r="A177" s="4" t="inlineStr">
        <is>
          <t>Cerdo</t>
        </is>
      </c>
      <c r="B177" s="4" t="inlineStr">
        <is>
          <t>Venta Local</t>
        </is>
      </c>
      <c r="C177" s="4" t="inlineStr">
        <is>
          <t>agro mexico1023302</t>
        </is>
      </c>
      <c r="D177" s="4" t="inlineStr">
        <is>
          <t>Agro Mexico</t>
        </is>
      </c>
      <c r="E177" s="4" t="n">
        <v>1023302</v>
      </c>
      <c r="F177" s="4" t="inlineStr">
        <is>
          <t>GO Mantec@ Cj 20k AS</t>
        </is>
      </c>
      <c r="G177" s="4" t="inlineStr">
        <is>
          <t>Grasas</t>
        </is>
      </c>
      <c r="H177" s="6" t="n">
        <v>120720</v>
      </c>
      <c r="I177" s="9" t="n">
        <v>96560</v>
      </c>
      <c r="J177" s="6">
        <f>SUMIFS('Stock - ETA'!$R$3:R2202,'Stock - ETA'!$F$3:F2202,'Rango proyecciones'!C177,'Stock - ETA'!$AA$3:AA2202,'Rango proyecciones'!$AB$5)</f>
        <v/>
      </c>
      <c r="K177" s="9">
        <f>SUMIFS('Stock - ETA'!$H$3:H2202,'Stock - ETA'!$F$3:F2202,'Rango proyecciones'!C177,'Stock - ETA'!$Q$3:Q2202,'Rango proyecciones'!$AB$5)</f>
        <v/>
      </c>
      <c r="L177" s="9" t="n">
        <v>0</v>
      </c>
      <c r="M177" s="9" t="n">
        <v>0</v>
      </c>
      <c r="N177" s="9" t="n">
        <v>0</v>
      </c>
      <c r="O177" s="9" t="n">
        <v>0</v>
      </c>
      <c r="P177" s="15">
        <f>H177 + O177 + J177</f>
        <v/>
      </c>
      <c r="Q177" s="16">
        <f>H177 + O177 + K177</f>
        <v/>
      </c>
      <c r="R177" s="6">
        <f>SUMIFS('Stock - ETA'!$S$3:S2202,'Stock - ETA'!$F$3:F2202,'Rango proyecciones'!C177,'Stock - ETA'!$AA$3:AA2202,'Rango proyecciones'!$AB$5) + SUMIFS('Stock - ETA'!$R$3:R2202,'Stock - ETA'!$F$3:F2202,'Rango proyecciones'!C177,'Stock - ETA'!$AA$3:AA2202,'Rango proyecciones'!$AB$7)</f>
        <v/>
      </c>
      <c r="S177" s="9">
        <f>SUMIFS('Stock - ETA'!$I$3:I2202,'Stock - ETA'!$F$3:F2202,'Rango proyecciones'!C177,'Stock - ETA'!$Q$3:Q2202,'Rango proyecciones'!$AB$5) + SUMIFS('Stock - ETA'!$H$3:H2202,'Stock - ETA'!$F$3:F2202,'Rango proyecciones'!C177,'Stock - ETA'!$Q$3:Q2202,'Rango proyecciones'!$AB$7)</f>
        <v/>
      </c>
      <c r="T177" s="15">
        <f>R177</f>
        <v/>
      </c>
      <c r="U177" s="15">
        <f>S177</f>
        <v/>
      </c>
      <c r="V177" s="6" t="n">
        <v>462337</v>
      </c>
      <c r="W177" s="9">
        <f>SUMIFS('Stock - ETA'!$T$3:T2202,'Stock - ETA'!$F$3:F2202,'Rango proyecciones'!C177,'Stock - ETA'!$AA$3:AA2202,'Rango proyecciones'!$AB$5) + SUMIFS('Stock - ETA'!$S$3:S2202,'Stock - ETA'!$F$3:F2202,'Rango proyecciones'!C177,'Stock - ETA'!$AA$3:AA2202,'Rango proyecciones'!$AB$8)</f>
        <v/>
      </c>
      <c r="X177" s="9">
        <f>SUMIFS('Stock - ETA'!$J$3:J2202,'Stock - ETA'!$F$3:F2202,'Rango proyecciones'!C177,'Stock - ETA'!$Q$3:Q2202,'Rango proyecciones'!$AB$5) + SUMIFS('Stock - ETA'!$I$3:I2202,'Stock - ETA'!$F$3:F2202,'Rango proyecciones'!C177,'Stock - ETA'!$Q$3:Q2202,'Rango proyecciones'!$AB$8)</f>
        <v/>
      </c>
      <c r="Y177" s="15">
        <f> 0.8 * V177 + W177</f>
        <v/>
      </c>
      <c r="Z177" s="15">
        <f> 0.8 * V177 + X177</f>
        <v/>
      </c>
      <c r="AA177" s="6" t="n"/>
    </row>
    <row r="178">
      <c r="A178" s="4" t="inlineStr">
        <is>
          <t>Cerdo</t>
        </is>
      </c>
      <c r="B178" s="4" t="inlineStr">
        <is>
          <t>Venta Local</t>
        </is>
      </c>
      <c r="C178" s="4" t="inlineStr">
        <is>
          <t>agro mexico1023318</t>
        </is>
      </c>
      <c r="D178" s="4" t="inlineStr">
        <is>
          <t>Agro Mexico</t>
        </is>
      </c>
      <c r="E178" s="4" t="n">
        <v>1023318</v>
      </c>
      <c r="F178" s="4" t="inlineStr">
        <is>
          <t>GO Reco 80/20 @ Bo Cj 20k AS</t>
        </is>
      </c>
      <c r="G178" s="4" t="inlineStr">
        <is>
          <t>Recortes</t>
        </is>
      </c>
      <c r="H178" s="6" t="n">
        <v>48025.863</v>
      </c>
      <c r="I178" s="9" t="n">
        <v>48000</v>
      </c>
      <c r="J178" s="6">
        <f>SUMIFS('Stock - ETA'!$R$3:R2202,'Stock - ETA'!$F$3:F2202,'Rango proyecciones'!C178,'Stock - ETA'!$AA$3:AA2202,'Rango proyecciones'!$AB$5)</f>
        <v/>
      </c>
      <c r="K178" s="9">
        <f>SUMIFS('Stock - ETA'!$H$3:H2202,'Stock - ETA'!$F$3:F2202,'Rango proyecciones'!C178,'Stock - ETA'!$Q$3:Q2202,'Rango proyecciones'!$AB$5)</f>
        <v/>
      </c>
      <c r="L178" s="9" t="n">
        <v>0</v>
      </c>
      <c r="M178" s="9" t="n">
        <v>0</v>
      </c>
      <c r="N178" s="9" t="n">
        <v>0</v>
      </c>
      <c r="O178" s="9" t="n">
        <v>0</v>
      </c>
      <c r="P178" s="15">
        <f>H178 + O178 + J178</f>
        <v/>
      </c>
      <c r="Q178" s="16">
        <f>H178 + O178 + K178</f>
        <v/>
      </c>
      <c r="R178" s="6">
        <f>SUMIFS('Stock - ETA'!$S$3:S2202,'Stock - ETA'!$F$3:F2202,'Rango proyecciones'!C178,'Stock - ETA'!$AA$3:AA2202,'Rango proyecciones'!$AB$5) + SUMIFS('Stock - ETA'!$R$3:R2202,'Stock - ETA'!$F$3:F2202,'Rango proyecciones'!C178,'Stock - ETA'!$AA$3:AA2202,'Rango proyecciones'!$AB$7)</f>
        <v/>
      </c>
      <c r="S178" s="9">
        <f>SUMIFS('Stock - ETA'!$I$3:I2202,'Stock - ETA'!$F$3:F2202,'Rango proyecciones'!C178,'Stock - ETA'!$Q$3:Q2202,'Rango proyecciones'!$AB$5) + SUMIFS('Stock - ETA'!$H$3:H2202,'Stock - ETA'!$F$3:F2202,'Rango proyecciones'!C178,'Stock - ETA'!$Q$3:Q2202,'Rango proyecciones'!$AB$7)</f>
        <v/>
      </c>
      <c r="T178" s="15">
        <f>R178</f>
        <v/>
      </c>
      <c r="U178" s="15">
        <f>S178</f>
        <v/>
      </c>
      <c r="V178" s="6" t="n"/>
      <c r="W178" s="9">
        <f>SUMIFS('Stock - ETA'!$T$3:T2202,'Stock - ETA'!$F$3:F2202,'Rango proyecciones'!C178,'Stock - ETA'!$AA$3:AA2202,'Rango proyecciones'!$AB$5) + SUMIFS('Stock - ETA'!$S$3:S2202,'Stock - ETA'!$F$3:F2202,'Rango proyecciones'!C178,'Stock - ETA'!$AA$3:AA2202,'Rango proyecciones'!$AB$8)</f>
        <v/>
      </c>
      <c r="X178" s="9">
        <f>SUMIFS('Stock - ETA'!$J$3:J2202,'Stock - ETA'!$F$3:F2202,'Rango proyecciones'!C178,'Stock - ETA'!$Q$3:Q2202,'Rango proyecciones'!$AB$5) + SUMIFS('Stock - ETA'!$I$3:I2202,'Stock - ETA'!$F$3:F2202,'Rango proyecciones'!C178,'Stock - ETA'!$Q$3:Q2202,'Rango proyecciones'!$AB$8)</f>
        <v/>
      </c>
      <c r="Y178" s="15">
        <f> 0.8 * V178 + W178</f>
        <v/>
      </c>
      <c r="Z178" s="15">
        <f> 0.8 * V178 + X178</f>
        <v/>
      </c>
      <c r="AA178" s="6" t="n"/>
    </row>
    <row r="179">
      <c r="A179" s="4" t="inlineStr">
        <is>
          <t>Cerdo</t>
        </is>
      </c>
      <c r="B179" s="4" t="inlineStr">
        <is>
          <t>Venta Local</t>
        </is>
      </c>
      <c r="C179" s="4" t="inlineStr">
        <is>
          <t>agro mexico1023324</t>
        </is>
      </c>
      <c r="D179" s="4" t="inlineStr">
        <is>
          <t>Agro Mexico</t>
        </is>
      </c>
      <c r="E179" s="4" t="n">
        <v>1023324</v>
      </c>
      <c r="F179" s="4" t="inlineStr">
        <is>
          <t>GO PpPna 59@ Cj 20k AS</t>
        </is>
      </c>
      <c r="G179" s="4" t="inlineStr">
        <is>
          <t>Pierna</t>
        </is>
      </c>
      <c r="H179" s="6" t="n">
        <v>23875.275</v>
      </c>
      <c r="I179" s="9" t="n">
        <v>24000</v>
      </c>
      <c r="J179" s="6">
        <f>SUMIFS('Stock - ETA'!$R$3:R2202,'Stock - ETA'!$F$3:F2202,'Rango proyecciones'!C179,'Stock - ETA'!$AA$3:AA2202,'Rango proyecciones'!$AB$5)</f>
        <v/>
      </c>
      <c r="K179" s="9">
        <f>SUMIFS('Stock - ETA'!$H$3:H2202,'Stock - ETA'!$F$3:F2202,'Rango proyecciones'!C179,'Stock - ETA'!$Q$3:Q2202,'Rango proyecciones'!$AB$5)</f>
        <v/>
      </c>
      <c r="L179" s="9" t="n">
        <v>0</v>
      </c>
      <c r="M179" s="9" t="n">
        <v>0</v>
      </c>
      <c r="N179" s="9" t="n">
        <v>0</v>
      </c>
      <c r="O179" s="9" t="n">
        <v>0</v>
      </c>
      <c r="P179" s="15">
        <f>H179 + O179 + J179</f>
        <v/>
      </c>
      <c r="Q179" s="16">
        <f>H179 + O179 + K179</f>
        <v/>
      </c>
      <c r="R179" s="6">
        <f>SUMIFS('Stock - ETA'!$S$3:S2202,'Stock - ETA'!$F$3:F2202,'Rango proyecciones'!C179,'Stock - ETA'!$AA$3:AA2202,'Rango proyecciones'!$AB$5) + SUMIFS('Stock - ETA'!$R$3:R2202,'Stock - ETA'!$F$3:F2202,'Rango proyecciones'!C179,'Stock - ETA'!$AA$3:AA2202,'Rango proyecciones'!$AB$7)</f>
        <v/>
      </c>
      <c r="S179" s="9">
        <f>SUMIFS('Stock - ETA'!$I$3:I2202,'Stock - ETA'!$F$3:F2202,'Rango proyecciones'!C179,'Stock - ETA'!$Q$3:Q2202,'Rango proyecciones'!$AB$5) + SUMIFS('Stock - ETA'!$H$3:H2202,'Stock - ETA'!$F$3:F2202,'Rango proyecciones'!C179,'Stock - ETA'!$Q$3:Q2202,'Rango proyecciones'!$AB$7)</f>
        <v/>
      </c>
      <c r="T179" s="15">
        <f>R179</f>
        <v/>
      </c>
      <c r="U179" s="15">
        <f>S179</f>
        <v/>
      </c>
      <c r="V179" s="6" t="n">
        <v>240000</v>
      </c>
      <c r="W179" s="9">
        <f>SUMIFS('Stock - ETA'!$T$3:T2202,'Stock - ETA'!$F$3:F2202,'Rango proyecciones'!C179,'Stock - ETA'!$AA$3:AA2202,'Rango proyecciones'!$AB$5) + SUMIFS('Stock - ETA'!$S$3:S2202,'Stock - ETA'!$F$3:F2202,'Rango proyecciones'!C179,'Stock - ETA'!$AA$3:AA2202,'Rango proyecciones'!$AB$8)</f>
        <v/>
      </c>
      <c r="X179" s="9">
        <f>SUMIFS('Stock - ETA'!$J$3:J2202,'Stock - ETA'!$F$3:F2202,'Rango proyecciones'!C179,'Stock - ETA'!$Q$3:Q2202,'Rango proyecciones'!$AB$5) + SUMIFS('Stock - ETA'!$I$3:I2202,'Stock - ETA'!$F$3:F2202,'Rango proyecciones'!C179,'Stock - ETA'!$Q$3:Q2202,'Rango proyecciones'!$AB$8)</f>
        <v/>
      </c>
      <c r="Y179" s="15">
        <f> 0.8 * V179 + W179</f>
        <v/>
      </c>
      <c r="Z179" s="15">
        <f> 0.8 * V179 + X179</f>
        <v/>
      </c>
      <c r="AA179" s="6" t="n"/>
    </row>
    <row r="180">
      <c r="A180" s="4" t="inlineStr">
        <is>
          <t>Cerdo</t>
        </is>
      </c>
      <c r="B180" s="4" t="inlineStr">
        <is>
          <t>Venta Local</t>
        </is>
      </c>
      <c r="C180" s="4" t="inlineStr">
        <is>
          <t>agro mexico1023343</t>
        </is>
      </c>
      <c r="D180" s="4" t="inlineStr">
        <is>
          <t>Agro Mexico</t>
        </is>
      </c>
      <c r="E180" s="4" t="n">
        <v>1023343</v>
      </c>
      <c r="F180" s="4" t="inlineStr">
        <is>
          <t>GO Triming 60/40@ Bo Cj 20k AS</t>
        </is>
      </c>
      <c r="G180" s="4" t="inlineStr">
        <is>
          <t>Recortes</t>
        </is>
      </c>
      <c r="H180" s="6" t="n">
        <v>143745.738</v>
      </c>
      <c r="I180" s="9" t="n">
        <v>120000</v>
      </c>
      <c r="J180" s="6">
        <f>SUMIFS('Stock - ETA'!$R$3:R2202,'Stock - ETA'!$F$3:F2202,'Rango proyecciones'!C180,'Stock - ETA'!$AA$3:AA2202,'Rango proyecciones'!$AB$5)</f>
        <v/>
      </c>
      <c r="K180" s="9">
        <f>SUMIFS('Stock - ETA'!$H$3:H2202,'Stock - ETA'!$F$3:F2202,'Rango proyecciones'!C180,'Stock - ETA'!$Q$3:Q2202,'Rango proyecciones'!$AB$5)</f>
        <v/>
      </c>
      <c r="L180" s="9" t="n">
        <v>0</v>
      </c>
      <c r="M180" s="9" t="n">
        <v>0</v>
      </c>
      <c r="N180" s="9" t="n">
        <v>24017.2</v>
      </c>
      <c r="O180" s="9" t="n">
        <v>0</v>
      </c>
      <c r="P180" s="15">
        <f>H180 + O180 + J180</f>
        <v/>
      </c>
      <c r="Q180" s="16">
        <f>H180 + O180 + K180</f>
        <v/>
      </c>
      <c r="R180" s="6">
        <f>SUMIFS('Stock - ETA'!$S$3:S2202,'Stock - ETA'!$F$3:F2202,'Rango proyecciones'!C180,'Stock - ETA'!$AA$3:AA2202,'Rango proyecciones'!$AB$5) + SUMIFS('Stock - ETA'!$R$3:R2202,'Stock - ETA'!$F$3:F2202,'Rango proyecciones'!C180,'Stock - ETA'!$AA$3:AA2202,'Rango proyecciones'!$AB$7)</f>
        <v/>
      </c>
      <c r="S180" s="9">
        <f>SUMIFS('Stock - ETA'!$I$3:I2202,'Stock - ETA'!$F$3:F2202,'Rango proyecciones'!C180,'Stock - ETA'!$Q$3:Q2202,'Rango proyecciones'!$AB$5) + SUMIFS('Stock - ETA'!$H$3:H2202,'Stock - ETA'!$F$3:F2202,'Rango proyecciones'!C180,'Stock - ETA'!$Q$3:Q2202,'Rango proyecciones'!$AB$7)</f>
        <v/>
      </c>
      <c r="T180" s="15">
        <f>R180</f>
        <v/>
      </c>
      <c r="U180" s="15">
        <f>S180</f>
        <v/>
      </c>
      <c r="V180" s="6" t="n">
        <v>61160</v>
      </c>
      <c r="W180" s="9">
        <f>SUMIFS('Stock - ETA'!$T$3:T2202,'Stock - ETA'!$F$3:F2202,'Rango proyecciones'!C180,'Stock - ETA'!$AA$3:AA2202,'Rango proyecciones'!$AB$5) + SUMIFS('Stock - ETA'!$S$3:S2202,'Stock - ETA'!$F$3:F2202,'Rango proyecciones'!C180,'Stock - ETA'!$AA$3:AA2202,'Rango proyecciones'!$AB$8)</f>
        <v/>
      </c>
      <c r="X180" s="9">
        <f>SUMIFS('Stock - ETA'!$J$3:J2202,'Stock - ETA'!$F$3:F2202,'Rango proyecciones'!C180,'Stock - ETA'!$Q$3:Q2202,'Rango proyecciones'!$AB$5) + SUMIFS('Stock - ETA'!$I$3:I2202,'Stock - ETA'!$F$3:F2202,'Rango proyecciones'!C180,'Stock - ETA'!$Q$3:Q2202,'Rango proyecciones'!$AB$8)</f>
        <v/>
      </c>
      <c r="Y180" s="15">
        <f> 0.8 * V180 + W180</f>
        <v/>
      </c>
      <c r="Z180" s="15">
        <f> 0.8 * V180 + X180</f>
        <v/>
      </c>
      <c r="AA180" s="6" t="n"/>
    </row>
    <row r="181">
      <c r="A181" s="4" t="inlineStr">
        <is>
          <t>Cerdo</t>
        </is>
      </c>
      <c r="B181" s="4" t="inlineStr">
        <is>
          <t>Venta Local</t>
        </is>
      </c>
      <c r="C181" s="4" t="inlineStr">
        <is>
          <t>agro mexico1023421</t>
        </is>
      </c>
      <c r="D181" s="4" t="inlineStr">
        <is>
          <t>Agro Mexico</t>
        </is>
      </c>
      <c r="E181" s="4" t="n">
        <v>1023421</v>
      </c>
      <c r="F181" s="4" t="inlineStr">
        <is>
          <t>GO Cos 79@ Bo Cj 20k AS</t>
        </is>
      </c>
      <c r="G181" s="4" t="inlineStr">
        <is>
          <t>Cost-Pec</t>
        </is>
      </c>
      <c r="H181" s="6" t="n">
        <v>21503.433</v>
      </c>
      <c r="I181" s="9" t="n">
        <v>40982</v>
      </c>
      <c r="J181" s="6">
        <f>SUMIFS('Stock - ETA'!$R$3:R2202,'Stock - ETA'!$F$3:F2202,'Rango proyecciones'!C181,'Stock - ETA'!$AA$3:AA2202,'Rango proyecciones'!$AB$5)</f>
        <v/>
      </c>
      <c r="K181" s="9">
        <f>SUMIFS('Stock - ETA'!$H$3:H2202,'Stock - ETA'!$F$3:F2202,'Rango proyecciones'!C181,'Stock - ETA'!$Q$3:Q2202,'Rango proyecciones'!$AB$5)</f>
        <v/>
      </c>
      <c r="L181" s="9" t="n">
        <v>0</v>
      </c>
      <c r="M181" s="9" t="n">
        <v>0</v>
      </c>
      <c r="N181" s="9" t="n"/>
      <c r="O181" s="9" t="n"/>
      <c r="P181" s="15">
        <f>H181 + O181 + J181</f>
        <v/>
      </c>
      <c r="Q181" s="16">
        <f>H181 + O181 + K181</f>
        <v/>
      </c>
      <c r="R181" s="6">
        <f>SUMIFS('Stock - ETA'!$S$3:S2202,'Stock - ETA'!$F$3:F2202,'Rango proyecciones'!C181,'Stock - ETA'!$AA$3:AA2202,'Rango proyecciones'!$AB$5) + SUMIFS('Stock - ETA'!$R$3:R2202,'Stock - ETA'!$F$3:F2202,'Rango proyecciones'!C181,'Stock - ETA'!$AA$3:AA2202,'Rango proyecciones'!$AB$7)</f>
        <v/>
      </c>
      <c r="S181" s="9">
        <f>SUMIFS('Stock - ETA'!$I$3:I2202,'Stock - ETA'!$F$3:F2202,'Rango proyecciones'!C181,'Stock - ETA'!$Q$3:Q2202,'Rango proyecciones'!$AB$5) + SUMIFS('Stock - ETA'!$H$3:H2202,'Stock - ETA'!$F$3:F2202,'Rango proyecciones'!C181,'Stock - ETA'!$Q$3:Q2202,'Rango proyecciones'!$AB$7)</f>
        <v/>
      </c>
      <c r="T181" s="15">
        <f>R181</f>
        <v/>
      </c>
      <c r="U181" s="15">
        <f>S181</f>
        <v/>
      </c>
      <c r="V181" s="6" t="n">
        <v>24000</v>
      </c>
      <c r="W181" s="9">
        <f>SUMIFS('Stock - ETA'!$T$3:T2202,'Stock - ETA'!$F$3:F2202,'Rango proyecciones'!C181,'Stock - ETA'!$AA$3:AA2202,'Rango proyecciones'!$AB$5) + SUMIFS('Stock - ETA'!$S$3:S2202,'Stock - ETA'!$F$3:F2202,'Rango proyecciones'!C181,'Stock - ETA'!$AA$3:AA2202,'Rango proyecciones'!$AB$8)</f>
        <v/>
      </c>
      <c r="X181" s="9">
        <f>SUMIFS('Stock - ETA'!$J$3:J2202,'Stock - ETA'!$F$3:F2202,'Rango proyecciones'!C181,'Stock - ETA'!$Q$3:Q2202,'Rango proyecciones'!$AB$5) + SUMIFS('Stock - ETA'!$I$3:I2202,'Stock - ETA'!$F$3:F2202,'Rango proyecciones'!C181,'Stock - ETA'!$Q$3:Q2202,'Rango proyecciones'!$AB$8)</f>
        <v/>
      </c>
      <c r="Y181" s="15">
        <f> 0.8 * V181 + W181</f>
        <v/>
      </c>
      <c r="Z181" s="15">
        <f> 0.8 * V181 + X181</f>
        <v/>
      </c>
      <c r="AA181" s="6" t="n"/>
    </row>
    <row r="182">
      <c r="A182" s="4" t="inlineStr">
        <is>
          <t>Cerdo</t>
        </is>
      </c>
      <c r="B182" s="4" t="inlineStr">
        <is>
          <t>Venta Local</t>
        </is>
      </c>
      <c r="C182" s="4" t="inlineStr">
        <is>
          <t>agro mexico1023432</t>
        </is>
      </c>
      <c r="D182" s="4" t="inlineStr">
        <is>
          <t>Agro Mexico</t>
        </is>
      </c>
      <c r="E182" s="4" t="n">
        <v>1023432</v>
      </c>
      <c r="F182" s="4" t="inlineStr">
        <is>
          <t>GO PpPna 57@ Bo Cj AS</t>
        </is>
      </c>
      <c r="G182" s="4" t="inlineStr">
        <is>
          <t>Pierna</t>
        </is>
      </c>
      <c r="H182" s="6" t="n">
        <v>24058.827</v>
      </c>
      <c r="I182" s="9" t="n">
        <v>24059</v>
      </c>
      <c r="J182" s="6">
        <f>SUMIFS('Stock - ETA'!$R$3:R2202,'Stock - ETA'!$F$3:F2202,'Rango proyecciones'!C182,'Stock - ETA'!$AA$3:AA2202,'Rango proyecciones'!$AB$5)</f>
        <v/>
      </c>
      <c r="K182" s="9">
        <f>SUMIFS('Stock - ETA'!$H$3:H2202,'Stock - ETA'!$F$3:F2202,'Rango proyecciones'!C182,'Stock - ETA'!$Q$3:Q2202,'Rango proyecciones'!$AB$5)</f>
        <v/>
      </c>
      <c r="L182" s="9" t="n">
        <v>0</v>
      </c>
      <c r="M182" s="9" t="n">
        <v>0</v>
      </c>
      <c r="N182" s="9" t="n"/>
      <c r="O182" s="9" t="n"/>
      <c r="P182" s="15">
        <f>H182 + O182 + J182</f>
        <v/>
      </c>
      <c r="Q182" s="16">
        <f>H182 + O182 + K182</f>
        <v/>
      </c>
      <c r="R182" s="6">
        <f>SUMIFS('Stock - ETA'!$S$3:S2202,'Stock - ETA'!$F$3:F2202,'Rango proyecciones'!C182,'Stock - ETA'!$AA$3:AA2202,'Rango proyecciones'!$AB$5) + SUMIFS('Stock - ETA'!$R$3:R2202,'Stock - ETA'!$F$3:F2202,'Rango proyecciones'!C182,'Stock - ETA'!$AA$3:AA2202,'Rango proyecciones'!$AB$7)</f>
        <v/>
      </c>
      <c r="S182" s="9">
        <f>SUMIFS('Stock - ETA'!$I$3:I2202,'Stock - ETA'!$F$3:F2202,'Rango proyecciones'!C182,'Stock - ETA'!$Q$3:Q2202,'Rango proyecciones'!$AB$5) + SUMIFS('Stock - ETA'!$H$3:H2202,'Stock - ETA'!$F$3:F2202,'Rango proyecciones'!C182,'Stock - ETA'!$Q$3:Q2202,'Rango proyecciones'!$AB$7)</f>
        <v/>
      </c>
      <c r="T182" s="15">
        <f>R182</f>
        <v/>
      </c>
      <c r="U182" s="15">
        <f>S182</f>
        <v/>
      </c>
      <c r="V182" s="6" t="n"/>
      <c r="W182" s="9">
        <f>SUMIFS('Stock - ETA'!$T$3:T2202,'Stock - ETA'!$F$3:F2202,'Rango proyecciones'!C182,'Stock - ETA'!$AA$3:AA2202,'Rango proyecciones'!$AB$5) + SUMIFS('Stock - ETA'!$S$3:S2202,'Stock - ETA'!$F$3:F2202,'Rango proyecciones'!C182,'Stock - ETA'!$AA$3:AA2202,'Rango proyecciones'!$AB$8)</f>
        <v/>
      </c>
      <c r="X182" s="9">
        <f>SUMIFS('Stock - ETA'!$J$3:J2202,'Stock - ETA'!$F$3:F2202,'Rango proyecciones'!C182,'Stock - ETA'!$Q$3:Q2202,'Rango proyecciones'!$AB$5) + SUMIFS('Stock - ETA'!$I$3:I2202,'Stock - ETA'!$F$3:F2202,'Rango proyecciones'!C182,'Stock - ETA'!$Q$3:Q2202,'Rango proyecciones'!$AB$8)</f>
        <v/>
      </c>
      <c r="Y182" s="15">
        <f> 0.8 * V182 + W182</f>
        <v/>
      </c>
      <c r="Z182" s="15">
        <f> 0.8 * V182 + X182</f>
        <v/>
      </c>
      <c r="AA182" s="6" t="n"/>
    </row>
    <row r="183">
      <c r="A183" s="4" t="inlineStr">
        <is>
          <t>Cerdo</t>
        </is>
      </c>
      <c r="B183" s="4" t="inlineStr">
        <is>
          <t>Venta Local</t>
        </is>
      </c>
      <c r="C183" s="4" t="inlineStr">
        <is>
          <t>agro mexico1023434</t>
        </is>
      </c>
      <c r="D183" s="4" t="inlineStr">
        <is>
          <t>Agro Mexico</t>
        </is>
      </c>
      <c r="E183" s="4" t="n">
        <v>1023434</v>
      </c>
      <c r="F183" s="4" t="inlineStr">
        <is>
          <t>GO Cab Ent@ Cj 20k AS</t>
        </is>
      </c>
      <c r="G183" s="4" t="inlineStr">
        <is>
          <t>Cabeza</t>
        </is>
      </c>
      <c r="H183" s="6" t="n">
        <v>23179.115</v>
      </c>
      <c r="I183" s="9" t="n">
        <v>0</v>
      </c>
      <c r="J183" s="6">
        <f>SUMIFS('Stock - ETA'!$R$3:R2202,'Stock - ETA'!$F$3:F2202,'Rango proyecciones'!C183,'Stock - ETA'!$AA$3:AA2202,'Rango proyecciones'!$AB$5)</f>
        <v/>
      </c>
      <c r="K183" s="9">
        <f>SUMIFS('Stock - ETA'!$H$3:H2202,'Stock - ETA'!$F$3:F2202,'Rango proyecciones'!C183,'Stock - ETA'!$Q$3:Q2202,'Rango proyecciones'!$AB$5)</f>
        <v/>
      </c>
      <c r="L183" s="9" t="n">
        <v>0</v>
      </c>
      <c r="M183" s="9" t="n">
        <v>0</v>
      </c>
      <c r="N183" s="9" t="n"/>
      <c r="O183" s="9" t="n"/>
      <c r="P183" s="15">
        <f>H183 + O183 + J183</f>
        <v/>
      </c>
      <c r="Q183" s="16">
        <f>H183 + O183 + K183</f>
        <v/>
      </c>
      <c r="R183" s="6">
        <f>SUMIFS('Stock - ETA'!$S$3:S2202,'Stock - ETA'!$F$3:F2202,'Rango proyecciones'!C183,'Stock - ETA'!$AA$3:AA2202,'Rango proyecciones'!$AB$5) + SUMIFS('Stock - ETA'!$R$3:R2202,'Stock - ETA'!$F$3:F2202,'Rango proyecciones'!C183,'Stock - ETA'!$AA$3:AA2202,'Rango proyecciones'!$AB$7)</f>
        <v/>
      </c>
      <c r="S183" s="9">
        <f>SUMIFS('Stock - ETA'!$I$3:I2202,'Stock - ETA'!$F$3:F2202,'Rango proyecciones'!C183,'Stock - ETA'!$Q$3:Q2202,'Rango proyecciones'!$AB$5) + SUMIFS('Stock - ETA'!$H$3:H2202,'Stock - ETA'!$F$3:F2202,'Rango proyecciones'!C183,'Stock - ETA'!$Q$3:Q2202,'Rango proyecciones'!$AB$7)</f>
        <v/>
      </c>
      <c r="T183" s="15">
        <f>R183</f>
        <v/>
      </c>
      <c r="U183" s="15">
        <f>S183</f>
        <v/>
      </c>
      <c r="V183" s="6" t="n"/>
      <c r="W183" s="9">
        <f>SUMIFS('Stock - ETA'!$T$3:T2202,'Stock - ETA'!$F$3:F2202,'Rango proyecciones'!C183,'Stock - ETA'!$AA$3:AA2202,'Rango proyecciones'!$AB$5) + SUMIFS('Stock - ETA'!$S$3:S2202,'Stock - ETA'!$F$3:F2202,'Rango proyecciones'!C183,'Stock - ETA'!$AA$3:AA2202,'Rango proyecciones'!$AB$8)</f>
        <v/>
      </c>
      <c r="X183" s="9">
        <f>SUMIFS('Stock - ETA'!$J$3:J2202,'Stock - ETA'!$F$3:F2202,'Rango proyecciones'!C183,'Stock - ETA'!$Q$3:Q2202,'Rango proyecciones'!$AB$5) + SUMIFS('Stock - ETA'!$I$3:I2202,'Stock - ETA'!$F$3:F2202,'Rango proyecciones'!C183,'Stock - ETA'!$Q$3:Q2202,'Rango proyecciones'!$AB$8)</f>
        <v/>
      </c>
      <c r="Y183" s="15">
        <f> 0.8 * V183 + W183</f>
        <v/>
      </c>
      <c r="Z183" s="15">
        <f> 0.8 * V183 + X183</f>
        <v/>
      </c>
      <c r="AA183" s="6" t="n"/>
    </row>
    <row r="184">
      <c r="A184" s="4" t="inlineStr">
        <is>
          <t>Cerdo</t>
        </is>
      </c>
      <c r="B184" s="4" t="inlineStr">
        <is>
          <t>Venta Local</t>
        </is>
      </c>
      <c r="C184" s="4" t="inlineStr">
        <is>
          <t>agro mexico1023450</t>
        </is>
      </c>
      <c r="D184" s="4" t="inlineStr">
        <is>
          <t>Agro Mexico</t>
        </is>
      </c>
      <c r="E184" s="4" t="n">
        <v>1023450</v>
      </c>
      <c r="F184" s="4" t="inlineStr">
        <is>
          <t>GO Chu Ctro@ Fi Cj 20k AS</t>
        </is>
      </c>
      <c r="G184" s="4" t="inlineStr">
        <is>
          <t>Chuleta</t>
        </is>
      </c>
      <c r="H184" s="6" t="n">
        <v>24008.53</v>
      </c>
      <c r="I184" s="9" t="n">
        <v>48000</v>
      </c>
      <c r="J184" s="6">
        <f>SUMIFS('Stock - ETA'!$R$3:R2202,'Stock - ETA'!$F$3:F2202,'Rango proyecciones'!C184,'Stock - ETA'!$AA$3:AA2202,'Rango proyecciones'!$AB$5)</f>
        <v/>
      </c>
      <c r="K184" s="9">
        <f>SUMIFS('Stock - ETA'!$H$3:H2202,'Stock - ETA'!$F$3:F2202,'Rango proyecciones'!C184,'Stock - ETA'!$Q$3:Q2202,'Rango proyecciones'!$AB$5)</f>
        <v/>
      </c>
      <c r="L184" s="9" t="n">
        <v>0</v>
      </c>
      <c r="M184" s="9" t="n">
        <v>0</v>
      </c>
      <c r="N184" s="9" t="n"/>
      <c r="O184" s="9" t="n"/>
      <c r="P184" s="15">
        <f>H184 + O184 + J184</f>
        <v/>
      </c>
      <c r="Q184" s="16">
        <f>H184 + O184 + K184</f>
        <v/>
      </c>
      <c r="R184" s="6">
        <f>SUMIFS('Stock - ETA'!$S$3:S2202,'Stock - ETA'!$F$3:F2202,'Rango proyecciones'!C184,'Stock - ETA'!$AA$3:AA2202,'Rango proyecciones'!$AB$5) + SUMIFS('Stock - ETA'!$R$3:R2202,'Stock - ETA'!$F$3:F2202,'Rango proyecciones'!C184,'Stock - ETA'!$AA$3:AA2202,'Rango proyecciones'!$AB$7)</f>
        <v/>
      </c>
      <c r="S184" s="9">
        <f>SUMIFS('Stock - ETA'!$I$3:I2202,'Stock - ETA'!$F$3:F2202,'Rango proyecciones'!C184,'Stock - ETA'!$Q$3:Q2202,'Rango proyecciones'!$AB$5) + SUMIFS('Stock - ETA'!$H$3:H2202,'Stock - ETA'!$F$3:F2202,'Rango proyecciones'!C184,'Stock - ETA'!$Q$3:Q2202,'Rango proyecciones'!$AB$7)</f>
        <v/>
      </c>
      <c r="T184" s="15">
        <f>R184</f>
        <v/>
      </c>
      <c r="U184" s="15">
        <f>S184</f>
        <v/>
      </c>
      <c r="V184" s="6" t="n"/>
      <c r="W184" s="9">
        <f>SUMIFS('Stock - ETA'!$T$3:T2202,'Stock - ETA'!$F$3:F2202,'Rango proyecciones'!C184,'Stock - ETA'!$AA$3:AA2202,'Rango proyecciones'!$AB$5) + SUMIFS('Stock - ETA'!$S$3:S2202,'Stock - ETA'!$F$3:F2202,'Rango proyecciones'!C184,'Stock - ETA'!$AA$3:AA2202,'Rango proyecciones'!$AB$8)</f>
        <v/>
      </c>
      <c r="X184" s="9">
        <f>SUMIFS('Stock - ETA'!$J$3:J2202,'Stock - ETA'!$F$3:F2202,'Rango proyecciones'!C184,'Stock - ETA'!$Q$3:Q2202,'Rango proyecciones'!$AB$5) + SUMIFS('Stock - ETA'!$I$3:I2202,'Stock - ETA'!$F$3:F2202,'Rango proyecciones'!C184,'Stock - ETA'!$Q$3:Q2202,'Rango proyecciones'!$AB$8)</f>
        <v/>
      </c>
      <c r="Y184" s="15">
        <f> 0.8 * V184 + W184</f>
        <v/>
      </c>
      <c r="Z184" s="15">
        <f> 0.8 * V184 + X184</f>
        <v/>
      </c>
      <c r="AA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sudamerica1020017</t>
        </is>
      </c>
      <c r="D185" s="4" t="inlineStr">
        <is>
          <t>Agro Sudamerica</t>
        </is>
      </c>
      <c r="E185" s="4" t="n">
        <v>1020017</v>
      </c>
      <c r="F185" s="4" t="inlineStr">
        <is>
          <t>GO Chu Ctro@ Fi Cj 20k AS</t>
        </is>
      </c>
      <c r="G185" s="4" t="inlineStr">
        <is>
          <t>Chuleta</t>
        </is>
      </c>
      <c r="H185" s="6" t="n">
        <v>53659.28</v>
      </c>
      <c r="I185" s="9" t="n">
        <v>48000</v>
      </c>
      <c r="J185" s="6">
        <f>SUMIFS('Stock - ETA'!$R$3:R2202,'Stock - ETA'!$F$3:F2202,'Rango proyecciones'!C185,'Stock - ETA'!$AA$3:AA2202,'Rango proyecciones'!$AB$5)</f>
        <v/>
      </c>
      <c r="K185" s="9">
        <f>SUMIFS('Stock - ETA'!$H$3:H2202,'Stock - ETA'!$F$3:F2202,'Rango proyecciones'!C185,'Stock - ETA'!$Q$3:Q2202,'Rango proyecciones'!$AB$5)</f>
        <v/>
      </c>
      <c r="L185" s="9" t="n">
        <v>0</v>
      </c>
      <c r="M185" s="9" t="n">
        <v>0</v>
      </c>
      <c r="N185" s="9" t="n"/>
      <c r="O185" s="9" t="n"/>
      <c r="P185" s="15">
        <f>H185 + O185 + J185</f>
        <v/>
      </c>
      <c r="Q185" s="16">
        <f>H185 + O185 + K185</f>
        <v/>
      </c>
      <c r="R185" s="6">
        <f>SUMIFS('Stock - ETA'!$S$3:S2202,'Stock - ETA'!$F$3:F2202,'Rango proyecciones'!C185,'Stock - ETA'!$AA$3:AA2202,'Rango proyecciones'!$AB$5) + SUMIFS('Stock - ETA'!$R$3:R2202,'Stock - ETA'!$F$3:F2202,'Rango proyecciones'!C185,'Stock - ETA'!$AA$3:AA2202,'Rango proyecciones'!$AB$7)</f>
        <v/>
      </c>
      <c r="S185" s="9">
        <f>SUMIFS('Stock - ETA'!$I$3:I2202,'Stock - ETA'!$F$3:F2202,'Rango proyecciones'!C185,'Stock - ETA'!$Q$3:Q2202,'Rango proyecciones'!$AB$5) + SUMIFS('Stock - ETA'!$H$3:H2202,'Stock - ETA'!$F$3:F2202,'Rango proyecciones'!C185,'Stock - ETA'!$Q$3:Q2202,'Rango proyecciones'!$AB$7)</f>
        <v/>
      </c>
      <c r="T185" s="15">
        <f>R185</f>
        <v/>
      </c>
      <c r="U185" s="15">
        <f>S185</f>
        <v/>
      </c>
      <c r="V185" s="6" t="n">
        <v>192000</v>
      </c>
      <c r="W185" s="9">
        <f>SUMIFS('Stock - ETA'!$T$3:T2202,'Stock - ETA'!$F$3:F2202,'Rango proyecciones'!C185,'Stock - ETA'!$AA$3:AA2202,'Rango proyecciones'!$AB$5) + SUMIFS('Stock - ETA'!$S$3:S2202,'Stock - ETA'!$F$3:F2202,'Rango proyecciones'!C185,'Stock - ETA'!$AA$3:AA2202,'Rango proyecciones'!$AB$8)</f>
        <v/>
      </c>
      <c r="X185" s="9">
        <f>SUMIFS('Stock - ETA'!$J$3:J2202,'Stock - ETA'!$F$3:F2202,'Rango proyecciones'!C185,'Stock - ETA'!$Q$3:Q2202,'Rango proyecciones'!$AB$5) + SUMIFS('Stock - ETA'!$I$3:I2202,'Stock - ETA'!$F$3:F2202,'Rango proyecciones'!C185,'Stock - ETA'!$Q$3:Q2202,'Rango proyecciones'!$AB$8)</f>
        <v/>
      </c>
      <c r="Y185" s="15">
        <f> 0.6 * V185 + W185</f>
        <v/>
      </c>
      <c r="Z185" s="15">
        <f> 0.6 * V185 + X185</f>
        <v/>
      </c>
      <c r="AA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sudamerica1020086</t>
        </is>
      </c>
      <c r="D186" s="4" t="inlineStr">
        <is>
          <t>Agro Sudamerica</t>
        </is>
      </c>
      <c r="E186" s="4" t="n">
        <v>1020086</v>
      </c>
      <c r="F186" s="4" t="inlineStr">
        <is>
          <t>GO Lom Ctro 27 S/f@ Va Cj t-f AS</t>
        </is>
      </c>
      <c r="G186" s="4" t="inlineStr">
        <is>
          <t>Lomo</t>
        </is>
      </c>
      <c r="H186" s="6" t="n">
        <v>48006.75</v>
      </c>
      <c r="I186" s="9" t="n">
        <v>48000</v>
      </c>
      <c r="J186" s="6">
        <f>SUMIFS('Stock - ETA'!$R$3:R2202,'Stock - ETA'!$F$3:F2202,'Rango proyecciones'!C186,'Stock - ETA'!$AA$3:AA2202,'Rango proyecciones'!$AB$5)</f>
        <v/>
      </c>
      <c r="K186" s="9">
        <f>SUMIFS('Stock - ETA'!$H$3:H2202,'Stock - ETA'!$F$3:F2202,'Rango proyecciones'!C186,'Stock - ETA'!$Q$3:Q2202,'Rango proyecciones'!$AB$5)</f>
        <v/>
      </c>
      <c r="L186" s="9" t="n">
        <v>0</v>
      </c>
      <c r="M186" s="9" t="n">
        <v>0</v>
      </c>
      <c r="N186" s="9" t="n"/>
      <c r="O186" s="9" t="n"/>
      <c r="P186" s="15">
        <f>H186 + O186 + J186</f>
        <v/>
      </c>
      <c r="Q186" s="16">
        <f>H186 + O186 + K186</f>
        <v/>
      </c>
      <c r="R186" s="6">
        <f>SUMIFS('Stock - ETA'!$S$3:S2202,'Stock - ETA'!$F$3:F2202,'Rango proyecciones'!C186,'Stock - ETA'!$AA$3:AA2202,'Rango proyecciones'!$AB$5) + SUMIFS('Stock - ETA'!$R$3:R2202,'Stock - ETA'!$F$3:F2202,'Rango proyecciones'!C186,'Stock - ETA'!$AA$3:AA2202,'Rango proyecciones'!$AB$7)</f>
        <v/>
      </c>
      <c r="S186" s="9">
        <f>SUMIFS('Stock - ETA'!$I$3:I2202,'Stock - ETA'!$F$3:F2202,'Rango proyecciones'!C186,'Stock - ETA'!$Q$3:Q2202,'Rango proyecciones'!$AB$5) + SUMIFS('Stock - ETA'!$H$3:H2202,'Stock - ETA'!$F$3:F2202,'Rango proyecciones'!C186,'Stock - ETA'!$Q$3:Q2202,'Rango proyecciones'!$AB$7)</f>
        <v/>
      </c>
      <c r="T186" s="15">
        <f>R186</f>
        <v/>
      </c>
      <c r="U186" s="15">
        <f>S186</f>
        <v/>
      </c>
      <c r="V186" s="6" t="n">
        <v>120000</v>
      </c>
      <c r="W186" s="9">
        <f>SUMIFS('Stock - ETA'!$T$3:T2202,'Stock - ETA'!$F$3:F2202,'Rango proyecciones'!C186,'Stock - ETA'!$AA$3:AA2202,'Rango proyecciones'!$AB$5) + SUMIFS('Stock - ETA'!$S$3:S2202,'Stock - ETA'!$F$3:F2202,'Rango proyecciones'!C186,'Stock - ETA'!$AA$3:AA2202,'Rango proyecciones'!$AB$8)</f>
        <v/>
      </c>
      <c r="X186" s="9">
        <f>SUMIFS('Stock - ETA'!$J$3:J2202,'Stock - ETA'!$F$3:F2202,'Rango proyecciones'!C186,'Stock - ETA'!$Q$3:Q2202,'Rango proyecciones'!$AB$5) + SUMIFS('Stock - ETA'!$I$3:I2202,'Stock - ETA'!$F$3:F2202,'Rango proyecciones'!C186,'Stock - ETA'!$Q$3:Q2202,'Rango proyecciones'!$AB$8)</f>
        <v/>
      </c>
      <c r="Y186" s="15">
        <f> 0.6 * V186 + W186</f>
        <v/>
      </c>
      <c r="Z186" s="15">
        <f> 0.6 * V186 + X186</f>
        <v/>
      </c>
      <c r="AA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sudamerica1020339</t>
        </is>
      </c>
      <c r="D187" s="4" t="inlineStr">
        <is>
          <t>Agro Sudamerica</t>
        </is>
      </c>
      <c r="E187" s="4" t="n">
        <v>1020339</v>
      </c>
      <c r="F187" s="4" t="inlineStr">
        <is>
          <t>GO Lom Tocino@ Cj 20k AS</t>
        </is>
      </c>
      <c r="G187" s="4" t="inlineStr">
        <is>
          <t>Grasas</t>
        </is>
      </c>
      <c r="H187" s="6" t="n">
        <v>28871.12</v>
      </c>
      <c r="I187" s="9" t="n">
        <v>29000</v>
      </c>
      <c r="J187" s="6">
        <f>SUMIFS('Stock - ETA'!$R$3:R2202,'Stock - ETA'!$F$3:F2202,'Rango proyecciones'!C187,'Stock - ETA'!$AA$3:AA2202,'Rango proyecciones'!$AB$5)</f>
        <v/>
      </c>
      <c r="K187" s="9">
        <f>SUMIFS('Stock - ETA'!$H$3:H2202,'Stock - ETA'!$F$3:F2202,'Rango proyecciones'!C187,'Stock - ETA'!$Q$3:Q2202,'Rango proyecciones'!$AB$5)</f>
        <v/>
      </c>
      <c r="L187" s="9" t="n">
        <v>0</v>
      </c>
      <c r="M187" s="9" t="n">
        <v>0</v>
      </c>
      <c r="N187" s="9" t="n"/>
      <c r="O187" s="9" t="n"/>
      <c r="P187" s="15">
        <f>H187 + O187 + J187</f>
        <v/>
      </c>
      <c r="Q187" s="16">
        <f>H187 + O187 + K187</f>
        <v/>
      </c>
      <c r="R187" s="6">
        <f>SUMIFS('Stock - ETA'!$S$3:S2202,'Stock - ETA'!$F$3:F2202,'Rango proyecciones'!C187,'Stock - ETA'!$AA$3:AA2202,'Rango proyecciones'!$AB$5) + SUMIFS('Stock - ETA'!$R$3:R2202,'Stock - ETA'!$F$3:F2202,'Rango proyecciones'!C187,'Stock - ETA'!$AA$3:AA2202,'Rango proyecciones'!$AB$7)</f>
        <v/>
      </c>
      <c r="S187" s="9">
        <f>SUMIFS('Stock - ETA'!$I$3:I2202,'Stock - ETA'!$F$3:F2202,'Rango proyecciones'!C187,'Stock - ETA'!$Q$3:Q2202,'Rango proyecciones'!$AB$5) + SUMIFS('Stock - ETA'!$H$3:H2202,'Stock - ETA'!$F$3:F2202,'Rango proyecciones'!C187,'Stock - ETA'!$Q$3:Q2202,'Rango proyecciones'!$AB$7)</f>
        <v/>
      </c>
      <c r="T187" s="15">
        <f>R187</f>
        <v/>
      </c>
      <c r="U187" s="15">
        <f>S187</f>
        <v/>
      </c>
      <c r="V187" s="6" t="n">
        <v>80600</v>
      </c>
      <c r="W187" s="9">
        <f>SUMIFS('Stock - ETA'!$T$3:T2202,'Stock - ETA'!$F$3:F2202,'Rango proyecciones'!C187,'Stock - ETA'!$AA$3:AA2202,'Rango proyecciones'!$AB$5) + SUMIFS('Stock - ETA'!$S$3:S2202,'Stock - ETA'!$F$3:F2202,'Rango proyecciones'!C187,'Stock - ETA'!$AA$3:AA2202,'Rango proyecciones'!$AB$8)</f>
        <v/>
      </c>
      <c r="X187" s="9">
        <f>SUMIFS('Stock - ETA'!$J$3:J2202,'Stock - ETA'!$F$3:F2202,'Rango proyecciones'!C187,'Stock - ETA'!$Q$3:Q2202,'Rango proyecciones'!$AB$5) + SUMIFS('Stock - ETA'!$I$3:I2202,'Stock - ETA'!$F$3:F2202,'Rango proyecciones'!C187,'Stock - ETA'!$Q$3:Q2202,'Rango proyecciones'!$AB$8)</f>
        <v/>
      </c>
      <c r="Y187" s="15">
        <f> 0.6 * V187 + W187</f>
        <v/>
      </c>
      <c r="Z187" s="15">
        <f> 0.6 * V187 + X187</f>
        <v/>
      </c>
      <c r="AA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sudamerica1020352</t>
        </is>
      </c>
      <c r="D188" s="4" t="inlineStr">
        <is>
          <t>Agro Sudamerica</t>
        </is>
      </c>
      <c r="E188" s="4" t="n">
        <v>1020352</v>
      </c>
      <c r="F188" s="4" t="inlineStr">
        <is>
          <t>GO Cue 20@ Cj 20k AS</t>
        </is>
      </c>
      <c r="G188" s="4" t="inlineStr">
        <is>
          <t>Cueros</t>
        </is>
      </c>
      <c r="H188" s="6" t="n">
        <v>39027.54</v>
      </c>
      <c r="I188" s="9" t="n">
        <v>90600</v>
      </c>
      <c r="J188" s="6">
        <f>SUMIFS('Stock - ETA'!$R$3:R2202,'Stock - ETA'!$F$3:F2202,'Rango proyecciones'!C188,'Stock - ETA'!$AA$3:AA2202,'Rango proyecciones'!$AB$5)</f>
        <v/>
      </c>
      <c r="K188" s="9">
        <f>SUMIFS('Stock - ETA'!$H$3:H2202,'Stock - ETA'!$F$3:F2202,'Rango proyecciones'!C188,'Stock - ETA'!$Q$3:Q2202,'Rango proyecciones'!$AB$5)</f>
        <v/>
      </c>
      <c r="L188" s="9" t="n">
        <v>0</v>
      </c>
      <c r="M188" s="9" t="n">
        <v>0</v>
      </c>
      <c r="N188" s="9" t="n"/>
      <c r="O188" s="9" t="n"/>
      <c r="P188" s="15">
        <f>H188 + O188 + J188</f>
        <v/>
      </c>
      <c r="Q188" s="16">
        <f>H188 + O188 + K188</f>
        <v/>
      </c>
      <c r="R188" s="6">
        <f>SUMIFS('Stock - ETA'!$S$3:S2202,'Stock - ETA'!$F$3:F2202,'Rango proyecciones'!C188,'Stock - ETA'!$AA$3:AA2202,'Rango proyecciones'!$AB$5) + SUMIFS('Stock - ETA'!$R$3:R2202,'Stock - ETA'!$F$3:F2202,'Rango proyecciones'!C188,'Stock - ETA'!$AA$3:AA2202,'Rango proyecciones'!$AB$7)</f>
        <v/>
      </c>
      <c r="S188" s="9">
        <f>SUMIFS('Stock - ETA'!$I$3:I2202,'Stock - ETA'!$F$3:F2202,'Rango proyecciones'!C188,'Stock - ETA'!$Q$3:Q2202,'Rango proyecciones'!$AB$5) + SUMIFS('Stock - ETA'!$H$3:H2202,'Stock - ETA'!$F$3:F2202,'Rango proyecciones'!C188,'Stock - ETA'!$Q$3:Q2202,'Rango proyecciones'!$AB$7)</f>
        <v/>
      </c>
      <c r="T188" s="15">
        <f>R188</f>
        <v/>
      </c>
      <c r="U188" s="15">
        <f>S188</f>
        <v/>
      </c>
      <c r="V188" s="6" t="n">
        <v>48000</v>
      </c>
      <c r="W188" s="9">
        <f>SUMIFS('Stock - ETA'!$T$3:T2202,'Stock - ETA'!$F$3:F2202,'Rango proyecciones'!C188,'Stock - ETA'!$AA$3:AA2202,'Rango proyecciones'!$AB$5) + SUMIFS('Stock - ETA'!$S$3:S2202,'Stock - ETA'!$F$3:F2202,'Rango proyecciones'!C188,'Stock - ETA'!$AA$3:AA2202,'Rango proyecciones'!$AB$8)</f>
        <v/>
      </c>
      <c r="X188" s="9">
        <f>SUMIFS('Stock - ETA'!$J$3:J2202,'Stock - ETA'!$F$3:F2202,'Rango proyecciones'!C188,'Stock - ETA'!$Q$3:Q2202,'Rango proyecciones'!$AB$5) + SUMIFS('Stock - ETA'!$I$3:I2202,'Stock - ETA'!$F$3:F2202,'Rango proyecciones'!C188,'Stock - ETA'!$Q$3:Q2202,'Rango proyecciones'!$AB$8)</f>
        <v/>
      </c>
      <c r="Y188" s="15">
        <f> 0.6 * V188 + W188</f>
        <v/>
      </c>
      <c r="Z188" s="15">
        <f> 0.6 * V188 + X188</f>
        <v/>
      </c>
      <c r="AA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sudamerica1020367</t>
        </is>
      </c>
      <c r="D189" s="4" t="inlineStr">
        <is>
          <t>Agro Sudamerica</t>
        </is>
      </c>
      <c r="E189" s="4" t="n">
        <v>1020367</v>
      </c>
      <c r="F189" s="4" t="inlineStr">
        <is>
          <t>GO Gord Lom Tocino@ Cj t-f AS</t>
        </is>
      </c>
      <c r="G189" s="4" t="inlineStr">
        <is>
          <t>Grasas</t>
        </is>
      </c>
      <c r="H189" s="6" t="n">
        <v>71749.16</v>
      </c>
      <c r="I189" s="9" t="n">
        <v>113000</v>
      </c>
      <c r="J189" s="6">
        <f>SUMIFS('Stock - ETA'!$R$3:R2202,'Stock - ETA'!$F$3:F2202,'Rango proyecciones'!C189,'Stock - ETA'!$AA$3:AA2202,'Rango proyecciones'!$AB$5)</f>
        <v/>
      </c>
      <c r="K189" s="9">
        <f>SUMIFS('Stock - ETA'!$H$3:H2202,'Stock - ETA'!$F$3:F2202,'Rango proyecciones'!C189,'Stock - ETA'!$Q$3:Q2202,'Rango proyecciones'!$AB$5)</f>
        <v/>
      </c>
      <c r="L189" s="9" t="n">
        <v>0</v>
      </c>
      <c r="M189" s="9" t="n">
        <v>0</v>
      </c>
      <c r="N189" s="9" t="n"/>
      <c r="O189" s="9" t="n"/>
      <c r="P189" s="15">
        <f>H189 + O189 + J189</f>
        <v/>
      </c>
      <c r="Q189" s="16">
        <f>H189 + O189 + K189</f>
        <v/>
      </c>
      <c r="R189" s="6">
        <f>SUMIFS('Stock - ETA'!$S$3:S2202,'Stock - ETA'!$F$3:F2202,'Rango proyecciones'!C189,'Stock - ETA'!$AA$3:AA2202,'Rango proyecciones'!$AB$5) + SUMIFS('Stock - ETA'!$R$3:R2202,'Stock - ETA'!$F$3:F2202,'Rango proyecciones'!C189,'Stock - ETA'!$AA$3:AA2202,'Rango proyecciones'!$AB$7)</f>
        <v/>
      </c>
      <c r="S189" s="9">
        <f>SUMIFS('Stock - ETA'!$I$3:I2202,'Stock - ETA'!$F$3:F2202,'Rango proyecciones'!C189,'Stock - ETA'!$Q$3:Q2202,'Rango proyecciones'!$AB$5) + SUMIFS('Stock - ETA'!$H$3:H2202,'Stock - ETA'!$F$3:F2202,'Rango proyecciones'!C189,'Stock - ETA'!$Q$3:Q2202,'Rango proyecciones'!$AB$7)</f>
        <v/>
      </c>
      <c r="T189" s="15">
        <f>R189</f>
        <v/>
      </c>
      <c r="U189" s="15">
        <f>S189</f>
        <v/>
      </c>
      <c r="V189" s="6" t="n">
        <v>224504</v>
      </c>
      <c r="W189" s="9">
        <f>SUMIFS('Stock - ETA'!$T$3:T2202,'Stock - ETA'!$F$3:F2202,'Rango proyecciones'!C189,'Stock - ETA'!$AA$3:AA2202,'Rango proyecciones'!$AB$5) + SUMIFS('Stock - ETA'!$S$3:S2202,'Stock - ETA'!$F$3:F2202,'Rango proyecciones'!C189,'Stock - ETA'!$AA$3:AA2202,'Rango proyecciones'!$AB$8)</f>
        <v/>
      </c>
      <c r="X189" s="9">
        <f>SUMIFS('Stock - ETA'!$J$3:J2202,'Stock - ETA'!$F$3:F2202,'Rango proyecciones'!C189,'Stock - ETA'!$Q$3:Q2202,'Rango proyecciones'!$AB$5) + SUMIFS('Stock - ETA'!$I$3:I2202,'Stock - ETA'!$F$3:F2202,'Rango proyecciones'!C189,'Stock - ETA'!$Q$3:Q2202,'Rango proyecciones'!$AB$8)</f>
        <v/>
      </c>
      <c r="Y189" s="15">
        <f> 0.6 * V189 + W189</f>
        <v/>
      </c>
      <c r="Z189" s="15">
        <f> 0.6 * V189 + X189</f>
        <v/>
      </c>
      <c r="AA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sudamerica1020412</t>
        </is>
      </c>
      <c r="D190" s="4" t="inlineStr">
        <is>
          <t>Agro Sudamerica</t>
        </is>
      </c>
      <c r="E190" s="4" t="n">
        <v>1020412</v>
      </c>
      <c r="F190" s="4" t="inlineStr">
        <is>
          <t>GO Cne Long@ Cj t-f AS</t>
        </is>
      </c>
      <c r="G190" s="4" t="inlineStr">
        <is>
          <t>Recortes</t>
        </is>
      </c>
      <c r="H190" s="6" t="n">
        <v>263799.12</v>
      </c>
      <c r="I190" s="9" t="n">
        <v>192000</v>
      </c>
      <c r="J190" s="6">
        <f>SUMIFS('Stock - ETA'!$R$3:R2202,'Stock - ETA'!$F$3:F2202,'Rango proyecciones'!C190,'Stock - ETA'!$AA$3:AA2202,'Rango proyecciones'!$AB$5)</f>
        <v/>
      </c>
      <c r="K190" s="9">
        <f>SUMIFS('Stock - ETA'!$H$3:H2202,'Stock - ETA'!$F$3:F2202,'Rango proyecciones'!C190,'Stock - ETA'!$Q$3:Q2202,'Rango proyecciones'!$AB$5)</f>
        <v/>
      </c>
      <c r="L190" s="9" t="n">
        <v>0</v>
      </c>
      <c r="M190" s="9" t="n">
        <v>0</v>
      </c>
      <c r="N190" s="9" t="n"/>
      <c r="O190" s="9" t="n"/>
      <c r="P190" s="15">
        <f>H190 + O190 + J190</f>
        <v/>
      </c>
      <c r="Q190" s="16">
        <f>H190 + O190 + K190</f>
        <v/>
      </c>
      <c r="R190" s="6">
        <f>SUMIFS('Stock - ETA'!$S$3:S2202,'Stock - ETA'!$F$3:F2202,'Rango proyecciones'!C190,'Stock - ETA'!$AA$3:AA2202,'Rango proyecciones'!$AB$5) + SUMIFS('Stock - ETA'!$R$3:R2202,'Stock - ETA'!$F$3:F2202,'Rango proyecciones'!C190,'Stock - ETA'!$AA$3:AA2202,'Rango proyecciones'!$AB$7)</f>
        <v/>
      </c>
      <c r="S190" s="9">
        <f>SUMIFS('Stock - ETA'!$I$3:I2202,'Stock - ETA'!$F$3:F2202,'Rango proyecciones'!C190,'Stock - ETA'!$Q$3:Q2202,'Rango proyecciones'!$AB$5) + SUMIFS('Stock - ETA'!$H$3:H2202,'Stock - ETA'!$F$3:F2202,'Rango proyecciones'!C190,'Stock - ETA'!$Q$3:Q2202,'Rango proyecciones'!$AB$7)</f>
        <v/>
      </c>
      <c r="T190" s="15">
        <f>R190</f>
        <v/>
      </c>
      <c r="U190" s="15">
        <f>S190</f>
        <v/>
      </c>
      <c r="V190" s="6" t="n">
        <v>192000</v>
      </c>
      <c r="W190" s="9">
        <f>SUMIFS('Stock - ETA'!$T$3:T2202,'Stock - ETA'!$F$3:F2202,'Rango proyecciones'!C190,'Stock - ETA'!$AA$3:AA2202,'Rango proyecciones'!$AB$5) + SUMIFS('Stock - ETA'!$S$3:S2202,'Stock - ETA'!$F$3:F2202,'Rango proyecciones'!C190,'Stock - ETA'!$AA$3:AA2202,'Rango proyecciones'!$AB$8)</f>
        <v/>
      </c>
      <c r="X190" s="9">
        <f>SUMIFS('Stock - ETA'!$J$3:J2202,'Stock - ETA'!$F$3:F2202,'Rango proyecciones'!C190,'Stock - ETA'!$Q$3:Q2202,'Rango proyecciones'!$AB$5) + SUMIFS('Stock - ETA'!$I$3:I2202,'Stock - ETA'!$F$3:F2202,'Rango proyecciones'!C190,'Stock - ETA'!$Q$3:Q2202,'Rango proyecciones'!$AB$8)</f>
        <v/>
      </c>
      <c r="Y190" s="15">
        <f> 0.6 * V190 + W190</f>
        <v/>
      </c>
      <c r="Z190" s="15">
        <f> 0.6 * V190 + X190</f>
        <v/>
      </c>
      <c r="AA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sudamerica1020848</t>
        </is>
      </c>
      <c r="D191" s="4" t="inlineStr">
        <is>
          <t>Agro Sudamerica</t>
        </is>
      </c>
      <c r="E191" s="4" t="n">
        <v>1020848</v>
      </c>
      <c r="F191" s="4" t="inlineStr">
        <is>
          <t>GO Lom Ctro 27@ Cj 20k AS</t>
        </is>
      </c>
      <c r="G191" s="4" t="inlineStr">
        <is>
          <t>Lomo</t>
        </is>
      </c>
      <c r="H191" s="6" t="n">
        <v>143858.26</v>
      </c>
      <c r="I191" s="9" t="n">
        <v>178000</v>
      </c>
      <c r="J191" s="6">
        <f>SUMIFS('Stock - ETA'!$R$3:R2202,'Stock - ETA'!$F$3:F2202,'Rango proyecciones'!C191,'Stock - ETA'!$AA$3:AA2202,'Rango proyecciones'!$AB$5)</f>
        <v/>
      </c>
      <c r="K191" s="9">
        <f>SUMIFS('Stock - ETA'!$H$3:H2202,'Stock - ETA'!$F$3:F2202,'Rango proyecciones'!C191,'Stock - ETA'!$Q$3:Q2202,'Rango proyecciones'!$AB$5)</f>
        <v/>
      </c>
      <c r="L191" s="9" t="n">
        <v>0</v>
      </c>
      <c r="M191" s="9" t="n">
        <v>0</v>
      </c>
      <c r="N191" s="9" t="n"/>
      <c r="O191" s="9" t="n"/>
      <c r="P191" s="15">
        <f>H191 + O191 + J191</f>
        <v/>
      </c>
      <c r="Q191" s="16">
        <f>H191 + O191 + K191</f>
        <v/>
      </c>
      <c r="R191" s="6">
        <f>SUMIFS('Stock - ETA'!$S$3:S2202,'Stock - ETA'!$F$3:F2202,'Rango proyecciones'!C191,'Stock - ETA'!$AA$3:AA2202,'Rango proyecciones'!$AB$5) + SUMIFS('Stock - ETA'!$R$3:R2202,'Stock - ETA'!$F$3:F2202,'Rango proyecciones'!C191,'Stock - ETA'!$AA$3:AA2202,'Rango proyecciones'!$AB$7)</f>
        <v/>
      </c>
      <c r="S191" s="9">
        <f>SUMIFS('Stock - ETA'!$I$3:I2202,'Stock - ETA'!$F$3:F2202,'Rango proyecciones'!C191,'Stock - ETA'!$Q$3:Q2202,'Rango proyecciones'!$AB$5) + SUMIFS('Stock - ETA'!$H$3:H2202,'Stock - ETA'!$F$3:F2202,'Rango proyecciones'!C191,'Stock - ETA'!$Q$3:Q2202,'Rango proyecciones'!$AB$7)</f>
        <v/>
      </c>
      <c r="T191" s="15">
        <f>R191</f>
        <v/>
      </c>
      <c r="U191" s="15">
        <f>S191</f>
        <v/>
      </c>
      <c r="V191" s="6" t="n">
        <v>168000</v>
      </c>
      <c r="W191" s="9">
        <f>SUMIFS('Stock - ETA'!$T$3:T2202,'Stock - ETA'!$F$3:F2202,'Rango proyecciones'!C191,'Stock - ETA'!$AA$3:AA2202,'Rango proyecciones'!$AB$5) + SUMIFS('Stock - ETA'!$S$3:S2202,'Stock - ETA'!$F$3:F2202,'Rango proyecciones'!C191,'Stock - ETA'!$AA$3:AA2202,'Rango proyecciones'!$AB$8)</f>
        <v/>
      </c>
      <c r="X191" s="9">
        <f>SUMIFS('Stock - ETA'!$J$3:J2202,'Stock - ETA'!$F$3:F2202,'Rango proyecciones'!C191,'Stock - ETA'!$Q$3:Q2202,'Rango proyecciones'!$AB$5) + SUMIFS('Stock - ETA'!$I$3:I2202,'Stock - ETA'!$F$3:F2202,'Rango proyecciones'!C191,'Stock - ETA'!$Q$3:Q2202,'Rango proyecciones'!$AB$8)</f>
        <v/>
      </c>
      <c r="Y191" s="15">
        <f> 0.6 * V191 + W191</f>
        <v/>
      </c>
      <c r="Z191" s="15">
        <f> 0.6 * V191 + X191</f>
        <v/>
      </c>
      <c r="AA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sudamerica1020869</t>
        </is>
      </c>
      <c r="D192" s="4" t="inlineStr">
        <is>
          <t>Agro Sudamerica</t>
        </is>
      </c>
      <c r="E192" s="4" t="n">
        <v>1020869</v>
      </c>
      <c r="F192" s="4" t="inlineStr">
        <is>
          <t>GO Cos 79@ Bo Cj 20k AS</t>
        </is>
      </c>
      <c r="G192" s="4" t="inlineStr">
        <is>
          <t>Cost-Pec</t>
        </is>
      </c>
      <c r="H192" s="6" t="n">
        <v>0</v>
      </c>
      <c r="I192" s="9" t="n">
        <v>24000</v>
      </c>
      <c r="J192" s="6">
        <f>SUMIFS('Stock - ETA'!$R$3:R2202,'Stock - ETA'!$F$3:F2202,'Rango proyecciones'!C192,'Stock - ETA'!$AA$3:AA2202,'Rango proyecciones'!$AB$5)</f>
        <v/>
      </c>
      <c r="K192" s="9">
        <f>SUMIFS('Stock - ETA'!$H$3:H2202,'Stock - ETA'!$F$3:F2202,'Rango proyecciones'!C192,'Stock - ETA'!$Q$3:Q2202,'Rango proyecciones'!$AB$5)</f>
        <v/>
      </c>
      <c r="L192" s="9" t="n">
        <v>0</v>
      </c>
      <c r="M192" s="9" t="n">
        <v>0</v>
      </c>
      <c r="N192" s="9" t="n"/>
      <c r="O192" s="9" t="n"/>
      <c r="P192" s="15">
        <f>H192 + O192 + J192</f>
        <v/>
      </c>
      <c r="Q192" s="16">
        <f>H192 + O192 + K192</f>
        <v/>
      </c>
      <c r="R192" s="6">
        <f>SUMIFS('Stock - ETA'!$S$3:S2202,'Stock - ETA'!$F$3:F2202,'Rango proyecciones'!C192,'Stock - ETA'!$AA$3:AA2202,'Rango proyecciones'!$AB$5) + SUMIFS('Stock - ETA'!$R$3:R2202,'Stock - ETA'!$F$3:F2202,'Rango proyecciones'!C192,'Stock - ETA'!$AA$3:AA2202,'Rango proyecciones'!$AB$7)</f>
        <v/>
      </c>
      <c r="S192" s="9">
        <f>SUMIFS('Stock - ETA'!$I$3:I2202,'Stock - ETA'!$F$3:F2202,'Rango proyecciones'!C192,'Stock - ETA'!$Q$3:Q2202,'Rango proyecciones'!$AB$5) + SUMIFS('Stock - ETA'!$H$3:H2202,'Stock - ETA'!$F$3:F2202,'Rango proyecciones'!C192,'Stock - ETA'!$Q$3:Q2202,'Rango proyecciones'!$AB$7)</f>
        <v/>
      </c>
      <c r="T192" s="15">
        <f>R192</f>
        <v/>
      </c>
      <c r="U192" s="15">
        <f>S192</f>
        <v/>
      </c>
      <c r="V192" s="6" t="n">
        <v>24000</v>
      </c>
      <c r="W192" s="9">
        <f>SUMIFS('Stock - ETA'!$T$3:T2202,'Stock - ETA'!$F$3:F2202,'Rango proyecciones'!C192,'Stock - ETA'!$AA$3:AA2202,'Rango proyecciones'!$AB$5) + SUMIFS('Stock - ETA'!$S$3:S2202,'Stock - ETA'!$F$3:F2202,'Rango proyecciones'!C192,'Stock - ETA'!$AA$3:AA2202,'Rango proyecciones'!$AB$8)</f>
        <v/>
      </c>
      <c r="X192" s="9">
        <f>SUMIFS('Stock - ETA'!$J$3:J2202,'Stock - ETA'!$F$3:F2202,'Rango proyecciones'!C192,'Stock - ETA'!$Q$3:Q2202,'Rango proyecciones'!$AB$5) + SUMIFS('Stock - ETA'!$I$3:I2202,'Stock - ETA'!$F$3:F2202,'Rango proyecciones'!C192,'Stock - ETA'!$Q$3:Q2202,'Rango proyecciones'!$AB$8)</f>
        <v/>
      </c>
      <c r="Y192" s="15">
        <f> 0.6 * V192 + W192</f>
        <v/>
      </c>
      <c r="Z192" s="15">
        <f> 0.6 * V192 + X192</f>
        <v/>
      </c>
      <c r="AA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sudamerica1020886</t>
        </is>
      </c>
      <c r="D193" s="4" t="inlineStr">
        <is>
          <t>Agro Sudamerica</t>
        </is>
      </c>
      <c r="E193" s="4" t="n">
        <v>1020886</v>
      </c>
      <c r="F193" s="4" t="inlineStr">
        <is>
          <t>GO Panc Tecl Nor@ Cj 20k AS</t>
        </is>
      </c>
      <c r="G193" s="4" t="inlineStr">
        <is>
          <t>Panceta</t>
        </is>
      </c>
      <c r="H193" s="6" t="n">
        <v>57229.65</v>
      </c>
      <c r="I193" s="9" t="n">
        <v>72000</v>
      </c>
      <c r="J193" s="6">
        <f>SUMIFS('Stock - ETA'!$R$3:R2202,'Stock - ETA'!$F$3:F2202,'Rango proyecciones'!C193,'Stock - ETA'!$AA$3:AA2202,'Rango proyecciones'!$AB$5)</f>
        <v/>
      </c>
      <c r="K193" s="9">
        <f>SUMIFS('Stock - ETA'!$H$3:H2202,'Stock - ETA'!$F$3:F2202,'Rango proyecciones'!C193,'Stock - ETA'!$Q$3:Q2202,'Rango proyecciones'!$AB$5)</f>
        <v/>
      </c>
      <c r="L193" s="9" t="n">
        <v>0</v>
      </c>
      <c r="M193" s="9" t="n">
        <v>0</v>
      </c>
      <c r="N193" s="9" t="n"/>
      <c r="O193" s="9" t="n"/>
      <c r="P193" s="15">
        <f>H193 + O193 + J193</f>
        <v/>
      </c>
      <c r="Q193" s="16">
        <f>H193 + O193 + K193</f>
        <v/>
      </c>
      <c r="R193" s="6">
        <f>SUMIFS('Stock - ETA'!$S$3:S2202,'Stock - ETA'!$F$3:F2202,'Rango proyecciones'!C193,'Stock - ETA'!$AA$3:AA2202,'Rango proyecciones'!$AB$5) + SUMIFS('Stock - ETA'!$R$3:R2202,'Stock - ETA'!$F$3:F2202,'Rango proyecciones'!C193,'Stock - ETA'!$AA$3:AA2202,'Rango proyecciones'!$AB$7)</f>
        <v/>
      </c>
      <c r="S193" s="9">
        <f>SUMIFS('Stock - ETA'!$I$3:I2202,'Stock - ETA'!$F$3:F2202,'Rango proyecciones'!C193,'Stock - ETA'!$Q$3:Q2202,'Rango proyecciones'!$AB$5) + SUMIFS('Stock - ETA'!$H$3:H2202,'Stock - ETA'!$F$3:F2202,'Rango proyecciones'!C193,'Stock - ETA'!$Q$3:Q2202,'Rango proyecciones'!$AB$7)</f>
        <v/>
      </c>
      <c r="T193" s="15">
        <f>R193</f>
        <v/>
      </c>
      <c r="U193" s="15">
        <f>S193</f>
        <v/>
      </c>
      <c r="V193" s="6" t="n">
        <v>48000</v>
      </c>
      <c r="W193" s="9">
        <f>SUMIFS('Stock - ETA'!$T$3:T2202,'Stock - ETA'!$F$3:F2202,'Rango proyecciones'!C193,'Stock - ETA'!$AA$3:AA2202,'Rango proyecciones'!$AB$5) + SUMIFS('Stock - ETA'!$S$3:S2202,'Stock - ETA'!$F$3:F2202,'Rango proyecciones'!C193,'Stock - ETA'!$AA$3:AA2202,'Rango proyecciones'!$AB$8)</f>
        <v/>
      </c>
      <c r="X193" s="9">
        <f>SUMIFS('Stock - ETA'!$J$3:J2202,'Stock - ETA'!$F$3:F2202,'Rango proyecciones'!C193,'Stock - ETA'!$Q$3:Q2202,'Rango proyecciones'!$AB$5) + SUMIFS('Stock - ETA'!$I$3:I2202,'Stock - ETA'!$F$3:F2202,'Rango proyecciones'!C193,'Stock - ETA'!$Q$3:Q2202,'Rango proyecciones'!$AB$8)</f>
        <v/>
      </c>
      <c r="Y193" s="15">
        <f> 0.6 * V193 + W193</f>
        <v/>
      </c>
      <c r="Z193" s="15">
        <f> 0.6 * V193 + X193</f>
        <v/>
      </c>
      <c r="AA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sudamerica1020925</t>
        </is>
      </c>
      <c r="D194" s="4" t="inlineStr">
        <is>
          <t>Agro Sudamerica</t>
        </is>
      </c>
      <c r="E194" s="4" t="n">
        <v>1020925</v>
      </c>
      <c r="F194" s="4" t="inlineStr">
        <is>
          <t>GO Grasa Forro Pna Limp@ Cj 20k AS</t>
        </is>
      </c>
      <c r="G194" s="4" t="inlineStr">
        <is>
          <t>Grasas</t>
        </is>
      </c>
      <c r="H194" s="6" t="n">
        <v>24010.56</v>
      </c>
      <c r="I194" s="9" t="n">
        <v>0</v>
      </c>
      <c r="J194" s="6">
        <f>SUMIFS('Stock - ETA'!$R$3:R2202,'Stock - ETA'!$F$3:F2202,'Rango proyecciones'!C194,'Stock - ETA'!$AA$3:AA2202,'Rango proyecciones'!$AB$5)</f>
        <v/>
      </c>
      <c r="K194" s="9">
        <f>SUMIFS('Stock - ETA'!$H$3:H2202,'Stock - ETA'!$F$3:F2202,'Rango proyecciones'!C194,'Stock - ETA'!$Q$3:Q2202,'Rango proyecciones'!$AB$5)</f>
        <v/>
      </c>
      <c r="L194" s="9" t="n">
        <v>0</v>
      </c>
      <c r="M194" s="9" t="n">
        <v>0</v>
      </c>
      <c r="N194" s="9" t="n"/>
      <c r="O194" s="9" t="n"/>
      <c r="P194" s="15">
        <f>H194 + O194 + J194</f>
        <v/>
      </c>
      <c r="Q194" s="16">
        <f>H194 + O194 + K194</f>
        <v/>
      </c>
      <c r="R194" s="6">
        <f>SUMIFS('Stock - ETA'!$S$3:S2202,'Stock - ETA'!$F$3:F2202,'Rango proyecciones'!C194,'Stock - ETA'!$AA$3:AA2202,'Rango proyecciones'!$AB$5) + SUMIFS('Stock - ETA'!$R$3:R2202,'Stock - ETA'!$F$3:F2202,'Rango proyecciones'!C194,'Stock - ETA'!$AA$3:AA2202,'Rango proyecciones'!$AB$7)</f>
        <v/>
      </c>
      <c r="S194" s="9">
        <f>SUMIFS('Stock - ETA'!$I$3:I2202,'Stock - ETA'!$F$3:F2202,'Rango proyecciones'!C194,'Stock - ETA'!$Q$3:Q2202,'Rango proyecciones'!$AB$5) + SUMIFS('Stock - ETA'!$H$3:H2202,'Stock - ETA'!$F$3:F2202,'Rango proyecciones'!C194,'Stock - ETA'!$Q$3:Q2202,'Rango proyecciones'!$AB$7)</f>
        <v/>
      </c>
      <c r="T194" s="15">
        <f>R194</f>
        <v/>
      </c>
      <c r="U194" s="15">
        <f>S194</f>
        <v/>
      </c>
      <c r="V194" s="6" t="n"/>
      <c r="W194" s="9">
        <f>SUMIFS('Stock - ETA'!$T$3:T2202,'Stock - ETA'!$F$3:F2202,'Rango proyecciones'!C194,'Stock - ETA'!$AA$3:AA2202,'Rango proyecciones'!$AB$5) + SUMIFS('Stock - ETA'!$S$3:S2202,'Stock - ETA'!$F$3:F2202,'Rango proyecciones'!C194,'Stock - ETA'!$AA$3:AA2202,'Rango proyecciones'!$AB$8)</f>
        <v/>
      </c>
      <c r="X194" s="9">
        <f>SUMIFS('Stock - ETA'!$J$3:J2202,'Stock - ETA'!$F$3:F2202,'Rango proyecciones'!C194,'Stock - ETA'!$Q$3:Q2202,'Rango proyecciones'!$AB$5) + SUMIFS('Stock - ETA'!$I$3:I2202,'Stock - ETA'!$F$3:F2202,'Rango proyecciones'!C194,'Stock - ETA'!$Q$3:Q2202,'Rango proyecciones'!$AB$8)</f>
        <v/>
      </c>
      <c r="Y194" s="15">
        <f> 0.6 * V194 + W194</f>
        <v/>
      </c>
      <c r="Z194" s="15">
        <f> 0.6 * V194 + X194</f>
        <v/>
      </c>
      <c r="AA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sudamerica1020944</t>
        </is>
      </c>
      <c r="D195" s="4" t="inlineStr">
        <is>
          <t>Agro Sudamerica</t>
        </is>
      </c>
      <c r="E195" s="4" t="n">
        <v>1020944</v>
      </c>
      <c r="F195" s="4" t="inlineStr">
        <is>
          <t>GO PpPna 59@ Fi Cj 20k AS</t>
        </is>
      </c>
      <c r="G195" s="4" t="inlineStr">
        <is>
          <t>Pierna</t>
        </is>
      </c>
      <c r="H195" s="6" t="n">
        <v>502636.19</v>
      </c>
      <c r="I195" s="9" t="n">
        <v>619322</v>
      </c>
      <c r="J195" s="6">
        <f>SUMIFS('Stock - ETA'!$R$3:R2202,'Stock - ETA'!$F$3:F2202,'Rango proyecciones'!C195,'Stock - ETA'!$AA$3:AA2202,'Rango proyecciones'!$AB$5)</f>
        <v/>
      </c>
      <c r="K195" s="9">
        <f>SUMIFS('Stock - ETA'!$H$3:H2202,'Stock - ETA'!$F$3:F2202,'Rango proyecciones'!C195,'Stock - ETA'!$Q$3:Q2202,'Rango proyecciones'!$AB$5)</f>
        <v/>
      </c>
      <c r="L195" s="9" t="n">
        <v>0</v>
      </c>
      <c r="M195" s="9" t="n">
        <v>0</v>
      </c>
      <c r="N195" s="9" t="n"/>
      <c r="O195" s="9" t="n"/>
      <c r="P195" s="15">
        <f>H195 + O195 + J195</f>
        <v/>
      </c>
      <c r="Q195" s="16">
        <f>H195 + O195 + K195</f>
        <v/>
      </c>
      <c r="R195" s="6">
        <f>SUMIFS('Stock - ETA'!$S$3:S2202,'Stock - ETA'!$F$3:F2202,'Rango proyecciones'!C195,'Stock - ETA'!$AA$3:AA2202,'Rango proyecciones'!$AB$5) + SUMIFS('Stock - ETA'!$R$3:R2202,'Stock - ETA'!$F$3:F2202,'Rango proyecciones'!C195,'Stock - ETA'!$AA$3:AA2202,'Rango proyecciones'!$AB$7)</f>
        <v/>
      </c>
      <c r="S195" s="9">
        <f>SUMIFS('Stock - ETA'!$I$3:I2202,'Stock - ETA'!$F$3:F2202,'Rango proyecciones'!C195,'Stock - ETA'!$Q$3:Q2202,'Rango proyecciones'!$AB$5) + SUMIFS('Stock - ETA'!$H$3:H2202,'Stock - ETA'!$F$3:F2202,'Rango proyecciones'!C195,'Stock - ETA'!$Q$3:Q2202,'Rango proyecciones'!$AB$7)</f>
        <v/>
      </c>
      <c r="T195" s="15">
        <f>R195</f>
        <v/>
      </c>
      <c r="U195" s="15">
        <f>S195</f>
        <v/>
      </c>
      <c r="V195" s="6" t="n">
        <v>407997</v>
      </c>
      <c r="W195" s="9">
        <f>SUMIFS('Stock - ETA'!$T$3:T2202,'Stock - ETA'!$F$3:F2202,'Rango proyecciones'!C195,'Stock - ETA'!$AA$3:AA2202,'Rango proyecciones'!$AB$5) + SUMIFS('Stock - ETA'!$S$3:S2202,'Stock - ETA'!$F$3:F2202,'Rango proyecciones'!C195,'Stock - ETA'!$AA$3:AA2202,'Rango proyecciones'!$AB$8)</f>
        <v/>
      </c>
      <c r="X195" s="9">
        <f>SUMIFS('Stock - ETA'!$J$3:J2202,'Stock - ETA'!$F$3:F2202,'Rango proyecciones'!C195,'Stock - ETA'!$Q$3:Q2202,'Rango proyecciones'!$AB$5) + SUMIFS('Stock - ETA'!$I$3:I2202,'Stock - ETA'!$F$3:F2202,'Rango proyecciones'!C195,'Stock - ETA'!$Q$3:Q2202,'Rango proyecciones'!$AB$8)</f>
        <v/>
      </c>
      <c r="Y195" s="15">
        <f> 0.6 * V195 + W195</f>
        <v/>
      </c>
      <c r="Z195" s="15">
        <f> 0.6 * V195 + X195</f>
        <v/>
      </c>
      <c r="AA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sudamerica1021023</t>
        </is>
      </c>
      <c r="D196" s="4" t="inlineStr">
        <is>
          <t>Agro Sudamerica</t>
        </is>
      </c>
      <c r="E196" s="4" t="n">
        <v>1021023</v>
      </c>
      <c r="F196" s="4" t="inlineStr">
        <is>
          <t>GO Gord rebaje@ Bo Cj 20k AS</t>
        </is>
      </c>
      <c r="G196" s="4" t="inlineStr">
        <is>
          <t>Grasas</t>
        </is>
      </c>
      <c r="H196" s="6" t="n">
        <v>119885.92</v>
      </c>
      <c r="I196" s="9" t="n">
        <v>120000</v>
      </c>
      <c r="J196" s="6">
        <f>SUMIFS('Stock - ETA'!$R$3:R2202,'Stock - ETA'!$F$3:F2202,'Rango proyecciones'!C196,'Stock - ETA'!$AA$3:AA2202,'Rango proyecciones'!$AB$5)</f>
        <v/>
      </c>
      <c r="K196" s="9">
        <f>SUMIFS('Stock - ETA'!$H$3:H2202,'Stock - ETA'!$F$3:F2202,'Rango proyecciones'!C196,'Stock - ETA'!$Q$3:Q2202,'Rango proyecciones'!$AB$5)</f>
        <v/>
      </c>
      <c r="L196" s="9" t="n">
        <v>0</v>
      </c>
      <c r="M196" s="9" t="n">
        <v>0</v>
      </c>
      <c r="N196" s="9" t="n"/>
      <c r="O196" s="9" t="n"/>
      <c r="P196" s="15">
        <f>H196 + O196 + J196</f>
        <v/>
      </c>
      <c r="Q196" s="16">
        <f>H196 + O196 + K196</f>
        <v/>
      </c>
      <c r="R196" s="6">
        <f>SUMIFS('Stock - ETA'!$S$3:S2202,'Stock - ETA'!$F$3:F2202,'Rango proyecciones'!C196,'Stock - ETA'!$AA$3:AA2202,'Rango proyecciones'!$AB$5) + SUMIFS('Stock - ETA'!$R$3:R2202,'Stock - ETA'!$F$3:F2202,'Rango proyecciones'!C196,'Stock - ETA'!$AA$3:AA2202,'Rango proyecciones'!$AB$7)</f>
        <v/>
      </c>
      <c r="S196" s="9">
        <f>SUMIFS('Stock - ETA'!$I$3:I2202,'Stock - ETA'!$F$3:F2202,'Rango proyecciones'!C196,'Stock - ETA'!$Q$3:Q2202,'Rango proyecciones'!$AB$5) + SUMIFS('Stock - ETA'!$H$3:H2202,'Stock - ETA'!$F$3:F2202,'Rango proyecciones'!C196,'Stock - ETA'!$Q$3:Q2202,'Rango proyecciones'!$AB$7)</f>
        <v/>
      </c>
      <c r="T196" s="15">
        <f>R196</f>
        <v/>
      </c>
      <c r="U196" s="15">
        <f>S196</f>
        <v/>
      </c>
      <c r="V196" s="6" t="n">
        <v>144000</v>
      </c>
      <c r="W196" s="9">
        <f>SUMIFS('Stock - ETA'!$T$3:T2202,'Stock - ETA'!$F$3:F2202,'Rango proyecciones'!C196,'Stock - ETA'!$AA$3:AA2202,'Rango proyecciones'!$AB$5) + SUMIFS('Stock - ETA'!$S$3:S2202,'Stock - ETA'!$F$3:F2202,'Rango proyecciones'!C196,'Stock - ETA'!$AA$3:AA2202,'Rango proyecciones'!$AB$8)</f>
        <v/>
      </c>
      <c r="X196" s="9">
        <f>SUMIFS('Stock - ETA'!$J$3:J2202,'Stock - ETA'!$F$3:F2202,'Rango proyecciones'!C196,'Stock - ETA'!$Q$3:Q2202,'Rango proyecciones'!$AB$5) + SUMIFS('Stock - ETA'!$I$3:I2202,'Stock - ETA'!$F$3:F2202,'Rango proyecciones'!C196,'Stock - ETA'!$Q$3:Q2202,'Rango proyecciones'!$AB$8)</f>
        <v/>
      </c>
      <c r="Y196" s="15">
        <f> 0.6 * V196 + W196</f>
        <v/>
      </c>
      <c r="Z196" s="15">
        <f> 0.6 * V196 + X196</f>
        <v/>
      </c>
      <c r="AA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sudamerica1021039</t>
        </is>
      </c>
      <c r="D197" s="4" t="inlineStr">
        <is>
          <t>Agro Sudamerica</t>
        </is>
      </c>
      <c r="E197" s="4" t="n">
        <v>1021039</v>
      </c>
      <c r="F197" s="4" t="inlineStr">
        <is>
          <t>GO Cue Papda CP@ Cj 20k bca AS</t>
        </is>
      </c>
      <c r="G197" s="4" t="inlineStr">
        <is>
          <t>Cueros</t>
        </is>
      </c>
      <c r="H197" s="6" t="n">
        <v>25241.49</v>
      </c>
      <c r="I197" s="9" t="n">
        <v>24000</v>
      </c>
      <c r="J197" s="6">
        <f>SUMIFS('Stock - ETA'!$R$3:R2202,'Stock - ETA'!$F$3:F2202,'Rango proyecciones'!C197,'Stock - ETA'!$AA$3:AA2202,'Rango proyecciones'!$AB$5)</f>
        <v/>
      </c>
      <c r="K197" s="9">
        <f>SUMIFS('Stock - ETA'!$H$3:H2202,'Stock - ETA'!$F$3:F2202,'Rango proyecciones'!C197,'Stock - ETA'!$Q$3:Q2202,'Rango proyecciones'!$AB$5)</f>
        <v/>
      </c>
      <c r="L197" s="9" t="n">
        <v>0</v>
      </c>
      <c r="M197" s="9" t="n">
        <v>0</v>
      </c>
      <c r="N197" s="9" t="n"/>
      <c r="O197" s="9" t="n"/>
      <c r="P197" s="15">
        <f>H197 + O197 + J197</f>
        <v/>
      </c>
      <c r="Q197" s="16">
        <f>H197 + O197 + K197</f>
        <v/>
      </c>
      <c r="R197" s="6">
        <f>SUMIFS('Stock - ETA'!$S$3:S2202,'Stock - ETA'!$F$3:F2202,'Rango proyecciones'!C197,'Stock - ETA'!$AA$3:AA2202,'Rango proyecciones'!$AB$5) + SUMIFS('Stock - ETA'!$R$3:R2202,'Stock - ETA'!$F$3:F2202,'Rango proyecciones'!C197,'Stock - ETA'!$AA$3:AA2202,'Rango proyecciones'!$AB$7)</f>
        <v/>
      </c>
      <c r="S197" s="9">
        <f>SUMIFS('Stock - ETA'!$I$3:I2202,'Stock - ETA'!$F$3:F2202,'Rango proyecciones'!C197,'Stock - ETA'!$Q$3:Q2202,'Rango proyecciones'!$AB$5) + SUMIFS('Stock - ETA'!$H$3:H2202,'Stock - ETA'!$F$3:F2202,'Rango proyecciones'!C197,'Stock - ETA'!$Q$3:Q2202,'Rango proyecciones'!$AB$7)</f>
        <v/>
      </c>
      <c r="T197" s="15">
        <f>R197</f>
        <v/>
      </c>
      <c r="U197" s="15">
        <f>S197</f>
        <v/>
      </c>
      <c r="V197" s="6" t="n">
        <v>48000</v>
      </c>
      <c r="W197" s="9">
        <f>SUMIFS('Stock - ETA'!$T$3:T2202,'Stock - ETA'!$F$3:F2202,'Rango proyecciones'!C197,'Stock - ETA'!$AA$3:AA2202,'Rango proyecciones'!$AB$5) + SUMIFS('Stock - ETA'!$S$3:S2202,'Stock - ETA'!$F$3:F2202,'Rango proyecciones'!C197,'Stock - ETA'!$AA$3:AA2202,'Rango proyecciones'!$AB$8)</f>
        <v/>
      </c>
      <c r="X197" s="9">
        <f>SUMIFS('Stock - ETA'!$J$3:J2202,'Stock - ETA'!$F$3:F2202,'Rango proyecciones'!C197,'Stock - ETA'!$Q$3:Q2202,'Rango proyecciones'!$AB$5) + SUMIFS('Stock - ETA'!$I$3:I2202,'Stock - ETA'!$F$3:F2202,'Rango proyecciones'!C197,'Stock - ETA'!$Q$3:Q2202,'Rango proyecciones'!$AB$8)</f>
        <v/>
      </c>
      <c r="Y197" s="15">
        <f> 0.6 * V197 + W197</f>
        <v/>
      </c>
      <c r="Z197" s="15">
        <f> 0.6 * V197 + X197</f>
        <v/>
      </c>
      <c r="AA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sudamerica1021077</t>
        </is>
      </c>
      <c r="D198" s="4" t="inlineStr">
        <is>
          <t>Agro Sudamerica</t>
        </is>
      </c>
      <c r="E198" s="4" t="n">
        <v>1021077</v>
      </c>
      <c r="F198" s="4" t="inlineStr">
        <is>
          <t>GO Gord chic@ Cj 20k AS</t>
        </is>
      </c>
      <c r="G198" s="4" t="inlineStr">
        <is>
          <t>Grasas</t>
        </is>
      </c>
      <c r="H198" s="6" t="n">
        <v>30927.58</v>
      </c>
      <c r="I198" s="9" t="n">
        <v>30000</v>
      </c>
      <c r="J198" s="6">
        <f>SUMIFS('Stock - ETA'!$R$3:R2202,'Stock - ETA'!$F$3:F2202,'Rango proyecciones'!C198,'Stock - ETA'!$AA$3:AA2202,'Rango proyecciones'!$AB$5)</f>
        <v/>
      </c>
      <c r="K198" s="9">
        <f>SUMIFS('Stock - ETA'!$H$3:H2202,'Stock - ETA'!$F$3:F2202,'Rango proyecciones'!C198,'Stock - ETA'!$Q$3:Q2202,'Rango proyecciones'!$AB$5)</f>
        <v/>
      </c>
      <c r="L198" s="9" t="n">
        <v>0</v>
      </c>
      <c r="M198" s="9" t="n">
        <v>0</v>
      </c>
      <c r="N198" s="9" t="n"/>
      <c r="O198" s="9" t="n"/>
      <c r="P198" s="15">
        <f>H198 + O198 + J198</f>
        <v/>
      </c>
      <c r="Q198" s="16">
        <f>H198 + O198 + K198</f>
        <v/>
      </c>
      <c r="R198" s="6">
        <f>SUMIFS('Stock - ETA'!$S$3:S2202,'Stock - ETA'!$F$3:F2202,'Rango proyecciones'!C198,'Stock - ETA'!$AA$3:AA2202,'Rango proyecciones'!$AB$5) + SUMIFS('Stock - ETA'!$R$3:R2202,'Stock - ETA'!$F$3:F2202,'Rango proyecciones'!C198,'Stock - ETA'!$AA$3:AA2202,'Rango proyecciones'!$AB$7)</f>
        <v/>
      </c>
      <c r="S198" s="9">
        <f>SUMIFS('Stock - ETA'!$I$3:I2202,'Stock - ETA'!$F$3:F2202,'Rango proyecciones'!C198,'Stock - ETA'!$Q$3:Q2202,'Rango proyecciones'!$AB$5) + SUMIFS('Stock - ETA'!$H$3:H2202,'Stock - ETA'!$F$3:F2202,'Rango proyecciones'!C198,'Stock - ETA'!$Q$3:Q2202,'Rango proyecciones'!$AB$7)</f>
        <v/>
      </c>
      <c r="T198" s="15">
        <f>R198</f>
        <v/>
      </c>
      <c r="U198" s="15">
        <f>S198</f>
        <v/>
      </c>
      <c r="V198" s="6" t="n">
        <v>24000</v>
      </c>
      <c r="W198" s="9">
        <f>SUMIFS('Stock - ETA'!$T$3:T2202,'Stock - ETA'!$F$3:F2202,'Rango proyecciones'!C198,'Stock - ETA'!$AA$3:AA2202,'Rango proyecciones'!$AB$5) + SUMIFS('Stock - ETA'!$S$3:S2202,'Stock - ETA'!$F$3:F2202,'Rango proyecciones'!C198,'Stock - ETA'!$AA$3:AA2202,'Rango proyecciones'!$AB$8)</f>
        <v/>
      </c>
      <c r="X198" s="9">
        <f>SUMIFS('Stock - ETA'!$J$3:J2202,'Stock - ETA'!$F$3:F2202,'Rango proyecciones'!C198,'Stock - ETA'!$Q$3:Q2202,'Rango proyecciones'!$AB$5) + SUMIFS('Stock - ETA'!$I$3:I2202,'Stock - ETA'!$F$3:F2202,'Rango proyecciones'!C198,'Stock - ETA'!$Q$3:Q2202,'Rango proyecciones'!$AB$8)</f>
        <v/>
      </c>
      <c r="Y198" s="15">
        <f> 0.6 * V198 + W198</f>
        <v/>
      </c>
      <c r="Z198" s="15">
        <f> 0.6 * V198 + X198</f>
        <v/>
      </c>
      <c r="AA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sudamerica1021078</t>
        </is>
      </c>
      <c r="D199" s="4" t="inlineStr">
        <is>
          <t>Agro Sudamerica</t>
        </is>
      </c>
      <c r="E199" s="4" t="n">
        <v>1021078</v>
      </c>
      <c r="F199" s="4" t="inlineStr">
        <is>
          <t>GO Triming 80/20@ Cj 20k AS</t>
        </is>
      </c>
      <c r="G199" s="4" t="inlineStr">
        <is>
          <t>Recortes</t>
        </is>
      </c>
      <c r="H199" s="6" t="n">
        <v>47990.32</v>
      </c>
      <c r="I199" s="9" t="n">
        <v>48000</v>
      </c>
      <c r="J199" s="6">
        <f>SUMIFS('Stock - ETA'!$R$3:R2202,'Stock - ETA'!$F$3:F2202,'Rango proyecciones'!C199,'Stock - ETA'!$AA$3:AA2202,'Rango proyecciones'!$AB$5)</f>
        <v/>
      </c>
      <c r="K199" s="9">
        <f>SUMIFS('Stock - ETA'!$H$3:H2202,'Stock - ETA'!$F$3:F2202,'Rango proyecciones'!C199,'Stock - ETA'!$Q$3:Q2202,'Rango proyecciones'!$AB$5)</f>
        <v/>
      </c>
      <c r="L199" s="9" t="n">
        <v>0</v>
      </c>
      <c r="M199" s="9" t="n">
        <v>0</v>
      </c>
      <c r="N199" s="9" t="n"/>
      <c r="O199" s="9" t="n"/>
      <c r="P199" s="15">
        <f>H199 + O199 + J199</f>
        <v/>
      </c>
      <c r="Q199" s="16">
        <f>H199 + O199 + K199</f>
        <v/>
      </c>
      <c r="R199" s="6">
        <f>SUMIFS('Stock - ETA'!$S$3:S2202,'Stock - ETA'!$F$3:F2202,'Rango proyecciones'!C199,'Stock - ETA'!$AA$3:AA2202,'Rango proyecciones'!$AB$5) + SUMIFS('Stock - ETA'!$R$3:R2202,'Stock - ETA'!$F$3:F2202,'Rango proyecciones'!C199,'Stock - ETA'!$AA$3:AA2202,'Rango proyecciones'!$AB$7)</f>
        <v/>
      </c>
      <c r="S199" s="9">
        <f>SUMIFS('Stock - ETA'!$I$3:I2202,'Stock - ETA'!$F$3:F2202,'Rango proyecciones'!C199,'Stock - ETA'!$Q$3:Q2202,'Rango proyecciones'!$AB$5) + SUMIFS('Stock - ETA'!$H$3:H2202,'Stock - ETA'!$F$3:F2202,'Rango proyecciones'!C199,'Stock - ETA'!$Q$3:Q2202,'Rango proyecciones'!$AB$7)</f>
        <v/>
      </c>
      <c r="T199" s="15">
        <f>R199</f>
        <v/>
      </c>
      <c r="U199" s="15">
        <f>S199</f>
        <v/>
      </c>
      <c r="V199" s="6" t="n"/>
      <c r="W199" s="9">
        <f>SUMIFS('Stock - ETA'!$T$3:T2202,'Stock - ETA'!$F$3:F2202,'Rango proyecciones'!C199,'Stock - ETA'!$AA$3:AA2202,'Rango proyecciones'!$AB$5) + SUMIFS('Stock - ETA'!$S$3:S2202,'Stock - ETA'!$F$3:F2202,'Rango proyecciones'!C199,'Stock - ETA'!$AA$3:AA2202,'Rango proyecciones'!$AB$8)</f>
        <v/>
      </c>
      <c r="X199" s="9">
        <f>SUMIFS('Stock - ETA'!$J$3:J2202,'Stock - ETA'!$F$3:F2202,'Rango proyecciones'!C199,'Stock - ETA'!$Q$3:Q2202,'Rango proyecciones'!$AB$5) + SUMIFS('Stock - ETA'!$I$3:I2202,'Stock - ETA'!$F$3:F2202,'Rango proyecciones'!C199,'Stock - ETA'!$Q$3:Q2202,'Rango proyecciones'!$AB$8)</f>
        <v/>
      </c>
      <c r="Y199" s="15">
        <f> 0.6 * V199 + W199</f>
        <v/>
      </c>
      <c r="Z199" s="15">
        <f> 0.6 * V199 + X199</f>
        <v/>
      </c>
      <c r="AA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sudamerica1021082</t>
        </is>
      </c>
      <c r="D200" s="4" t="inlineStr">
        <is>
          <t>Agro Sudamerica</t>
        </is>
      </c>
      <c r="E200" s="4" t="n">
        <v>1021082</v>
      </c>
      <c r="F200" s="4" t="inlineStr">
        <is>
          <t>GO Triming 70/30@ Cj 20k AS</t>
        </is>
      </c>
      <c r="G200" s="4" t="inlineStr">
        <is>
          <t>Recortes</t>
        </is>
      </c>
      <c r="H200" s="6" t="n">
        <v>11120.94</v>
      </c>
      <c r="I200" s="9" t="n">
        <v>0</v>
      </c>
      <c r="J200" s="6">
        <f>SUMIFS('Stock - ETA'!$R$3:R2202,'Stock - ETA'!$F$3:F2202,'Rango proyecciones'!C200,'Stock - ETA'!$AA$3:AA2202,'Rango proyecciones'!$AB$5)</f>
        <v/>
      </c>
      <c r="K200" s="9">
        <f>SUMIFS('Stock - ETA'!$H$3:H2202,'Stock - ETA'!$F$3:F2202,'Rango proyecciones'!C200,'Stock - ETA'!$Q$3:Q2202,'Rango proyecciones'!$AB$5)</f>
        <v/>
      </c>
      <c r="L200" s="9" t="n">
        <v>0</v>
      </c>
      <c r="M200" s="9" t="n">
        <v>0</v>
      </c>
      <c r="N200" s="9" t="n"/>
      <c r="O200" s="9" t="n"/>
      <c r="P200" s="15">
        <f>H200 + O200 + J200</f>
        <v/>
      </c>
      <c r="Q200" s="16">
        <f>H200 + O200 + K200</f>
        <v/>
      </c>
      <c r="R200" s="6">
        <f>SUMIFS('Stock - ETA'!$S$3:S2202,'Stock - ETA'!$F$3:F2202,'Rango proyecciones'!C200,'Stock - ETA'!$AA$3:AA2202,'Rango proyecciones'!$AB$5) + SUMIFS('Stock - ETA'!$R$3:R2202,'Stock - ETA'!$F$3:F2202,'Rango proyecciones'!C200,'Stock - ETA'!$AA$3:AA2202,'Rango proyecciones'!$AB$7)</f>
        <v/>
      </c>
      <c r="S200" s="9">
        <f>SUMIFS('Stock - ETA'!$I$3:I2202,'Stock - ETA'!$F$3:F2202,'Rango proyecciones'!C200,'Stock - ETA'!$Q$3:Q2202,'Rango proyecciones'!$AB$5) + SUMIFS('Stock - ETA'!$H$3:H2202,'Stock - ETA'!$F$3:F2202,'Rango proyecciones'!C200,'Stock - ETA'!$Q$3:Q2202,'Rango proyecciones'!$AB$7)</f>
        <v/>
      </c>
      <c r="T200" s="15">
        <f>R200</f>
        <v/>
      </c>
      <c r="U200" s="15">
        <f>S200</f>
        <v/>
      </c>
      <c r="V200" s="6" t="n">
        <v>24000</v>
      </c>
      <c r="W200" s="9">
        <f>SUMIFS('Stock - ETA'!$T$3:T2202,'Stock - ETA'!$F$3:F2202,'Rango proyecciones'!C200,'Stock - ETA'!$AA$3:AA2202,'Rango proyecciones'!$AB$5) + SUMIFS('Stock - ETA'!$S$3:S2202,'Stock - ETA'!$F$3:F2202,'Rango proyecciones'!C200,'Stock - ETA'!$AA$3:AA2202,'Rango proyecciones'!$AB$8)</f>
        <v/>
      </c>
      <c r="X200" s="9">
        <f>SUMIFS('Stock - ETA'!$J$3:J2202,'Stock - ETA'!$F$3:F2202,'Rango proyecciones'!C200,'Stock - ETA'!$Q$3:Q2202,'Rango proyecciones'!$AB$5) + SUMIFS('Stock - ETA'!$I$3:I2202,'Stock - ETA'!$F$3:F2202,'Rango proyecciones'!C200,'Stock - ETA'!$Q$3:Q2202,'Rango proyecciones'!$AB$8)</f>
        <v/>
      </c>
      <c r="Y200" s="15">
        <f> 0.6 * V200 + W200</f>
        <v/>
      </c>
      <c r="Z200" s="15">
        <f> 0.6 * V200 + X200</f>
        <v/>
      </c>
      <c r="AA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sudamerica1021085</t>
        </is>
      </c>
      <c r="D201" s="4" t="inlineStr">
        <is>
          <t>Agro Sudamerica</t>
        </is>
      </c>
      <c r="E201" s="4" t="n">
        <v>1021085</v>
      </c>
      <c r="F201" s="4" t="inlineStr">
        <is>
          <t>GO Gord Esp@ Cj 20k AS</t>
        </is>
      </c>
      <c r="G201" s="4" t="inlineStr">
        <is>
          <t>Grasas</t>
        </is>
      </c>
      <c r="H201" s="6" t="n">
        <v>24012</v>
      </c>
      <c r="I201" s="9" t="n">
        <v>24000</v>
      </c>
      <c r="J201" s="6">
        <f>SUMIFS('Stock - ETA'!$R$3:R2202,'Stock - ETA'!$F$3:F2202,'Rango proyecciones'!C201,'Stock - ETA'!$AA$3:AA2202,'Rango proyecciones'!$AB$5)</f>
        <v/>
      </c>
      <c r="K201" s="9">
        <f>SUMIFS('Stock - ETA'!$H$3:H2202,'Stock - ETA'!$F$3:F2202,'Rango proyecciones'!C201,'Stock - ETA'!$Q$3:Q2202,'Rango proyecciones'!$AB$5)</f>
        <v/>
      </c>
      <c r="L201" s="9" t="n">
        <v>0</v>
      </c>
      <c r="M201" s="9" t="n">
        <v>0</v>
      </c>
      <c r="N201" s="9" t="n"/>
      <c r="O201" s="9" t="n"/>
      <c r="P201" s="15">
        <f>H201 + O201 + J201</f>
        <v/>
      </c>
      <c r="Q201" s="16">
        <f>H201 + O201 + K201</f>
        <v/>
      </c>
      <c r="R201" s="6">
        <f>SUMIFS('Stock - ETA'!$S$3:S2202,'Stock - ETA'!$F$3:F2202,'Rango proyecciones'!C201,'Stock - ETA'!$AA$3:AA2202,'Rango proyecciones'!$AB$5) + SUMIFS('Stock - ETA'!$R$3:R2202,'Stock - ETA'!$F$3:F2202,'Rango proyecciones'!C201,'Stock - ETA'!$AA$3:AA2202,'Rango proyecciones'!$AB$7)</f>
        <v/>
      </c>
      <c r="S201" s="9">
        <f>SUMIFS('Stock - ETA'!$I$3:I2202,'Stock - ETA'!$F$3:F2202,'Rango proyecciones'!C201,'Stock - ETA'!$Q$3:Q2202,'Rango proyecciones'!$AB$5) + SUMIFS('Stock - ETA'!$H$3:H2202,'Stock - ETA'!$F$3:F2202,'Rango proyecciones'!C201,'Stock - ETA'!$Q$3:Q2202,'Rango proyecciones'!$AB$7)</f>
        <v/>
      </c>
      <c r="T201" s="15">
        <f>R201</f>
        <v/>
      </c>
      <c r="U201" s="15">
        <f>S201</f>
        <v/>
      </c>
      <c r="V201" s="6" t="n">
        <v>24000</v>
      </c>
      <c r="W201" s="9">
        <f>SUMIFS('Stock - ETA'!$T$3:T2202,'Stock - ETA'!$F$3:F2202,'Rango proyecciones'!C201,'Stock - ETA'!$AA$3:AA2202,'Rango proyecciones'!$AB$5) + SUMIFS('Stock - ETA'!$S$3:S2202,'Stock - ETA'!$F$3:F2202,'Rango proyecciones'!C201,'Stock - ETA'!$AA$3:AA2202,'Rango proyecciones'!$AB$8)</f>
        <v/>
      </c>
      <c r="X201" s="9">
        <f>SUMIFS('Stock - ETA'!$J$3:J2202,'Stock - ETA'!$F$3:F2202,'Rango proyecciones'!C201,'Stock - ETA'!$Q$3:Q2202,'Rango proyecciones'!$AB$5) + SUMIFS('Stock - ETA'!$I$3:I2202,'Stock - ETA'!$F$3:F2202,'Rango proyecciones'!C201,'Stock - ETA'!$Q$3:Q2202,'Rango proyecciones'!$AB$8)</f>
        <v/>
      </c>
      <c r="Y201" s="15">
        <f> 0.6 * V201 + W201</f>
        <v/>
      </c>
      <c r="Z201" s="15">
        <f> 0.6 * V201 + X201</f>
        <v/>
      </c>
      <c r="AA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sudamerica1021092</t>
        </is>
      </c>
      <c r="D202" s="4" t="inlineStr">
        <is>
          <t>Agro Sudamerica</t>
        </is>
      </c>
      <c r="E202" s="4" t="n">
        <v>1021092</v>
      </c>
      <c r="F202" s="4" t="inlineStr">
        <is>
          <t>GO Triming 85/15@ Cj t-f 20k AS</t>
        </is>
      </c>
      <c r="G202" s="4" t="inlineStr">
        <is>
          <t>Recortes</t>
        </is>
      </c>
      <c r="H202" s="6" t="n">
        <v>54025.17</v>
      </c>
      <c r="I202" s="9" t="n">
        <v>54000</v>
      </c>
      <c r="J202" s="6">
        <f>SUMIFS('Stock - ETA'!$R$3:R2202,'Stock - ETA'!$F$3:F2202,'Rango proyecciones'!C202,'Stock - ETA'!$AA$3:AA2202,'Rango proyecciones'!$AB$5)</f>
        <v/>
      </c>
      <c r="K202" s="9">
        <f>SUMIFS('Stock - ETA'!$H$3:H2202,'Stock - ETA'!$F$3:F2202,'Rango proyecciones'!C202,'Stock - ETA'!$Q$3:Q2202,'Rango proyecciones'!$AB$5)</f>
        <v/>
      </c>
      <c r="L202" s="9" t="n">
        <v>0</v>
      </c>
      <c r="M202" s="9" t="n">
        <v>0</v>
      </c>
      <c r="N202" s="9" t="n"/>
      <c r="O202" s="9" t="n"/>
      <c r="P202" s="15">
        <f>H202 + O202 + J202</f>
        <v/>
      </c>
      <c r="Q202" s="16">
        <f>H202 + O202 + K202</f>
        <v/>
      </c>
      <c r="R202" s="6">
        <f>SUMIFS('Stock - ETA'!$S$3:S2202,'Stock - ETA'!$F$3:F2202,'Rango proyecciones'!C202,'Stock - ETA'!$AA$3:AA2202,'Rango proyecciones'!$AB$5) + SUMIFS('Stock - ETA'!$R$3:R2202,'Stock - ETA'!$F$3:F2202,'Rango proyecciones'!C202,'Stock - ETA'!$AA$3:AA2202,'Rango proyecciones'!$AB$7)</f>
        <v/>
      </c>
      <c r="S202" s="9">
        <f>SUMIFS('Stock - ETA'!$I$3:I2202,'Stock - ETA'!$F$3:F2202,'Rango proyecciones'!C202,'Stock - ETA'!$Q$3:Q2202,'Rango proyecciones'!$AB$5) + SUMIFS('Stock - ETA'!$H$3:H2202,'Stock - ETA'!$F$3:F2202,'Rango proyecciones'!C202,'Stock - ETA'!$Q$3:Q2202,'Rango proyecciones'!$AB$7)</f>
        <v/>
      </c>
      <c r="T202" s="15">
        <f>R202</f>
        <v/>
      </c>
      <c r="U202" s="15">
        <f>S202</f>
        <v/>
      </c>
      <c r="V202" s="6" t="n">
        <v>62881</v>
      </c>
      <c r="W202" s="9">
        <f>SUMIFS('Stock - ETA'!$T$3:T2202,'Stock - ETA'!$F$3:F2202,'Rango proyecciones'!C202,'Stock - ETA'!$AA$3:AA2202,'Rango proyecciones'!$AB$5) + SUMIFS('Stock - ETA'!$S$3:S2202,'Stock - ETA'!$F$3:F2202,'Rango proyecciones'!C202,'Stock - ETA'!$AA$3:AA2202,'Rango proyecciones'!$AB$8)</f>
        <v/>
      </c>
      <c r="X202" s="9">
        <f>SUMIFS('Stock - ETA'!$J$3:J2202,'Stock - ETA'!$F$3:F2202,'Rango proyecciones'!C202,'Stock - ETA'!$Q$3:Q2202,'Rango proyecciones'!$AB$5) + SUMIFS('Stock - ETA'!$I$3:I2202,'Stock - ETA'!$F$3:F2202,'Rango proyecciones'!C202,'Stock - ETA'!$Q$3:Q2202,'Rango proyecciones'!$AB$8)</f>
        <v/>
      </c>
      <c r="Y202" s="15">
        <f> 0.6 * V202 + W202</f>
        <v/>
      </c>
      <c r="Z202" s="15">
        <f> 0.6 * V202 + X202</f>
        <v/>
      </c>
      <c r="AA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sudamerica1021101</t>
        </is>
      </c>
      <c r="D203" s="4" t="inlineStr">
        <is>
          <t>Agro Sudamerica</t>
        </is>
      </c>
      <c r="E203" s="4" t="n">
        <v>1021101</v>
      </c>
      <c r="F203" s="4" t="inlineStr">
        <is>
          <t>GO Corazón Partido@ Cj t-f 20k AS</t>
        </is>
      </c>
      <c r="G203" s="4" t="inlineStr">
        <is>
          <t>Subprod</t>
        </is>
      </c>
      <c r="H203" s="6" t="n">
        <v>23980.94</v>
      </c>
      <c r="I203" s="9" t="n">
        <v>24000</v>
      </c>
      <c r="J203" s="6">
        <f>SUMIFS('Stock - ETA'!$R$3:R2202,'Stock - ETA'!$F$3:F2202,'Rango proyecciones'!C203,'Stock - ETA'!$AA$3:AA2202,'Rango proyecciones'!$AB$5)</f>
        <v/>
      </c>
      <c r="K203" s="9">
        <f>SUMIFS('Stock - ETA'!$H$3:H2202,'Stock - ETA'!$F$3:F2202,'Rango proyecciones'!C203,'Stock - ETA'!$Q$3:Q2202,'Rango proyecciones'!$AB$5)</f>
        <v/>
      </c>
      <c r="L203" s="9" t="n">
        <v>0</v>
      </c>
      <c r="M203" s="9" t="n">
        <v>0</v>
      </c>
      <c r="N203" s="9" t="n"/>
      <c r="O203" s="9" t="n"/>
      <c r="P203" s="15">
        <f>H203 + O203 + J203</f>
        <v/>
      </c>
      <c r="Q203" s="16">
        <f>H203 + O203 + K203</f>
        <v/>
      </c>
      <c r="R203" s="6">
        <f>SUMIFS('Stock - ETA'!$S$3:S2202,'Stock - ETA'!$F$3:F2202,'Rango proyecciones'!C203,'Stock - ETA'!$AA$3:AA2202,'Rango proyecciones'!$AB$5) + SUMIFS('Stock - ETA'!$R$3:R2202,'Stock - ETA'!$F$3:F2202,'Rango proyecciones'!C203,'Stock - ETA'!$AA$3:AA2202,'Rango proyecciones'!$AB$7)</f>
        <v/>
      </c>
      <c r="S203" s="9">
        <f>SUMIFS('Stock - ETA'!$I$3:I2202,'Stock - ETA'!$F$3:F2202,'Rango proyecciones'!C203,'Stock - ETA'!$Q$3:Q2202,'Rango proyecciones'!$AB$5) + SUMIFS('Stock - ETA'!$H$3:H2202,'Stock - ETA'!$F$3:F2202,'Rango proyecciones'!C203,'Stock - ETA'!$Q$3:Q2202,'Rango proyecciones'!$AB$7)</f>
        <v/>
      </c>
      <c r="T203" s="15">
        <f>R203</f>
        <v/>
      </c>
      <c r="U203" s="15">
        <f>S203</f>
        <v/>
      </c>
      <c r="V203" s="6" t="n">
        <v>24000</v>
      </c>
      <c r="W203" s="9">
        <f>SUMIFS('Stock - ETA'!$T$3:T2202,'Stock - ETA'!$F$3:F2202,'Rango proyecciones'!C203,'Stock - ETA'!$AA$3:AA2202,'Rango proyecciones'!$AB$5) + SUMIFS('Stock - ETA'!$S$3:S2202,'Stock - ETA'!$F$3:F2202,'Rango proyecciones'!C203,'Stock - ETA'!$AA$3:AA2202,'Rango proyecciones'!$AB$8)</f>
        <v/>
      </c>
      <c r="X203" s="9">
        <f>SUMIFS('Stock - ETA'!$J$3:J2202,'Stock - ETA'!$F$3:F2202,'Rango proyecciones'!C203,'Stock - ETA'!$Q$3:Q2202,'Rango proyecciones'!$AB$5) + SUMIFS('Stock - ETA'!$I$3:I2202,'Stock - ETA'!$F$3:F2202,'Rango proyecciones'!C203,'Stock - ETA'!$Q$3:Q2202,'Rango proyecciones'!$AB$8)</f>
        <v/>
      </c>
      <c r="Y203" s="15">
        <f> 0.6 * V203 + W203</f>
        <v/>
      </c>
      <c r="Z203" s="15">
        <f> 0.6 * V203 + X203</f>
        <v/>
      </c>
      <c r="AA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sudamerica1021105</t>
        </is>
      </c>
      <c r="D204" s="4" t="inlineStr">
        <is>
          <t>Agro Sudamerica</t>
        </is>
      </c>
      <c r="E204" s="4" t="n">
        <v>1021105</v>
      </c>
      <c r="F204" s="4" t="inlineStr">
        <is>
          <t>GO Pulmon@ Cj 20k bca AS</t>
        </is>
      </c>
      <c r="G204" s="4" t="inlineStr">
        <is>
          <t>Subprod</t>
        </is>
      </c>
      <c r="H204" s="6" t="n">
        <v>51890.28</v>
      </c>
      <c r="I204" s="9" t="n">
        <v>28000</v>
      </c>
      <c r="J204" s="6">
        <f>SUMIFS('Stock - ETA'!$R$3:R2202,'Stock - ETA'!$F$3:F2202,'Rango proyecciones'!C204,'Stock - ETA'!$AA$3:AA2202,'Rango proyecciones'!$AB$5)</f>
        <v/>
      </c>
      <c r="K204" s="9">
        <f>SUMIFS('Stock - ETA'!$H$3:H2202,'Stock - ETA'!$F$3:F2202,'Rango proyecciones'!C204,'Stock - ETA'!$Q$3:Q2202,'Rango proyecciones'!$AB$5)</f>
        <v/>
      </c>
      <c r="L204" s="9" t="n">
        <v>0</v>
      </c>
      <c r="M204" s="9" t="n">
        <v>0</v>
      </c>
      <c r="N204" s="9" t="n"/>
      <c r="O204" s="9" t="n"/>
      <c r="P204" s="15">
        <f>H204 + O204 + J204</f>
        <v/>
      </c>
      <c r="Q204" s="16">
        <f>H204 + O204 + K204</f>
        <v/>
      </c>
      <c r="R204" s="6">
        <f>SUMIFS('Stock - ETA'!$S$3:S2202,'Stock - ETA'!$F$3:F2202,'Rango proyecciones'!C204,'Stock - ETA'!$AA$3:AA2202,'Rango proyecciones'!$AB$5) + SUMIFS('Stock - ETA'!$R$3:R2202,'Stock - ETA'!$F$3:F2202,'Rango proyecciones'!C204,'Stock - ETA'!$AA$3:AA2202,'Rango proyecciones'!$AB$7)</f>
        <v/>
      </c>
      <c r="S204" s="9">
        <f>SUMIFS('Stock - ETA'!$I$3:I2202,'Stock - ETA'!$F$3:F2202,'Rango proyecciones'!C204,'Stock - ETA'!$Q$3:Q2202,'Rango proyecciones'!$AB$5) + SUMIFS('Stock - ETA'!$H$3:H2202,'Stock - ETA'!$F$3:F2202,'Rango proyecciones'!C204,'Stock - ETA'!$Q$3:Q2202,'Rango proyecciones'!$AB$7)</f>
        <v/>
      </c>
      <c r="T204" s="15">
        <f>R204</f>
        <v/>
      </c>
      <c r="U204" s="15">
        <f>S204</f>
        <v/>
      </c>
      <c r="V204" s="6" t="n">
        <v>48000</v>
      </c>
      <c r="W204" s="9">
        <f>SUMIFS('Stock - ETA'!$T$3:T2202,'Stock - ETA'!$F$3:F2202,'Rango proyecciones'!C204,'Stock - ETA'!$AA$3:AA2202,'Rango proyecciones'!$AB$5) + SUMIFS('Stock - ETA'!$S$3:S2202,'Stock - ETA'!$F$3:F2202,'Rango proyecciones'!C204,'Stock - ETA'!$AA$3:AA2202,'Rango proyecciones'!$AB$8)</f>
        <v/>
      </c>
      <c r="X204" s="9">
        <f>SUMIFS('Stock - ETA'!$J$3:J2202,'Stock - ETA'!$F$3:F2202,'Rango proyecciones'!C204,'Stock - ETA'!$Q$3:Q2202,'Rango proyecciones'!$AB$5) + SUMIFS('Stock - ETA'!$I$3:I2202,'Stock - ETA'!$F$3:F2202,'Rango proyecciones'!C204,'Stock - ETA'!$Q$3:Q2202,'Rango proyecciones'!$AB$8)</f>
        <v/>
      </c>
      <c r="Y204" s="15">
        <f> 0.6 * V204 + W204</f>
        <v/>
      </c>
      <c r="Z204" s="15">
        <f> 0.6 * V204 + X204</f>
        <v/>
      </c>
      <c r="AA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sudamerica1021187</t>
        </is>
      </c>
      <c r="D205" s="4" t="inlineStr">
        <is>
          <t>Agro Sudamerica</t>
        </is>
      </c>
      <c r="E205" s="4" t="n">
        <v>1021187</v>
      </c>
      <c r="F205" s="4" t="inlineStr">
        <is>
          <t>GO Cue Back@ Cj 20k t-f AS</t>
        </is>
      </c>
      <c r="G205" s="4" t="inlineStr">
        <is>
          <t>Cueros</t>
        </is>
      </c>
      <c r="H205" s="6" t="n">
        <v>30512.08</v>
      </c>
      <c r="I205" s="9" t="n">
        <v>29400</v>
      </c>
      <c r="J205" s="6">
        <f>SUMIFS('Stock - ETA'!$R$3:R2202,'Stock - ETA'!$F$3:F2202,'Rango proyecciones'!C205,'Stock - ETA'!$AA$3:AA2202,'Rango proyecciones'!$AB$5)</f>
        <v/>
      </c>
      <c r="K205" s="9">
        <f>SUMIFS('Stock - ETA'!$H$3:H2202,'Stock - ETA'!$F$3:F2202,'Rango proyecciones'!C205,'Stock - ETA'!$Q$3:Q2202,'Rango proyecciones'!$AB$5)</f>
        <v/>
      </c>
      <c r="L205" s="9" t="n">
        <v>0</v>
      </c>
      <c r="M205" s="9" t="n">
        <v>0</v>
      </c>
      <c r="N205" s="9" t="n"/>
      <c r="O205" s="9" t="n"/>
      <c r="P205" s="15">
        <f>H205 + O205 + J205</f>
        <v/>
      </c>
      <c r="Q205" s="16">
        <f>H205 + O205 + K205</f>
        <v/>
      </c>
      <c r="R205" s="6">
        <f>SUMIFS('Stock - ETA'!$S$3:S2202,'Stock - ETA'!$F$3:F2202,'Rango proyecciones'!C205,'Stock - ETA'!$AA$3:AA2202,'Rango proyecciones'!$AB$5) + SUMIFS('Stock - ETA'!$R$3:R2202,'Stock - ETA'!$F$3:F2202,'Rango proyecciones'!C205,'Stock - ETA'!$AA$3:AA2202,'Rango proyecciones'!$AB$7)</f>
        <v/>
      </c>
      <c r="S205" s="9">
        <f>SUMIFS('Stock - ETA'!$I$3:I2202,'Stock - ETA'!$F$3:F2202,'Rango proyecciones'!C205,'Stock - ETA'!$Q$3:Q2202,'Rango proyecciones'!$AB$5) + SUMIFS('Stock - ETA'!$H$3:H2202,'Stock - ETA'!$F$3:F2202,'Rango proyecciones'!C205,'Stock - ETA'!$Q$3:Q2202,'Rango proyecciones'!$AB$7)</f>
        <v/>
      </c>
      <c r="T205" s="15">
        <f>R205</f>
        <v/>
      </c>
      <c r="U205" s="15">
        <f>S205</f>
        <v/>
      </c>
      <c r="V205" s="6" t="n">
        <v>48000</v>
      </c>
      <c r="W205" s="9">
        <f>SUMIFS('Stock - ETA'!$T$3:T2202,'Stock - ETA'!$F$3:F2202,'Rango proyecciones'!C205,'Stock - ETA'!$AA$3:AA2202,'Rango proyecciones'!$AB$5) + SUMIFS('Stock - ETA'!$S$3:S2202,'Stock - ETA'!$F$3:F2202,'Rango proyecciones'!C205,'Stock - ETA'!$AA$3:AA2202,'Rango proyecciones'!$AB$8)</f>
        <v/>
      </c>
      <c r="X205" s="9">
        <f>SUMIFS('Stock - ETA'!$J$3:J2202,'Stock - ETA'!$F$3:F2202,'Rango proyecciones'!C205,'Stock - ETA'!$Q$3:Q2202,'Rango proyecciones'!$AB$5) + SUMIFS('Stock - ETA'!$I$3:I2202,'Stock - ETA'!$F$3:F2202,'Rango proyecciones'!C205,'Stock - ETA'!$Q$3:Q2202,'Rango proyecciones'!$AB$8)</f>
        <v/>
      </c>
      <c r="Y205" s="15">
        <f> 0.6 * V205 + W205</f>
        <v/>
      </c>
      <c r="Z205" s="15">
        <f> 0.6 * V205 + X205</f>
        <v/>
      </c>
      <c r="AA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sudamerica1021385</t>
        </is>
      </c>
      <c r="D206" s="4" t="inlineStr">
        <is>
          <t>Agro Sudamerica</t>
        </is>
      </c>
      <c r="E206" s="4" t="n">
        <v>1021385</v>
      </c>
      <c r="F206" s="4" t="inlineStr">
        <is>
          <t>GO Cue granel Esp CC@ Cj 20k AS</t>
        </is>
      </c>
      <c r="G206" s="4" t="inlineStr">
        <is>
          <t>Cueros</t>
        </is>
      </c>
      <c r="H206" s="6" t="n">
        <v>143929.65</v>
      </c>
      <c r="I206" s="9" t="n">
        <v>204000</v>
      </c>
      <c r="J206" s="6">
        <f>SUMIFS('Stock - ETA'!$R$3:R2202,'Stock - ETA'!$F$3:F2202,'Rango proyecciones'!C206,'Stock - ETA'!$AA$3:AA2202,'Rango proyecciones'!$AB$5)</f>
        <v/>
      </c>
      <c r="K206" s="9">
        <f>SUMIFS('Stock - ETA'!$H$3:H2202,'Stock - ETA'!$F$3:F2202,'Rango proyecciones'!C206,'Stock - ETA'!$Q$3:Q2202,'Rango proyecciones'!$AB$5)</f>
        <v/>
      </c>
      <c r="L206" s="9" t="n">
        <v>0</v>
      </c>
      <c r="M206" s="9" t="n">
        <v>0</v>
      </c>
      <c r="N206" s="9" t="n"/>
      <c r="O206" s="9" t="n"/>
      <c r="P206" s="15">
        <f>H206 + O206 + J206</f>
        <v/>
      </c>
      <c r="Q206" s="16">
        <f>H206 + O206 + K206</f>
        <v/>
      </c>
      <c r="R206" s="6">
        <f>SUMIFS('Stock - ETA'!$S$3:S2202,'Stock - ETA'!$F$3:F2202,'Rango proyecciones'!C206,'Stock - ETA'!$AA$3:AA2202,'Rango proyecciones'!$AB$5) + SUMIFS('Stock - ETA'!$R$3:R2202,'Stock - ETA'!$F$3:F2202,'Rango proyecciones'!C206,'Stock - ETA'!$AA$3:AA2202,'Rango proyecciones'!$AB$7)</f>
        <v/>
      </c>
      <c r="S206" s="9">
        <f>SUMIFS('Stock - ETA'!$I$3:I2202,'Stock - ETA'!$F$3:F2202,'Rango proyecciones'!C206,'Stock - ETA'!$Q$3:Q2202,'Rango proyecciones'!$AB$5) + SUMIFS('Stock - ETA'!$H$3:H2202,'Stock - ETA'!$F$3:F2202,'Rango proyecciones'!C206,'Stock - ETA'!$Q$3:Q2202,'Rango proyecciones'!$AB$7)</f>
        <v/>
      </c>
      <c r="T206" s="15">
        <f>R206</f>
        <v/>
      </c>
      <c r="U206" s="15">
        <f>S206</f>
        <v/>
      </c>
      <c r="V206" s="6" t="n">
        <v>192000</v>
      </c>
      <c r="W206" s="9">
        <f>SUMIFS('Stock - ETA'!$T$3:T2202,'Stock - ETA'!$F$3:F2202,'Rango proyecciones'!C206,'Stock - ETA'!$AA$3:AA2202,'Rango proyecciones'!$AB$5) + SUMIFS('Stock - ETA'!$S$3:S2202,'Stock - ETA'!$F$3:F2202,'Rango proyecciones'!C206,'Stock - ETA'!$AA$3:AA2202,'Rango proyecciones'!$AB$8)</f>
        <v/>
      </c>
      <c r="X206" s="9">
        <f>SUMIFS('Stock - ETA'!$J$3:J2202,'Stock - ETA'!$F$3:F2202,'Rango proyecciones'!C206,'Stock - ETA'!$Q$3:Q2202,'Rango proyecciones'!$AB$5) + SUMIFS('Stock - ETA'!$I$3:I2202,'Stock - ETA'!$F$3:F2202,'Rango proyecciones'!C206,'Stock - ETA'!$Q$3:Q2202,'Rango proyecciones'!$AB$8)</f>
        <v/>
      </c>
      <c r="Y206" s="15">
        <f> 0.6 * V206 + W206</f>
        <v/>
      </c>
      <c r="Z206" s="15">
        <f> 0.6 * V206 + X206</f>
        <v/>
      </c>
      <c r="AA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sudamerica1021864</t>
        </is>
      </c>
      <c r="D207" s="4" t="inlineStr">
        <is>
          <t>Agro Sudamerica</t>
        </is>
      </c>
      <c r="E207" s="4" t="n">
        <v>1021864</v>
      </c>
      <c r="F207" s="4" t="inlineStr">
        <is>
          <t>GO Cue Papda CP@ Cj 20k AS</t>
        </is>
      </c>
      <c r="G207" s="4" t="inlineStr">
        <is>
          <t>Cueros</t>
        </is>
      </c>
      <c r="H207" s="6" t="n">
        <v>22746.68</v>
      </c>
      <c r="I207" s="9" t="n">
        <v>0</v>
      </c>
      <c r="J207" s="6">
        <f>SUMIFS('Stock - ETA'!$R$3:R2202,'Stock - ETA'!$F$3:F2202,'Rango proyecciones'!C207,'Stock - ETA'!$AA$3:AA2202,'Rango proyecciones'!$AB$5)</f>
        <v/>
      </c>
      <c r="K207" s="9">
        <f>SUMIFS('Stock - ETA'!$H$3:H2202,'Stock - ETA'!$F$3:F2202,'Rango proyecciones'!C207,'Stock - ETA'!$Q$3:Q2202,'Rango proyecciones'!$AB$5)</f>
        <v/>
      </c>
      <c r="L207" s="9" t="n">
        <v>0</v>
      </c>
      <c r="M207" s="9" t="n">
        <v>0</v>
      </c>
      <c r="N207" s="9" t="n"/>
      <c r="O207" s="9" t="n"/>
      <c r="P207" s="15">
        <f>H207 + O207 + J207</f>
        <v/>
      </c>
      <c r="Q207" s="16">
        <f>H207 + O207 + K207</f>
        <v/>
      </c>
      <c r="R207" s="6">
        <f>SUMIFS('Stock - ETA'!$S$3:S2202,'Stock - ETA'!$F$3:F2202,'Rango proyecciones'!C207,'Stock - ETA'!$AA$3:AA2202,'Rango proyecciones'!$AB$5) + SUMIFS('Stock - ETA'!$R$3:R2202,'Stock - ETA'!$F$3:F2202,'Rango proyecciones'!C207,'Stock - ETA'!$AA$3:AA2202,'Rango proyecciones'!$AB$7)</f>
        <v/>
      </c>
      <c r="S207" s="9">
        <f>SUMIFS('Stock - ETA'!$I$3:I2202,'Stock - ETA'!$F$3:F2202,'Rango proyecciones'!C207,'Stock - ETA'!$Q$3:Q2202,'Rango proyecciones'!$AB$5) + SUMIFS('Stock - ETA'!$H$3:H2202,'Stock - ETA'!$F$3:F2202,'Rango proyecciones'!C207,'Stock - ETA'!$Q$3:Q2202,'Rango proyecciones'!$AB$7)</f>
        <v/>
      </c>
      <c r="T207" s="15">
        <f>R207</f>
        <v/>
      </c>
      <c r="U207" s="15">
        <f>S207</f>
        <v/>
      </c>
      <c r="V207" s="6" t="n"/>
      <c r="W207" s="9">
        <f>SUMIFS('Stock - ETA'!$T$3:T2202,'Stock - ETA'!$F$3:F2202,'Rango proyecciones'!C207,'Stock - ETA'!$AA$3:AA2202,'Rango proyecciones'!$AB$5) + SUMIFS('Stock - ETA'!$S$3:S2202,'Stock - ETA'!$F$3:F2202,'Rango proyecciones'!C207,'Stock - ETA'!$AA$3:AA2202,'Rango proyecciones'!$AB$8)</f>
        <v/>
      </c>
      <c r="X207" s="9">
        <f>SUMIFS('Stock - ETA'!$J$3:J2202,'Stock - ETA'!$F$3:F2202,'Rango proyecciones'!C207,'Stock - ETA'!$Q$3:Q2202,'Rango proyecciones'!$AB$5) + SUMIFS('Stock - ETA'!$I$3:I2202,'Stock - ETA'!$F$3:F2202,'Rango proyecciones'!C207,'Stock - ETA'!$Q$3:Q2202,'Rango proyecciones'!$AB$8)</f>
        <v/>
      </c>
      <c r="Y207" s="15">
        <f> 0.6 * V207 + W207</f>
        <v/>
      </c>
      <c r="Z207" s="15">
        <f> 0.6 * V207 + X207</f>
        <v/>
      </c>
      <c r="AA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sudamerica1021868</t>
        </is>
      </c>
      <c r="D208" s="4" t="inlineStr">
        <is>
          <t>Agro Sudamerica</t>
        </is>
      </c>
      <c r="E208" s="4" t="n">
        <v>1021868</v>
      </c>
      <c r="F208" s="4" t="inlineStr">
        <is>
          <t>GO PpPna 54@ Cj 20k AS</t>
        </is>
      </c>
      <c r="G208" s="4" t="inlineStr">
        <is>
          <t>Pierna</t>
        </is>
      </c>
      <c r="H208" s="6" t="n">
        <v>119517.23</v>
      </c>
      <c r="I208" s="9" t="n">
        <v>120500</v>
      </c>
      <c r="J208" s="6">
        <f>SUMIFS('Stock - ETA'!$R$3:R2202,'Stock - ETA'!$F$3:F2202,'Rango proyecciones'!C208,'Stock - ETA'!$AA$3:AA2202,'Rango proyecciones'!$AB$5)</f>
        <v/>
      </c>
      <c r="K208" s="9">
        <f>SUMIFS('Stock - ETA'!$H$3:H2202,'Stock - ETA'!$F$3:F2202,'Rango proyecciones'!C208,'Stock - ETA'!$Q$3:Q2202,'Rango proyecciones'!$AB$5)</f>
        <v/>
      </c>
      <c r="L208" s="9" t="n">
        <v>0</v>
      </c>
      <c r="M208" s="9" t="n">
        <v>0</v>
      </c>
      <c r="N208" s="9" t="n"/>
      <c r="O208" s="9" t="n"/>
      <c r="P208" s="15">
        <f>H208 + O208 + J208</f>
        <v/>
      </c>
      <c r="Q208" s="16">
        <f>H208 + O208 + K208</f>
        <v/>
      </c>
      <c r="R208" s="6">
        <f>SUMIFS('Stock - ETA'!$S$3:S2202,'Stock - ETA'!$F$3:F2202,'Rango proyecciones'!C208,'Stock - ETA'!$AA$3:AA2202,'Rango proyecciones'!$AB$5) + SUMIFS('Stock - ETA'!$R$3:R2202,'Stock - ETA'!$F$3:F2202,'Rango proyecciones'!C208,'Stock - ETA'!$AA$3:AA2202,'Rango proyecciones'!$AB$7)</f>
        <v/>
      </c>
      <c r="S208" s="9">
        <f>SUMIFS('Stock - ETA'!$I$3:I2202,'Stock - ETA'!$F$3:F2202,'Rango proyecciones'!C208,'Stock - ETA'!$Q$3:Q2202,'Rango proyecciones'!$AB$5) + SUMIFS('Stock - ETA'!$H$3:H2202,'Stock - ETA'!$F$3:F2202,'Rango proyecciones'!C208,'Stock - ETA'!$Q$3:Q2202,'Rango proyecciones'!$AB$7)</f>
        <v/>
      </c>
      <c r="T208" s="15">
        <f>R208</f>
        <v/>
      </c>
      <c r="U208" s="15">
        <f>S208</f>
        <v/>
      </c>
      <c r="V208" s="6" t="n">
        <v>48000</v>
      </c>
      <c r="W208" s="9">
        <f>SUMIFS('Stock - ETA'!$T$3:T2202,'Stock - ETA'!$F$3:F2202,'Rango proyecciones'!C208,'Stock - ETA'!$AA$3:AA2202,'Rango proyecciones'!$AB$5) + SUMIFS('Stock - ETA'!$S$3:S2202,'Stock - ETA'!$F$3:F2202,'Rango proyecciones'!C208,'Stock - ETA'!$AA$3:AA2202,'Rango proyecciones'!$AB$8)</f>
        <v/>
      </c>
      <c r="X208" s="9">
        <f>SUMIFS('Stock - ETA'!$J$3:J2202,'Stock - ETA'!$F$3:F2202,'Rango proyecciones'!C208,'Stock - ETA'!$Q$3:Q2202,'Rango proyecciones'!$AB$5) + SUMIFS('Stock - ETA'!$I$3:I2202,'Stock - ETA'!$F$3:F2202,'Rango proyecciones'!C208,'Stock - ETA'!$Q$3:Q2202,'Rango proyecciones'!$AB$8)</f>
        <v/>
      </c>
      <c r="Y208" s="15">
        <f> 0.6 * V208 + W208</f>
        <v/>
      </c>
      <c r="Z208" s="15">
        <f> 0.6 * V208 + X208</f>
        <v/>
      </c>
      <c r="AA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sudamerica1021976</t>
        </is>
      </c>
      <c r="D209" s="4" t="inlineStr">
        <is>
          <t>Agro Sudamerica</t>
        </is>
      </c>
      <c r="E209" s="4" t="n">
        <v>1021976</v>
      </c>
      <c r="F209" s="4" t="inlineStr">
        <is>
          <t>GO PpPal 77@ Cj 20k AS</t>
        </is>
      </c>
      <c r="G209" s="4" t="inlineStr">
        <is>
          <t>Paleta</t>
        </is>
      </c>
      <c r="H209" s="6" t="n">
        <v>193524.29</v>
      </c>
      <c r="I209" s="9" t="n">
        <v>148000</v>
      </c>
      <c r="J209" s="6">
        <f>SUMIFS('Stock - ETA'!$R$3:R2202,'Stock - ETA'!$F$3:F2202,'Rango proyecciones'!C209,'Stock - ETA'!$AA$3:AA2202,'Rango proyecciones'!$AB$5)</f>
        <v/>
      </c>
      <c r="K209" s="9">
        <f>SUMIFS('Stock - ETA'!$H$3:H2202,'Stock - ETA'!$F$3:F2202,'Rango proyecciones'!C209,'Stock - ETA'!$Q$3:Q2202,'Rango proyecciones'!$AB$5)</f>
        <v/>
      </c>
      <c r="L209" s="9" t="n">
        <v>0</v>
      </c>
      <c r="M209" s="9" t="n">
        <v>0</v>
      </c>
      <c r="N209" s="9" t="n"/>
      <c r="O209" s="9" t="n"/>
      <c r="P209" s="15">
        <f>H209 + O209 + J209</f>
        <v/>
      </c>
      <c r="Q209" s="16">
        <f>H209 + O209 + K209</f>
        <v/>
      </c>
      <c r="R209" s="6">
        <f>SUMIFS('Stock - ETA'!$S$3:S2202,'Stock - ETA'!$F$3:F2202,'Rango proyecciones'!C209,'Stock - ETA'!$AA$3:AA2202,'Rango proyecciones'!$AB$5) + SUMIFS('Stock - ETA'!$R$3:R2202,'Stock - ETA'!$F$3:F2202,'Rango proyecciones'!C209,'Stock - ETA'!$AA$3:AA2202,'Rango proyecciones'!$AB$7)</f>
        <v/>
      </c>
      <c r="S209" s="9">
        <f>SUMIFS('Stock - ETA'!$I$3:I2202,'Stock - ETA'!$F$3:F2202,'Rango proyecciones'!C209,'Stock - ETA'!$Q$3:Q2202,'Rango proyecciones'!$AB$5) + SUMIFS('Stock - ETA'!$H$3:H2202,'Stock - ETA'!$F$3:F2202,'Rango proyecciones'!C209,'Stock - ETA'!$Q$3:Q2202,'Rango proyecciones'!$AB$7)</f>
        <v/>
      </c>
      <c r="T209" s="15">
        <f>R209</f>
        <v/>
      </c>
      <c r="U209" s="15">
        <f>S209</f>
        <v/>
      </c>
      <c r="V209" s="6" t="n">
        <v>144000</v>
      </c>
      <c r="W209" s="9">
        <f>SUMIFS('Stock - ETA'!$T$3:T2202,'Stock - ETA'!$F$3:F2202,'Rango proyecciones'!C209,'Stock - ETA'!$AA$3:AA2202,'Rango proyecciones'!$AB$5) + SUMIFS('Stock - ETA'!$S$3:S2202,'Stock - ETA'!$F$3:F2202,'Rango proyecciones'!C209,'Stock - ETA'!$AA$3:AA2202,'Rango proyecciones'!$AB$8)</f>
        <v/>
      </c>
      <c r="X209" s="9">
        <f>SUMIFS('Stock - ETA'!$J$3:J2202,'Stock - ETA'!$F$3:F2202,'Rango proyecciones'!C209,'Stock - ETA'!$Q$3:Q2202,'Rango proyecciones'!$AB$5) + SUMIFS('Stock - ETA'!$I$3:I2202,'Stock - ETA'!$F$3:F2202,'Rango proyecciones'!C209,'Stock - ETA'!$Q$3:Q2202,'Rango proyecciones'!$AB$8)</f>
        <v/>
      </c>
      <c r="Y209" s="15">
        <f> 0.6 * V209 + W209</f>
        <v/>
      </c>
      <c r="Z209" s="15">
        <f> 0.6 * V209 + X209</f>
        <v/>
      </c>
      <c r="AA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sudamerica1022047</t>
        </is>
      </c>
      <c r="D210" s="4" t="inlineStr">
        <is>
          <t>Agro Sudamerica</t>
        </is>
      </c>
      <c r="E210" s="4" t="n">
        <v>1022047</v>
      </c>
      <c r="F210" s="4" t="inlineStr">
        <is>
          <t>GO Triming Panc@ Cj 20k AS</t>
        </is>
      </c>
      <c r="G210" s="4" t="inlineStr">
        <is>
          <t>Recortes</t>
        </is>
      </c>
      <c r="H210" s="6" t="n">
        <v>5753.02</v>
      </c>
      <c r="I210" s="9" t="n">
        <v>0</v>
      </c>
      <c r="J210" s="6">
        <f>SUMIFS('Stock - ETA'!$R$3:R2202,'Stock - ETA'!$F$3:F2202,'Rango proyecciones'!C210,'Stock - ETA'!$AA$3:AA2202,'Rango proyecciones'!$AB$5)</f>
        <v/>
      </c>
      <c r="K210" s="9">
        <f>SUMIFS('Stock - ETA'!$H$3:H2202,'Stock - ETA'!$F$3:F2202,'Rango proyecciones'!C210,'Stock - ETA'!$Q$3:Q2202,'Rango proyecciones'!$AB$5)</f>
        <v/>
      </c>
      <c r="L210" s="9" t="n">
        <v>0</v>
      </c>
      <c r="M210" s="9" t="n">
        <v>0</v>
      </c>
      <c r="N210" s="9" t="n"/>
      <c r="O210" s="9" t="n"/>
      <c r="P210" s="15">
        <f>H210 + O210 + J210</f>
        <v/>
      </c>
      <c r="Q210" s="16">
        <f>H210 + O210 + K210</f>
        <v/>
      </c>
      <c r="R210" s="6">
        <f>SUMIFS('Stock - ETA'!$S$3:S2202,'Stock - ETA'!$F$3:F2202,'Rango proyecciones'!C210,'Stock - ETA'!$AA$3:AA2202,'Rango proyecciones'!$AB$5) + SUMIFS('Stock - ETA'!$R$3:R2202,'Stock - ETA'!$F$3:F2202,'Rango proyecciones'!C210,'Stock - ETA'!$AA$3:AA2202,'Rango proyecciones'!$AB$7)</f>
        <v/>
      </c>
      <c r="S210" s="9">
        <f>SUMIFS('Stock - ETA'!$I$3:I2202,'Stock - ETA'!$F$3:F2202,'Rango proyecciones'!C210,'Stock - ETA'!$Q$3:Q2202,'Rango proyecciones'!$AB$5) + SUMIFS('Stock - ETA'!$H$3:H2202,'Stock - ETA'!$F$3:F2202,'Rango proyecciones'!C210,'Stock - ETA'!$Q$3:Q2202,'Rango proyecciones'!$AB$7)</f>
        <v/>
      </c>
      <c r="T210" s="15">
        <f>R210</f>
        <v/>
      </c>
      <c r="U210" s="15">
        <f>S210</f>
        <v/>
      </c>
      <c r="V210" s="6" t="n"/>
      <c r="W210" s="9">
        <f>SUMIFS('Stock - ETA'!$T$3:T2202,'Stock - ETA'!$F$3:F2202,'Rango proyecciones'!C210,'Stock - ETA'!$AA$3:AA2202,'Rango proyecciones'!$AB$5) + SUMIFS('Stock - ETA'!$S$3:S2202,'Stock - ETA'!$F$3:F2202,'Rango proyecciones'!C210,'Stock - ETA'!$AA$3:AA2202,'Rango proyecciones'!$AB$8)</f>
        <v/>
      </c>
      <c r="X210" s="9">
        <f>SUMIFS('Stock - ETA'!$J$3:J2202,'Stock - ETA'!$F$3:F2202,'Rango proyecciones'!C210,'Stock - ETA'!$Q$3:Q2202,'Rango proyecciones'!$AB$5) + SUMIFS('Stock - ETA'!$I$3:I2202,'Stock - ETA'!$F$3:F2202,'Rango proyecciones'!C210,'Stock - ETA'!$Q$3:Q2202,'Rango proyecciones'!$AB$8)</f>
        <v/>
      </c>
      <c r="Y210" s="15">
        <f> 0.6 * V210 + W210</f>
        <v/>
      </c>
      <c r="Z210" s="15">
        <f> 0.6 * V210 + X210</f>
        <v/>
      </c>
      <c r="AA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sudamerica1022102</t>
        </is>
      </c>
      <c r="D211" s="4" t="inlineStr">
        <is>
          <t>Agro Sudamerica</t>
        </is>
      </c>
      <c r="E211" s="4" t="n">
        <v>1022102</v>
      </c>
      <c r="F211" s="4" t="inlineStr">
        <is>
          <t>GO Pecho S/cue K@ Cj 20k AS</t>
        </is>
      </c>
      <c r="G211" s="4" t="inlineStr">
        <is>
          <t>Cost-Pec</t>
        </is>
      </c>
      <c r="H211" s="6" t="n">
        <v>2991.04</v>
      </c>
      <c r="I211" s="9" t="n">
        <v>27000</v>
      </c>
      <c r="J211" s="6">
        <f>SUMIFS('Stock - ETA'!$R$3:R2202,'Stock - ETA'!$F$3:F2202,'Rango proyecciones'!C211,'Stock - ETA'!$AA$3:AA2202,'Rango proyecciones'!$AB$5)</f>
        <v/>
      </c>
      <c r="K211" s="9">
        <f>SUMIFS('Stock - ETA'!$H$3:H2202,'Stock - ETA'!$F$3:F2202,'Rango proyecciones'!C211,'Stock - ETA'!$Q$3:Q2202,'Rango proyecciones'!$AB$5)</f>
        <v/>
      </c>
      <c r="L211" s="9" t="n">
        <v>0</v>
      </c>
      <c r="M211" s="9" t="n">
        <v>0</v>
      </c>
      <c r="N211" s="9" t="n"/>
      <c r="O211" s="9" t="n"/>
      <c r="P211" s="15">
        <f>H211 + O211 + J211</f>
        <v/>
      </c>
      <c r="Q211" s="16">
        <f>H211 + O211 + K211</f>
        <v/>
      </c>
      <c r="R211" s="6">
        <f>SUMIFS('Stock - ETA'!$S$3:S2202,'Stock - ETA'!$F$3:F2202,'Rango proyecciones'!C211,'Stock - ETA'!$AA$3:AA2202,'Rango proyecciones'!$AB$5) + SUMIFS('Stock - ETA'!$R$3:R2202,'Stock - ETA'!$F$3:F2202,'Rango proyecciones'!C211,'Stock - ETA'!$AA$3:AA2202,'Rango proyecciones'!$AB$7)</f>
        <v/>
      </c>
      <c r="S211" s="9">
        <f>SUMIFS('Stock - ETA'!$I$3:I2202,'Stock - ETA'!$F$3:F2202,'Rango proyecciones'!C211,'Stock - ETA'!$Q$3:Q2202,'Rango proyecciones'!$AB$5) + SUMIFS('Stock - ETA'!$H$3:H2202,'Stock - ETA'!$F$3:F2202,'Rango proyecciones'!C211,'Stock - ETA'!$Q$3:Q2202,'Rango proyecciones'!$AB$7)</f>
        <v/>
      </c>
      <c r="T211" s="15">
        <f>R211</f>
        <v/>
      </c>
      <c r="U211" s="15">
        <f>S211</f>
        <v/>
      </c>
      <c r="V211" s="6" t="n"/>
      <c r="W211" s="9">
        <f>SUMIFS('Stock - ETA'!$T$3:T2202,'Stock - ETA'!$F$3:F2202,'Rango proyecciones'!C211,'Stock - ETA'!$AA$3:AA2202,'Rango proyecciones'!$AB$5) + SUMIFS('Stock - ETA'!$S$3:S2202,'Stock - ETA'!$F$3:F2202,'Rango proyecciones'!C211,'Stock - ETA'!$AA$3:AA2202,'Rango proyecciones'!$AB$8)</f>
        <v/>
      </c>
      <c r="X211" s="9">
        <f>SUMIFS('Stock - ETA'!$J$3:J2202,'Stock - ETA'!$F$3:F2202,'Rango proyecciones'!C211,'Stock - ETA'!$Q$3:Q2202,'Rango proyecciones'!$AB$5) + SUMIFS('Stock - ETA'!$I$3:I2202,'Stock - ETA'!$F$3:F2202,'Rango proyecciones'!C211,'Stock - ETA'!$Q$3:Q2202,'Rango proyecciones'!$AB$8)</f>
        <v/>
      </c>
      <c r="Y211" s="15">
        <f> 0.6 * V211 + W211</f>
        <v/>
      </c>
      <c r="Z211" s="15">
        <f> 0.6 * V211 + X211</f>
        <v/>
      </c>
      <c r="AA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agro sudamerica1022149</t>
        </is>
      </c>
      <c r="D212" s="4" t="inlineStr">
        <is>
          <t>Agro Sudamerica</t>
        </is>
      </c>
      <c r="E212" s="4" t="n">
        <v>1022149</v>
      </c>
      <c r="F212" s="4" t="inlineStr">
        <is>
          <t>GO Plancha Rebaje Ent@ Cj 20k AS</t>
        </is>
      </c>
      <c r="G212" s="4" t="inlineStr">
        <is>
          <t>Plancha</t>
        </is>
      </c>
      <c r="H212" s="6" t="n">
        <v>0</v>
      </c>
      <c r="I212" s="9" t="n">
        <v>11000</v>
      </c>
      <c r="J212" s="6">
        <f>SUMIFS('Stock - ETA'!$R$3:R2202,'Stock - ETA'!$F$3:F2202,'Rango proyecciones'!C212,'Stock - ETA'!$AA$3:AA2202,'Rango proyecciones'!$AB$5)</f>
        <v/>
      </c>
      <c r="K212" s="9">
        <f>SUMIFS('Stock - ETA'!$H$3:H2202,'Stock - ETA'!$F$3:F2202,'Rango proyecciones'!C212,'Stock - ETA'!$Q$3:Q2202,'Rango proyecciones'!$AB$5)</f>
        <v/>
      </c>
      <c r="L212" s="9" t="n">
        <v>0</v>
      </c>
      <c r="M212" s="9" t="n">
        <v>0</v>
      </c>
      <c r="N212" s="9" t="n"/>
      <c r="O212" s="9" t="n"/>
      <c r="P212" s="15">
        <f>H212 + O212 + J212</f>
        <v/>
      </c>
      <c r="Q212" s="16">
        <f>H212 + O212 + K212</f>
        <v/>
      </c>
      <c r="R212" s="6">
        <f>SUMIFS('Stock - ETA'!$S$3:S2202,'Stock - ETA'!$F$3:F2202,'Rango proyecciones'!C212,'Stock - ETA'!$AA$3:AA2202,'Rango proyecciones'!$AB$5) + SUMIFS('Stock - ETA'!$R$3:R2202,'Stock - ETA'!$F$3:F2202,'Rango proyecciones'!C212,'Stock - ETA'!$AA$3:AA2202,'Rango proyecciones'!$AB$7)</f>
        <v/>
      </c>
      <c r="S212" s="9">
        <f>SUMIFS('Stock - ETA'!$I$3:I2202,'Stock - ETA'!$F$3:F2202,'Rango proyecciones'!C212,'Stock - ETA'!$Q$3:Q2202,'Rango proyecciones'!$AB$5) + SUMIFS('Stock - ETA'!$H$3:H2202,'Stock - ETA'!$F$3:F2202,'Rango proyecciones'!C212,'Stock - ETA'!$Q$3:Q2202,'Rango proyecciones'!$AB$7)</f>
        <v/>
      </c>
      <c r="T212" s="15">
        <f>R212</f>
        <v/>
      </c>
      <c r="U212" s="15">
        <f>S212</f>
        <v/>
      </c>
      <c r="V212" s="6" t="n"/>
      <c r="W212" s="9">
        <f>SUMIFS('Stock - ETA'!$T$3:T2202,'Stock - ETA'!$F$3:F2202,'Rango proyecciones'!C212,'Stock - ETA'!$AA$3:AA2202,'Rango proyecciones'!$AB$5) + SUMIFS('Stock - ETA'!$S$3:S2202,'Stock - ETA'!$F$3:F2202,'Rango proyecciones'!C212,'Stock - ETA'!$AA$3:AA2202,'Rango proyecciones'!$AB$8)</f>
        <v/>
      </c>
      <c r="X212" s="9">
        <f>SUMIFS('Stock - ETA'!$J$3:J2202,'Stock - ETA'!$F$3:F2202,'Rango proyecciones'!C212,'Stock - ETA'!$Q$3:Q2202,'Rango proyecciones'!$AB$5) + SUMIFS('Stock - ETA'!$I$3:I2202,'Stock - ETA'!$F$3:F2202,'Rango proyecciones'!C212,'Stock - ETA'!$Q$3:Q2202,'Rango proyecciones'!$AB$8)</f>
        <v/>
      </c>
      <c r="Y212" s="15">
        <f> 0.6 * V212 + W212</f>
        <v/>
      </c>
      <c r="Z212" s="15">
        <f> 0.6 * V212 + X212</f>
        <v/>
      </c>
      <c r="AA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agro sudamerica1022150</t>
        </is>
      </c>
      <c r="D213" s="4" t="inlineStr">
        <is>
          <t>Agro Sudamerica</t>
        </is>
      </c>
      <c r="E213" s="4" t="n">
        <v>1022150</v>
      </c>
      <c r="F213" s="4" t="inlineStr">
        <is>
          <t>GO Gord chic@ Cj 20k AS</t>
        </is>
      </c>
      <c r="G213" s="4" t="inlineStr">
        <is>
          <t>Grasas</t>
        </is>
      </c>
      <c r="H213" s="6" t="n">
        <v>146543.89</v>
      </c>
      <c r="I213" s="9" t="n">
        <v>93400</v>
      </c>
      <c r="J213" s="6">
        <f>SUMIFS('Stock - ETA'!$R$3:R2202,'Stock - ETA'!$F$3:F2202,'Rango proyecciones'!C213,'Stock - ETA'!$AA$3:AA2202,'Rango proyecciones'!$AB$5)</f>
        <v/>
      </c>
      <c r="K213" s="9">
        <f>SUMIFS('Stock - ETA'!$H$3:H2202,'Stock - ETA'!$F$3:F2202,'Rango proyecciones'!C213,'Stock - ETA'!$Q$3:Q2202,'Rango proyecciones'!$AB$5)</f>
        <v/>
      </c>
      <c r="L213" s="9" t="n">
        <v>0</v>
      </c>
      <c r="M213" s="9" t="n">
        <v>0</v>
      </c>
      <c r="N213" s="9" t="n"/>
      <c r="O213" s="9" t="n"/>
      <c r="P213" s="15">
        <f>H213 + O213 + J213</f>
        <v/>
      </c>
      <c r="Q213" s="16">
        <f>H213 + O213 + K213</f>
        <v/>
      </c>
      <c r="R213" s="6">
        <f>SUMIFS('Stock - ETA'!$S$3:S2202,'Stock - ETA'!$F$3:F2202,'Rango proyecciones'!C213,'Stock - ETA'!$AA$3:AA2202,'Rango proyecciones'!$AB$5) + SUMIFS('Stock - ETA'!$R$3:R2202,'Stock - ETA'!$F$3:F2202,'Rango proyecciones'!C213,'Stock - ETA'!$AA$3:AA2202,'Rango proyecciones'!$AB$7)</f>
        <v/>
      </c>
      <c r="S213" s="9">
        <f>SUMIFS('Stock - ETA'!$I$3:I2202,'Stock - ETA'!$F$3:F2202,'Rango proyecciones'!C213,'Stock - ETA'!$Q$3:Q2202,'Rango proyecciones'!$AB$5) + SUMIFS('Stock - ETA'!$H$3:H2202,'Stock - ETA'!$F$3:F2202,'Rango proyecciones'!C213,'Stock - ETA'!$Q$3:Q2202,'Rango proyecciones'!$AB$7)</f>
        <v/>
      </c>
      <c r="T213" s="15">
        <f>R213</f>
        <v/>
      </c>
      <c r="U213" s="15">
        <f>S213</f>
        <v/>
      </c>
      <c r="V213" s="6" t="n">
        <v>144000</v>
      </c>
      <c r="W213" s="9">
        <f>SUMIFS('Stock - ETA'!$T$3:T2202,'Stock - ETA'!$F$3:F2202,'Rango proyecciones'!C213,'Stock - ETA'!$AA$3:AA2202,'Rango proyecciones'!$AB$5) + SUMIFS('Stock - ETA'!$S$3:S2202,'Stock - ETA'!$F$3:F2202,'Rango proyecciones'!C213,'Stock - ETA'!$AA$3:AA2202,'Rango proyecciones'!$AB$8)</f>
        <v/>
      </c>
      <c r="X213" s="9">
        <f>SUMIFS('Stock - ETA'!$J$3:J2202,'Stock - ETA'!$F$3:F2202,'Rango proyecciones'!C213,'Stock - ETA'!$Q$3:Q2202,'Rango proyecciones'!$AB$5) + SUMIFS('Stock - ETA'!$I$3:I2202,'Stock - ETA'!$F$3:F2202,'Rango proyecciones'!C213,'Stock - ETA'!$Q$3:Q2202,'Rango proyecciones'!$AB$8)</f>
        <v/>
      </c>
      <c r="Y213" s="15">
        <f> 0.6 * V213 + W213</f>
        <v/>
      </c>
      <c r="Z213" s="15">
        <f> 0.6 * V213 + X213</f>
        <v/>
      </c>
      <c r="AA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agro sudamerica1022217</t>
        </is>
      </c>
      <c r="D214" s="4" t="inlineStr">
        <is>
          <t>Agro Sudamerica</t>
        </is>
      </c>
      <c r="E214" s="4" t="n">
        <v>1022217</v>
      </c>
      <c r="F214" s="4" t="inlineStr">
        <is>
          <t>GO Lom Tocino@ Bo Cj 20k AS</t>
        </is>
      </c>
      <c r="G214" s="4" t="inlineStr">
        <is>
          <t>Grasas</t>
        </is>
      </c>
      <c r="H214" s="6" t="n">
        <v>4275.85</v>
      </c>
      <c r="I214" s="9" t="n">
        <v>0</v>
      </c>
      <c r="J214" s="6">
        <f>SUMIFS('Stock - ETA'!$R$3:R2202,'Stock - ETA'!$F$3:F2202,'Rango proyecciones'!C214,'Stock - ETA'!$AA$3:AA2202,'Rango proyecciones'!$AB$5)</f>
        <v/>
      </c>
      <c r="K214" s="9">
        <f>SUMIFS('Stock - ETA'!$H$3:H2202,'Stock - ETA'!$F$3:F2202,'Rango proyecciones'!C214,'Stock - ETA'!$Q$3:Q2202,'Rango proyecciones'!$AB$5)</f>
        <v/>
      </c>
      <c r="L214" s="9" t="n">
        <v>0</v>
      </c>
      <c r="M214" s="9" t="n">
        <v>0</v>
      </c>
      <c r="N214" s="9" t="n"/>
      <c r="O214" s="9" t="n"/>
      <c r="P214" s="15">
        <f>H214 + O214 + J214</f>
        <v/>
      </c>
      <c r="Q214" s="16">
        <f>H214 + O214 + K214</f>
        <v/>
      </c>
      <c r="R214" s="6">
        <f>SUMIFS('Stock - ETA'!$S$3:S2202,'Stock - ETA'!$F$3:F2202,'Rango proyecciones'!C214,'Stock - ETA'!$AA$3:AA2202,'Rango proyecciones'!$AB$5) + SUMIFS('Stock - ETA'!$R$3:R2202,'Stock - ETA'!$F$3:F2202,'Rango proyecciones'!C214,'Stock - ETA'!$AA$3:AA2202,'Rango proyecciones'!$AB$7)</f>
        <v/>
      </c>
      <c r="S214" s="9">
        <f>SUMIFS('Stock - ETA'!$I$3:I2202,'Stock - ETA'!$F$3:F2202,'Rango proyecciones'!C214,'Stock - ETA'!$Q$3:Q2202,'Rango proyecciones'!$AB$5) + SUMIFS('Stock - ETA'!$H$3:H2202,'Stock - ETA'!$F$3:F2202,'Rango proyecciones'!C214,'Stock - ETA'!$Q$3:Q2202,'Rango proyecciones'!$AB$7)</f>
        <v/>
      </c>
      <c r="T214" s="15">
        <f>R214</f>
        <v/>
      </c>
      <c r="U214" s="15">
        <f>S214</f>
        <v/>
      </c>
      <c r="V214" s="6" t="n"/>
      <c r="W214" s="9">
        <f>SUMIFS('Stock - ETA'!$T$3:T2202,'Stock - ETA'!$F$3:F2202,'Rango proyecciones'!C214,'Stock - ETA'!$AA$3:AA2202,'Rango proyecciones'!$AB$5) + SUMIFS('Stock - ETA'!$S$3:S2202,'Stock - ETA'!$F$3:F2202,'Rango proyecciones'!C214,'Stock - ETA'!$AA$3:AA2202,'Rango proyecciones'!$AB$8)</f>
        <v/>
      </c>
      <c r="X214" s="9">
        <f>SUMIFS('Stock - ETA'!$J$3:J2202,'Stock - ETA'!$F$3:F2202,'Rango proyecciones'!C214,'Stock - ETA'!$Q$3:Q2202,'Rango proyecciones'!$AB$5) + SUMIFS('Stock - ETA'!$I$3:I2202,'Stock - ETA'!$F$3:F2202,'Rango proyecciones'!C214,'Stock - ETA'!$Q$3:Q2202,'Rango proyecciones'!$AB$8)</f>
        <v/>
      </c>
      <c r="Y214" s="15">
        <f> 0.6 * V214 + W214</f>
        <v/>
      </c>
      <c r="Z214" s="15">
        <f> 0.6 * V214 + X214</f>
        <v/>
      </c>
      <c r="AA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agro sudamerica1022218</t>
        </is>
      </c>
      <c r="D215" s="4" t="inlineStr">
        <is>
          <t>Agro Sudamerica</t>
        </is>
      </c>
      <c r="E215" s="4" t="n">
        <v>1022218</v>
      </c>
      <c r="F215" s="4" t="inlineStr">
        <is>
          <t>GO Grasa Forro Pna Limp@ Cj 20k AS</t>
        </is>
      </c>
      <c r="G215" s="4" t="inlineStr">
        <is>
          <t>Grasas</t>
        </is>
      </c>
      <c r="H215" s="6" t="n">
        <v>16216.35</v>
      </c>
      <c r="I215" s="9" t="n">
        <v>0</v>
      </c>
      <c r="J215" s="6">
        <f>SUMIFS('Stock - ETA'!$R$3:R2202,'Stock - ETA'!$F$3:F2202,'Rango proyecciones'!C215,'Stock - ETA'!$AA$3:AA2202,'Rango proyecciones'!$AB$5)</f>
        <v/>
      </c>
      <c r="K215" s="9">
        <f>SUMIFS('Stock - ETA'!$H$3:H2202,'Stock - ETA'!$F$3:F2202,'Rango proyecciones'!C215,'Stock - ETA'!$Q$3:Q2202,'Rango proyecciones'!$AB$5)</f>
        <v/>
      </c>
      <c r="L215" s="9" t="n">
        <v>0</v>
      </c>
      <c r="M215" s="9" t="n">
        <v>0</v>
      </c>
      <c r="N215" s="9" t="n"/>
      <c r="O215" s="9" t="n"/>
      <c r="P215" s="15">
        <f>H215 + O215 + J215</f>
        <v/>
      </c>
      <c r="Q215" s="16">
        <f>H215 + O215 + K215</f>
        <v/>
      </c>
      <c r="R215" s="6">
        <f>SUMIFS('Stock - ETA'!$S$3:S2202,'Stock - ETA'!$F$3:F2202,'Rango proyecciones'!C215,'Stock - ETA'!$AA$3:AA2202,'Rango proyecciones'!$AB$5) + SUMIFS('Stock - ETA'!$R$3:R2202,'Stock - ETA'!$F$3:F2202,'Rango proyecciones'!C215,'Stock - ETA'!$AA$3:AA2202,'Rango proyecciones'!$AB$7)</f>
        <v/>
      </c>
      <c r="S215" s="9">
        <f>SUMIFS('Stock - ETA'!$I$3:I2202,'Stock - ETA'!$F$3:F2202,'Rango proyecciones'!C215,'Stock - ETA'!$Q$3:Q2202,'Rango proyecciones'!$AB$5) + SUMIFS('Stock - ETA'!$H$3:H2202,'Stock - ETA'!$F$3:F2202,'Rango proyecciones'!C215,'Stock - ETA'!$Q$3:Q2202,'Rango proyecciones'!$AB$7)</f>
        <v/>
      </c>
      <c r="T215" s="15">
        <f>R215</f>
        <v/>
      </c>
      <c r="U215" s="15">
        <f>S215</f>
        <v/>
      </c>
      <c r="V215" s="6" t="n"/>
      <c r="W215" s="9">
        <f>SUMIFS('Stock - ETA'!$T$3:T2202,'Stock - ETA'!$F$3:F2202,'Rango proyecciones'!C215,'Stock - ETA'!$AA$3:AA2202,'Rango proyecciones'!$AB$5) + SUMIFS('Stock - ETA'!$S$3:S2202,'Stock - ETA'!$F$3:F2202,'Rango proyecciones'!C215,'Stock - ETA'!$AA$3:AA2202,'Rango proyecciones'!$AB$8)</f>
        <v/>
      </c>
      <c r="X215" s="9">
        <f>SUMIFS('Stock - ETA'!$J$3:J2202,'Stock - ETA'!$F$3:F2202,'Rango proyecciones'!C215,'Stock - ETA'!$Q$3:Q2202,'Rango proyecciones'!$AB$5) + SUMIFS('Stock - ETA'!$I$3:I2202,'Stock - ETA'!$F$3:F2202,'Rango proyecciones'!C215,'Stock - ETA'!$Q$3:Q2202,'Rango proyecciones'!$AB$8)</f>
        <v/>
      </c>
      <c r="Y215" s="15">
        <f> 0.6 * V215 + W215</f>
        <v/>
      </c>
      <c r="Z215" s="15">
        <f> 0.6 * V215 + X215</f>
        <v/>
      </c>
      <c r="AA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agro sudamerica1022290</t>
        </is>
      </c>
      <c r="D216" s="4" t="inlineStr">
        <is>
          <t>Agro Sudamerica</t>
        </is>
      </c>
      <c r="E216" s="4" t="n">
        <v>1022290</v>
      </c>
      <c r="F216" s="4" t="inlineStr">
        <is>
          <t>GO Lom Tocino S/cue@ Cj 20k AS</t>
        </is>
      </c>
      <c r="G216" s="4" t="inlineStr">
        <is>
          <t>Grasas</t>
        </is>
      </c>
      <c r="H216" s="6" t="n">
        <v>2985</v>
      </c>
      <c r="I216" s="9" t="n">
        <v>3000</v>
      </c>
      <c r="J216" s="6">
        <f>SUMIFS('Stock - ETA'!$R$3:R2202,'Stock - ETA'!$F$3:F2202,'Rango proyecciones'!C216,'Stock - ETA'!$AA$3:AA2202,'Rango proyecciones'!$AB$5)</f>
        <v/>
      </c>
      <c r="K216" s="9">
        <f>SUMIFS('Stock - ETA'!$H$3:H2202,'Stock - ETA'!$F$3:F2202,'Rango proyecciones'!C216,'Stock - ETA'!$Q$3:Q2202,'Rango proyecciones'!$AB$5)</f>
        <v/>
      </c>
      <c r="L216" s="9" t="n">
        <v>0</v>
      </c>
      <c r="M216" s="9" t="n">
        <v>0</v>
      </c>
      <c r="N216" s="9" t="n"/>
      <c r="O216" s="9" t="n"/>
      <c r="P216" s="15">
        <f>H216 + O216 + J216</f>
        <v/>
      </c>
      <c r="Q216" s="16">
        <f>H216 + O216 + K216</f>
        <v/>
      </c>
      <c r="R216" s="6">
        <f>SUMIFS('Stock - ETA'!$S$3:S2202,'Stock - ETA'!$F$3:F2202,'Rango proyecciones'!C216,'Stock - ETA'!$AA$3:AA2202,'Rango proyecciones'!$AB$5) + SUMIFS('Stock - ETA'!$R$3:R2202,'Stock - ETA'!$F$3:F2202,'Rango proyecciones'!C216,'Stock - ETA'!$AA$3:AA2202,'Rango proyecciones'!$AB$7)</f>
        <v/>
      </c>
      <c r="S216" s="9">
        <f>SUMIFS('Stock - ETA'!$I$3:I2202,'Stock - ETA'!$F$3:F2202,'Rango proyecciones'!C216,'Stock - ETA'!$Q$3:Q2202,'Rango proyecciones'!$AB$5) + SUMIFS('Stock - ETA'!$H$3:H2202,'Stock - ETA'!$F$3:F2202,'Rango proyecciones'!C216,'Stock - ETA'!$Q$3:Q2202,'Rango proyecciones'!$AB$7)</f>
        <v/>
      </c>
      <c r="T216" s="15">
        <f>R216</f>
        <v/>
      </c>
      <c r="U216" s="15">
        <f>S216</f>
        <v/>
      </c>
      <c r="V216" s="6" t="n"/>
      <c r="W216" s="9">
        <f>SUMIFS('Stock - ETA'!$T$3:T2202,'Stock - ETA'!$F$3:F2202,'Rango proyecciones'!C216,'Stock - ETA'!$AA$3:AA2202,'Rango proyecciones'!$AB$5) + SUMIFS('Stock - ETA'!$S$3:S2202,'Stock - ETA'!$F$3:F2202,'Rango proyecciones'!C216,'Stock - ETA'!$AA$3:AA2202,'Rango proyecciones'!$AB$8)</f>
        <v/>
      </c>
      <c r="X216" s="9">
        <f>SUMIFS('Stock - ETA'!$J$3:J2202,'Stock - ETA'!$F$3:F2202,'Rango proyecciones'!C216,'Stock - ETA'!$Q$3:Q2202,'Rango proyecciones'!$AB$5) + SUMIFS('Stock - ETA'!$I$3:I2202,'Stock - ETA'!$F$3:F2202,'Rango proyecciones'!C216,'Stock - ETA'!$Q$3:Q2202,'Rango proyecciones'!$AB$8)</f>
        <v/>
      </c>
      <c r="Y216" s="15">
        <f> 0.6 * V216 + W216</f>
        <v/>
      </c>
      <c r="Z216" s="15">
        <f> 0.6 * V216 + X216</f>
        <v/>
      </c>
      <c r="AA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agro sudamerica1022389</t>
        </is>
      </c>
      <c r="D217" s="4" t="inlineStr">
        <is>
          <t>Agro Sudamerica</t>
        </is>
      </c>
      <c r="E217" s="4" t="n">
        <v>1022389</v>
      </c>
      <c r="F217" s="4" t="inlineStr">
        <is>
          <t>GO Cue 20@ Bo Cj 20k AS</t>
        </is>
      </c>
      <c r="G217" s="4" t="inlineStr">
        <is>
          <t>Cueros</t>
        </is>
      </c>
      <c r="H217" s="6" t="n">
        <v>2400</v>
      </c>
      <c r="I217" s="9" t="n">
        <v>0</v>
      </c>
      <c r="J217" s="6">
        <f>SUMIFS('Stock - ETA'!$R$3:R2202,'Stock - ETA'!$F$3:F2202,'Rango proyecciones'!C217,'Stock - ETA'!$AA$3:AA2202,'Rango proyecciones'!$AB$5)</f>
        <v/>
      </c>
      <c r="K217" s="9">
        <f>SUMIFS('Stock - ETA'!$H$3:H2202,'Stock - ETA'!$F$3:F2202,'Rango proyecciones'!C217,'Stock - ETA'!$Q$3:Q2202,'Rango proyecciones'!$AB$5)</f>
        <v/>
      </c>
      <c r="L217" s="9" t="n">
        <v>0</v>
      </c>
      <c r="M217" s="9" t="n">
        <v>0</v>
      </c>
      <c r="N217" s="9" t="n"/>
      <c r="O217" s="9" t="n"/>
      <c r="P217" s="15">
        <f>H217 + O217 + J217</f>
        <v/>
      </c>
      <c r="Q217" s="16">
        <f>H217 + O217 + K217</f>
        <v/>
      </c>
      <c r="R217" s="6">
        <f>SUMIFS('Stock - ETA'!$S$3:S2202,'Stock - ETA'!$F$3:F2202,'Rango proyecciones'!C217,'Stock - ETA'!$AA$3:AA2202,'Rango proyecciones'!$AB$5) + SUMIFS('Stock - ETA'!$R$3:R2202,'Stock - ETA'!$F$3:F2202,'Rango proyecciones'!C217,'Stock - ETA'!$AA$3:AA2202,'Rango proyecciones'!$AB$7)</f>
        <v/>
      </c>
      <c r="S217" s="9">
        <f>SUMIFS('Stock - ETA'!$I$3:I2202,'Stock - ETA'!$F$3:F2202,'Rango proyecciones'!C217,'Stock - ETA'!$Q$3:Q2202,'Rango proyecciones'!$AB$5) + SUMIFS('Stock - ETA'!$H$3:H2202,'Stock - ETA'!$F$3:F2202,'Rango proyecciones'!C217,'Stock - ETA'!$Q$3:Q2202,'Rango proyecciones'!$AB$7)</f>
        <v/>
      </c>
      <c r="T217" s="15">
        <f>R217</f>
        <v/>
      </c>
      <c r="U217" s="15">
        <f>S217</f>
        <v/>
      </c>
      <c r="V217" s="6" t="n"/>
      <c r="W217" s="9">
        <f>SUMIFS('Stock - ETA'!$T$3:T2202,'Stock - ETA'!$F$3:F2202,'Rango proyecciones'!C217,'Stock - ETA'!$AA$3:AA2202,'Rango proyecciones'!$AB$5) + SUMIFS('Stock - ETA'!$S$3:S2202,'Stock - ETA'!$F$3:F2202,'Rango proyecciones'!C217,'Stock - ETA'!$AA$3:AA2202,'Rango proyecciones'!$AB$8)</f>
        <v/>
      </c>
      <c r="X217" s="9">
        <f>SUMIFS('Stock - ETA'!$J$3:J2202,'Stock - ETA'!$F$3:F2202,'Rango proyecciones'!C217,'Stock - ETA'!$Q$3:Q2202,'Rango proyecciones'!$AB$5) + SUMIFS('Stock - ETA'!$I$3:I2202,'Stock - ETA'!$F$3:F2202,'Rango proyecciones'!C217,'Stock - ETA'!$Q$3:Q2202,'Rango proyecciones'!$AB$8)</f>
        <v/>
      </c>
      <c r="Y217" s="15">
        <f> 0.6 * V217 + W217</f>
        <v/>
      </c>
      <c r="Z217" s="15">
        <f> 0.6 * V217 + X217</f>
        <v/>
      </c>
      <c r="AA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agro sudamerica1022406</t>
        </is>
      </c>
      <c r="D218" s="4" t="inlineStr">
        <is>
          <t>Agro Sudamerica</t>
        </is>
      </c>
      <c r="E218" s="4" t="n">
        <v>1022406</v>
      </c>
      <c r="F218" s="4" t="inlineStr">
        <is>
          <t>GO Patas B@ Bo Cj 20 k AS</t>
        </is>
      </c>
      <c r="G218" s="4" t="inlineStr">
        <is>
          <t>Subprod</t>
        </is>
      </c>
      <c r="H218" s="6" t="n">
        <v>19975.9</v>
      </c>
      <c r="I218" s="9" t="n">
        <v>20000</v>
      </c>
      <c r="J218" s="6">
        <f>SUMIFS('Stock - ETA'!$R$3:R2202,'Stock - ETA'!$F$3:F2202,'Rango proyecciones'!C218,'Stock - ETA'!$AA$3:AA2202,'Rango proyecciones'!$AB$5)</f>
        <v/>
      </c>
      <c r="K218" s="9">
        <f>SUMIFS('Stock - ETA'!$H$3:H2202,'Stock - ETA'!$F$3:F2202,'Rango proyecciones'!C218,'Stock - ETA'!$Q$3:Q2202,'Rango proyecciones'!$AB$5)</f>
        <v/>
      </c>
      <c r="L218" s="9" t="n">
        <v>0</v>
      </c>
      <c r="M218" s="9" t="n">
        <v>0</v>
      </c>
      <c r="N218" s="9" t="n"/>
      <c r="O218" s="9" t="n"/>
      <c r="P218" s="15">
        <f>H218 + O218 + J218</f>
        <v/>
      </c>
      <c r="Q218" s="16">
        <f>H218 + O218 + K218</f>
        <v/>
      </c>
      <c r="R218" s="6">
        <f>SUMIFS('Stock - ETA'!$S$3:S2202,'Stock - ETA'!$F$3:F2202,'Rango proyecciones'!C218,'Stock - ETA'!$AA$3:AA2202,'Rango proyecciones'!$AB$5) + SUMIFS('Stock - ETA'!$R$3:R2202,'Stock - ETA'!$F$3:F2202,'Rango proyecciones'!C218,'Stock - ETA'!$AA$3:AA2202,'Rango proyecciones'!$AB$7)</f>
        <v/>
      </c>
      <c r="S218" s="9">
        <f>SUMIFS('Stock - ETA'!$I$3:I2202,'Stock - ETA'!$F$3:F2202,'Rango proyecciones'!C218,'Stock - ETA'!$Q$3:Q2202,'Rango proyecciones'!$AB$5) + SUMIFS('Stock - ETA'!$H$3:H2202,'Stock - ETA'!$F$3:F2202,'Rango proyecciones'!C218,'Stock - ETA'!$Q$3:Q2202,'Rango proyecciones'!$AB$7)</f>
        <v/>
      </c>
      <c r="T218" s="15">
        <f>R218</f>
        <v/>
      </c>
      <c r="U218" s="15">
        <f>S218</f>
        <v/>
      </c>
      <c r="V218" s="6" t="n"/>
      <c r="W218" s="9">
        <f>SUMIFS('Stock - ETA'!$T$3:T2202,'Stock - ETA'!$F$3:F2202,'Rango proyecciones'!C218,'Stock - ETA'!$AA$3:AA2202,'Rango proyecciones'!$AB$5) + SUMIFS('Stock - ETA'!$S$3:S2202,'Stock - ETA'!$F$3:F2202,'Rango proyecciones'!C218,'Stock - ETA'!$AA$3:AA2202,'Rango proyecciones'!$AB$8)</f>
        <v/>
      </c>
      <c r="X218" s="9">
        <f>SUMIFS('Stock - ETA'!$J$3:J2202,'Stock - ETA'!$F$3:F2202,'Rango proyecciones'!C218,'Stock - ETA'!$Q$3:Q2202,'Rango proyecciones'!$AB$5) + SUMIFS('Stock - ETA'!$I$3:I2202,'Stock - ETA'!$F$3:F2202,'Rango proyecciones'!C218,'Stock - ETA'!$Q$3:Q2202,'Rango proyecciones'!$AB$8)</f>
        <v/>
      </c>
      <c r="Y218" s="15">
        <f> 0.6 * V218 + W218</f>
        <v/>
      </c>
      <c r="Z218" s="15">
        <f> 0.6 * V218 + X218</f>
        <v/>
      </c>
      <c r="AA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agro sudamerica1022409</t>
        </is>
      </c>
      <c r="D219" s="4" t="inlineStr">
        <is>
          <t>Agro Sudamerica</t>
        </is>
      </c>
      <c r="E219" s="4" t="n">
        <v>1022409</v>
      </c>
      <c r="F219" s="4" t="inlineStr">
        <is>
          <t>GO Tripa s/Cal# Bidon AS</t>
        </is>
      </c>
      <c r="G219" s="4" t="inlineStr">
        <is>
          <t>Subprod</t>
        </is>
      </c>
      <c r="H219" s="6" t="n">
        <v>21735</v>
      </c>
      <c r="I219" s="9" t="n">
        <v>27360</v>
      </c>
      <c r="J219" s="6">
        <f>SUMIFS('Stock - ETA'!$R$3:R2202,'Stock - ETA'!$F$3:F2202,'Rango proyecciones'!C219,'Stock - ETA'!$AA$3:AA2202,'Rango proyecciones'!$AB$5)</f>
        <v/>
      </c>
      <c r="K219" s="9">
        <f>SUMIFS('Stock - ETA'!$H$3:H2202,'Stock - ETA'!$F$3:F2202,'Rango proyecciones'!C219,'Stock - ETA'!$Q$3:Q2202,'Rango proyecciones'!$AB$5)</f>
        <v/>
      </c>
      <c r="L219" s="9" t="n">
        <v>0</v>
      </c>
      <c r="M219" s="9" t="n">
        <v>0</v>
      </c>
      <c r="N219" s="9" t="n"/>
      <c r="O219" s="9" t="n"/>
      <c r="P219" s="15">
        <f>H219 + O219 + J219</f>
        <v/>
      </c>
      <c r="Q219" s="16">
        <f>H219 + O219 + K219</f>
        <v/>
      </c>
      <c r="R219" s="6">
        <f>SUMIFS('Stock - ETA'!$S$3:S2202,'Stock - ETA'!$F$3:F2202,'Rango proyecciones'!C219,'Stock - ETA'!$AA$3:AA2202,'Rango proyecciones'!$AB$5) + SUMIFS('Stock - ETA'!$R$3:R2202,'Stock - ETA'!$F$3:F2202,'Rango proyecciones'!C219,'Stock - ETA'!$AA$3:AA2202,'Rango proyecciones'!$AB$7)</f>
        <v/>
      </c>
      <c r="S219" s="9">
        <f>SUMIFS('Stock - ETA'!$I$3:I2202,'Stock - ETA'!$F$3:F2202,'Rango proyecciones'!C219,'Stock - ETA'!$Q$3:Q2202,'Rango proyecciones'!$AB$5) + SUMIFS('Stock - ETA'!$H$3:H2202,'Stock - ETA'!$F$3:F2202,'Rango proyecciones'!C219,'Stock - ETA'!$Q$3:Q2202,'Rango proyecciones'!$AB$7)</f>
        <v/>
      </c>
      <c r="T219" s="15">
        <f>R219</f>
        <v/>
      </c>
      <c r="U219" s="15">
        <f>S219</f>
        <v/>
      </c>
      <c r="V219" s="6" t="n"/>
      <c r="W219" s="9">
        <f>SUMIFS('Stock - ETA'!$T$3:T2202,'Stock - ETA'!$F$3:F2202,'Rango proyecciones'!C219,'Stock - ETA'!$AA$3:AA2202,'Rango proyecciones'!$AB$5) + SUMIFS('Stock - ETA'!$S$3:S2202,'Stock - ETA'!$F$3:F2202,'Rango proyecciones'!C219,'Stock - ETA'!$AA$3:AA2202,'Rango proyecciones'!$AB$8)</f>
        <v/>
      </c>
      <c r="X219" s="9">
        <f>SUMIFS('Stock - ETA'!$J$3:J2202,'Stock - ETA'!$F$3:F2202,'Rango proyecciones'!C219,'Stock - ETA'!$Q$3:Q2202,'Rango proyecciones'!$AB$5) + SUMIFS('Stock - ETA'!$I$3:I2202,'Stock - ETA'!$F$3:F2202,'Rango proyecciones'!C219,'Stock - ETA'!$Q$3:Q2202,'Rango proyecciones'!$AB$8)</f>
        <v/>
      </c>
      <c r="Y219" s="15">
        <f> 0.6 * V219 + W219</f>
        <v/>
      </c>
      <c r="Z219" s="15">
        <f> 0.6 * V219 + X219</f>
        <v/>
      </c>
      <c r="AA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agro sudamerica1022418</t>
        </is>
      </c>
      <c r="D220" s="4" t="inlineStr">
        <is>
          <t>Agro Sudamerica</t>
        </is>
      </c>
      <c r="E220" s="4" t="n">
        <v>1022418</v>
      </c>
      <c r="F220" s="4" t="inlineStr">
        <is>
          <t>GO Tripa s/Cal# Bidon AS</t>
        </is>
      </c>
      <c r="G220" s="4" t="inlineStr">
        <is>
          <t>Subprod</t>
        </is>
      </c>
      <c r="H220" s="6" t="n">
        <v>2205</v>
      </c>
      <c r="I220" s="9" t="n">
        <v>0</v>
      </c>
      <c r="J220" s="6">
        <f>SUMIFS('Stock - ETA'!$R$3:R2202,'Stock - ETA'!$F$3:F2202,'Rango proyecciones'!C220,'Stock - ETA'!$AA$3:AA2202,'Rango proyecciones'!$AB$5)</f>
        <v/>
      </c>
      <c r="K220" s="9">
        <f>SUMIFS('Stock - ETA'!$H$3:H2202,'Stock - ETA'!$F$3:F2202,'Rango proyecciones'!C220,'Stock - ETA'!$Q$3:Q2202,'Rango proyecciones'!$AB$5)</f>
        <v/>
      </c>
      <c r="L220" s="9" t="n">
        <v>0</v>
      </c>
      <c r="M220" s="9" t="n">
        <v>0</v>
      </c>
      <c r="N220" s="9" t="n"/>
      <c r="O220" s="9" t="n"/>
      <c r="P220" s="15">
        <f>H220 + O220 + J220</f>
        <v/>
      </c>
      <c r="Q220" s="16">
        <f>H220 + O220 + K220</f>
        <v/>
      </c>
      <c r="R220" s="6">
        <f>SUMIFS('Stock - ETA'!$S$3:S2202,'Stock - ETA'!$F$3:F2202,'Rango proyecciones'!C220,'Stock - ETA'!$AA$3:AA2202,'Rango proyecciones'!$AB$5) + SUMIFS('Stock - ETA'!$R$3:R2202,'Stock - ETA'!$F$3:F2202,'Rango proyecciones'!C220,'Stock - ETA'!$AA$3:AA2202,'Rango proyecciones'!$AB$7)</f>
        <v/>
      </c>
      <c r="S220" s="9">
        <f>SUMIFS('Stock - ETA'!$I$3:I2202,'Stock - ETA'!$F$3:F2202,'Rango proyecciones'!C220,'Stock - ETA'!$Q$3:Q2202,'Rango proyecciones'!$AB$5) + SUMIFS('Stock - ETA'!$H$3:H2202,'Stock - ETA'!$F$3:F2202,'Rango proyecciones'!C220,'Stock - ETA'!$Q$3:Q2202,'Rango proyecciones'!$AB$7)</f>
        <v/>
      </c>
      <c r="T220" s="15">
        <f>R220</f>
        <v/>
      </c>
      <c r="U220" s="15">
        <f>S220</f>
        <v/>
      </c>
      <c r="V220" s="6" t="n"/>
      <c r="W220" s="9">
        <f>SUMIFS('Stock - ETA'!$T$3:T2202,'Stock - ETA'!$F$3:F2202,'Rango proyecciones'!C220,'Stock - ETA'!$AA$3:AA2202,'Rango proyecciones'!$AB$5) + SUMIFS('Stock - ETA'!$S$3:S2202,'Stock - ETA'!$F$3:F2202,'Rango proyecciones'!C220,'Stock - ETA'!$AA$3:AA2202,'Rango proyecciones'!$AB$8)</f>
        <v/>
      </c>
      <c r="X220" s="9">
        <f>SUMIFS('Stock - ETA'!$J$3:J2202,'Stock - ETA'!$F$3:F2202,'Rango proyecciones'!C220,'Stock - ETA'!$Q$3:Q2202,'Rango proyecciones'!$AB$5) + SUMIFS('Stock - ETA'!$I$3:I2202,'Stock - ETA'!$F$3:F2202,'Rango proyecciones'!C220,'Stock - ETA'!$Q$3:Q2202,'Rango proyecciones'!$AB$8)</f>
        <v/>
      </c>
      <c r="Y220" s="15">
        <f> 0.6 * V220 + W220</f>
        <v/>
      </c>
      <c r="Z220" s="15">
        <f> 0.6 * V220 + X220</f>
        <v/>
      </c>
      <c r="AA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agro sudamerica1022709</t>
        </is>
      </c>
      <c r="D221" s="4" t="inlineStr">
        <is>
          <t>Agro Sudamerica</t>
        </is>
      </c>
      <c r="E221" s="4" t="n">
        <v>1022709</v>
      </c>
      <c r="F221" s="4" t="inlineStr">
        <is>
          <t>GO PpPna 57@ Bo Cj AS</t>
        </is>
      </c>
      <c r="G221" s="4" t="inlineStr">
        <is>
          <t>Pierna</t>
        </is>
      </c>
      <c r="H221" s="6" t="n">
        <v>288370.96</v>
      </c>
      <c r="I221" s="9" t="n">
        <v>312500</v>
      </c>
      <c r="J221" s="6">
        <f>SUMIFS('Stock - ETA'!$R$3:R2202,'Stock - ETA'!$F$3:F2202,'Rango proyecciones'!C221,'Stock - ETA'!$AA$3:AA2202,'Rango proyecciones'!$AB$5)</f>
        <v/>
      </c>
      <c r="K221" s="9">
        <f>SUMIFS('Stock - ETA'!$H$3:H2202,'Stock - ETA'!$F$3:F2202,'Rango proyecciones'!C221,'Stock - ETA'!$Q$3:Q2202,'Rango proyecciones'!$AB$5)</f>
        <v/>
      </c>
      <c r="L221" s="9" t="n">
        <v>0</v>
      </c>
      <c r="M221" s="9" t="n">
        <v>0</v>
      </c>
      <c r="N221" s="9" t="n"/>
      <c r="O221" s="9" t="n"/>
      <c r="P221" s="15">
        <f>H221 + O221 + J221</f>
        <v/>
      </c>
      <c r="Q221" s="16">
        <f>H221 + O221 + K221</f>
        <v/>
      </c>
      <c r="R221" s="6">
        <f>SUMIFS('Stock - ETA'!$S$3:S2202,'Stock - ETA'!$F$3:F2202,'Rango proyecciones'!C221,'Stock - ETA'!$AA$3:AA2202,'Rango proyecciones'!$AB$5) + SUMIFS('Stock - ETA'!$R$3:R2202,'Stock - ETA'!$F$3:F2202,'Rango proyecciones'!C221,'Stock - ETA'!$AA$3:AA2202,'Rango proyecciones'!$AB$7)</f>
        <v/>
      </c>
      <c r="S221" s="9">
        <f>SUMIFS('Stock - ETA'!$I$3:I2202,'Stock - ETA'!$F$3:F2202,'Rango proyecciones'!C221,'Stock - ETA'!$Q$3:Q2202,'Rango proyecciones'!$AB$5) + SUMIFS('Stock - ETA'!$H$3:H2202,'Stock - ETA'!$F$3:F2202,'Rango proyecciones'!C221,'Stock - ETA'!$Q$3:Q2202,'Rango proyecciones'!$AB$7)</f>
        <v/>
      </c>
      <c r="T221" s="15">
        <f>R221</f>
        <v/>
      </c>
      <c r="U221" s="15">
        <f>S221</f>
        <v/>
      </c>
      <c r="V221" s="6" t="n">
        <v>216000</v>
      </c>
      <c r="W221" s="9">
        <f>SUMIFS('Stock - ETA'!$T$3:T2202,'Stock - ETA'!$F$3:F2202,'Rango proyecciones'!C221,'Stock - ETA'!$AA$3:AA2202,'Rango proyecciones'!$AB$5) + SUMIFS('Stock - ETA'!$S$3:S2202,'Stock - ETA'!$F$3:F2202,'Rango proyecciones'!C221,'Stock - ETA'!$AA$3:AA2202,'Rango proyecciones'!$AB$8)</f>
        <v/>
      </c>
      <c r="X221" s="9">
        <f>SUMIFS('Stock - ETA'!$J$3:J2202,'Stock - ETA'!$F$3:F2202,'Rango proyecciones'!C221,'Stock - ETA'!$Q$3:Q2202,'Rango proyecciones'!$AB$5) + SUMIFS('Stock - ETA'!$I$3:I2202,'Stock - ETA'!$F$3:F2202,'Rango proyecciones'!C221,'Stock - ETA'!$Q$3:Q2202,'Rango proyecciones'!$AB$8)</f>
        <v/>
      </c>
      <c r="Y221" s="15">
        <f> 0.6 * V221 + W221</f>
        <v/>
      </c>
      <c r="Z221" s="15">
        <f> 0.6 * V221 + X221</f>
        <v/>
      </c>
      <c r="AA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agro sudamerica1022816</t>
        </is>
      </c>
      <c r="D222" s="4" t="inlineStr">
        <is>
          <t>Agro Sudamerica</t>
        </is>
      </c>
      <c r="E222" s="4" t="n">
        <v>1022816</v>
      </c>
      <c r="F222" s="4" t="inlineStr">
        <is>
          <t>GO Chu Cent@ Bo Cj 5k AS</t>
        </is>
      </c>
      <c r="G222" s="4" t="inlineStr">
        <is>
          <t>Muestra</t>
        </is>
      </c>
      <c r="H222" s="6" t="n">
        <v>5.05</v>
      </c>
      <c r="I222" s="9" t="n">
        <v>0</v>
      </c>
      <c r="J222" s="6">
        <f>SUMIFS('Stock - ETA'!$R$3:R2202,'Stock - ETA'!$F$3:F2202,'Rango proyecciones'!C222,'Stock - ETA'!$AA$3:AA2202,'Rango proyecciones'!$AB$5)</f>
        <v/>
      </c>
      <c r="K222" s="9">
        <f>SUMIFS('Stock - ETA'!$H$3:H2202,'Stock - ETA'!$F$3:F2202,'Rango proyecciones'!C222,'Stock - ETA'!$Q$3:Q2202,'Rango proyecciones'!$AB$5)</f>
        <v/>
      </c>
      <c r="L222" s="9" t="n">
        <v>0</v>
      </c>
      <c r="M222" s="9" t="n">
        <v>0</v>
      </c>
      <c r="N222" s="9" t="n"/>
      <c r="O222" s="9" t="n"/>
      <c r="P222" s="15">
        <f>H222 + O222 + J222</f>
        <v/>
      </c>
      <c r="Q222" s="16">
        <f>H222 + O222 + K222</f>
        <v/>
      </c>
      <c r="R222" s="6">
        <f>SUMIFS('Stock - ETA'!$S$3:S2202,'Stock - ETA'!$F$3:F2202,'Rango proyecciones'!C222,'Stock - ETA'!$AA$3:AA2202,'Rango proyecciones'!$AB$5) + SUMIFS('Stock - ETA'!$R$3:R2202,'Stock - ETA'!$F$3:F2202,'Rango proyecciones'!C222,'Stock - ETA'!$AA$3:AA2202,'Rango proyecciones'!$AB$7)</f>
        <v/>
      </c>
      <c r="S222" s="9">
        <f>SUMIFS('Stock - ETA'!$I$3:I2202,'Stock - ETA'!$F$3:F2202,'Rango proyecciones'!C222,'Stock - ETA'!$Q$3:Q2202,'Rango proyecciones'!$AB$5) + SUMIFS('Stock - ETA'!$H$3:H2202,'Stock - ETA'!$F$3:F2202,'Rango proyecciones'!C222,'Stock - ETA'!$Q$3:Q2202,'Rango proyecciones'!$AB$7)</f>
        <v/>
      </c>
      <c r="T222" s="15">
        <f>R222</f>
        <v/>
      </c>
      <c r="U222" s="15">
        <f>S222</f>
        <v/>
      </c>
      <c r="V222" s="6" t="n"/>
      <c r="W222" s="9">
        <f>SUMIFS('Stock - ETA'!$T$3:T2202,'Stock - ETA'!$F$3:F2202,'Rango proyecciones'!C222,'Stock - ETA'!$AA$3:AA2202,'Rango proyecciones'!$AB$5) + SUMIFS('Stock - ETA'!$S$3:S2202,'Stock - ETA'!$F$3:F2202,'Rango proyecciones'!C222,'Stock - ETA'!$AA$3:AA2202,'Rango proyecciones'!$AB$8)</f>
        <v/>
      </c>
      <c r="X222" s="9">
        <f>SUMIFS('Stock - ETA'!$J$3:J2202,'Stock - ETA'!$F$3:F2202,'Rango proyecciones'!C222,'Stock - ETA'!$Q$3:Q2202,'Rango proyecciones'!$AB$5) + SUMIFS('Stock - ETA'!$I$3:I2202,'Stock - ETA'!$F$3:F2202,'Rango proyecciones'!C222,'Stock - ETA'!$Q$3:Q2202,'Rango proyecciones'!$AB$8)</f>
        <v/>
      </c>
      <c r="Y222" s="15">
        <f> 0.6 * V222 + W222</f>
        <v/>
      </c>
      <c r="Z222" s="15">
        <f> 0.6 * V222 + X222</f>
        <v/>
      </c>
      <c r="AA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agro sudamerica1022818</t>
        </is>
      </c>
      <c r="D223" s="4" t="inlineStr">
        <is>
          <t>Agro Sudamerica</t>
        </is>
      </c>
      <c r="E223" s="4" t="n">
        <v>1022818</v>
      </c>
      <c r="F223" s="4" t="inlineStr">
        <is>
          <t>GO Lom Cent@ Bo Cj 5k AS</t>
        </is>
      </c>
      <c r="G223" s="4" t="inlineStr">
        <is>
          <t>Muestra</t>
        </is>
      </c>
      <c r="H223" s="6" t="n">
        <v>9.91</v>
      </c>
      <c r="I223" s="9" t="n">
        <v>0</v>
      </c>
      <c r="J223" s="6">
        <f>SUMIFS('Stock - ETA'!$R$3:R2202,'Stock - ETA'!$F$3:F2202,'Rango proyecciones'!C223,'Stock - ETA'!$AA$3:AA2202,'Rango proyecciones'!$AB$5)</f>
        <v/>
      </c>
      <c r="K223" s="9">
        <f>SUMIFS('Stock - ETA'!$H$3:H2202,'Stock - ETA'!$F$3:F2202,'Rango proyecciones'!C223,'Stock - ETA'!$Q$3:Q2202,'Rango proyecciones'!$AB$5)</f>
        <v/>
      </c>
      <c r="L223" s="9" t="n">
        <v>0</v>
      </c>
      <c r="M223" s="9" t="n">
        <v>0</v>
      </c>
      <c r="N223" s="9" t="n"/>
      <c r="O223" s="9" t="n"/>
      <c r="P223" s="15">
        <f>H223 + O223 + J223</f>
        <v/>
      </c>
      <c r="Q223" s="16">
        <f>H223 + O223 + K223</f>
        <v/>
      </c>
      <c r="R223" s="6">
        <f>SUMIFS('Stock - ETA'!$S$3:S2202,'Stock - ETA'!$F$3:F2202,'Rango proyecciones'!C223,'Stock - ETA'!$AA$3:AA2202,'Rango proyecciones'!$AB$5) + SUMIFS('Stock - ETA'!$R$3:R2202,'Stock - ETA'!$F$3:F2202,'Rango proyecciones'!C223,'Stock - ETA'!$AA$3:AA2202,'Rango proyecciones'!$AB$7)</f>
        <v/>
      </c>
      <c r="S223" s="9">
        <f>SUMIFS('Stock - ETA'!$I$3:I2202,'Stock - ETA'!$F$3:F2202,'Rango proyecciones'!C223,'Stock - ETA'!$Q$3:Q2202,'Rango proyecciones'!$AB$5) + SUMIFS('Stock - ETA'!$H$3:H2202,'Stock - ETA'!$F$3:F2202,'Rango proyecciones'!C223,'Stock - ETA'!$Q$3:Q2202,'Rango proyecciones'!$AB$7)</f>
        <v/>
      </c>
      <c r="T223" s="15">
        <f>R223</f>
        <v/>
      </c>
      <c r="U223" s="15">
        <f>S223</f>
        <v/>
      </c>
      <c r="V223" s="6" t="n"/>
      <c r="W223" s="9">
        <f>SUMIFS('Stock - ETA'!$T$3:T2202,'Stock - ETA'!$F$3:F2202,'Rango proyecciones'!C223,'Stock - ETA'!$AA$3:AA2202,'Rango proyecciones'!$AB$5) + SUMIFS('Stock - ETA'!$S$3:S2202,'Stock - ETA'!$F$3:F2202,'Rango proyecciones'!C223,'Stock - ETA'!$AA$3:AA2202,'Rango proyecciones'!$AB$8)</f>
        <v/>
      </c>
      <c r="X223" s="9">
        <f>SUMIFS('Stock - ETA'!$J$3:J2202,'Stock - ETA'!$F$3:F2202,'Rango proyecciones'!C223,'Stock - ETA'!$Q$3:Q2202,'Rango proyecciones'!$AB$5) + SUMIFS('Stock - ETA'!$I$3:I2202,'Stock - ETA'!$F$3:F2202,'Rango proyecciones'!C223,'Stock - ETA'!$Q$3:Q2202,'Rango proyecciones'!$AB$8)</f>
        <v/>
      </c>
      <c r="Y223" s="15">
        <f> 0.6 * V223 + W223</f>
        <v/>
      </c>
      <c r="Z223" s="15">
        <f> 0.6 * V223 + X223</f>
        <v/>
      </c>
      <c r="AA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agro sudamerica1022819</t>
        </is>
      </c>
      <c r="D224" s="4" t="inlineStr">
        <is>
          <t>Agro Sudamerica</t>
        </is>
      </c>
      <c r="E224" s="4" t="n">
        <v>1022819</v>
      </c>
      <c r="F224" s="4" t="inlineStr">
        <is>
          <t>GO Cos Tira@ Bo Cj 5k AS</t>
        </is>
      </c>
      <c r="G224" s="4" t="inlineStr">
        <is>
          <t>Muestra</t>
        </is>
      </c>
      <c r="H224" s="6" t="n">
        <v>9.859999999999999</v>
      </c>
      <c r="I224" s="9" t="n">
        <v>0</v>
      </c>
      <c r="J224" s="6">
        <f>SUMIFS('Stock - ETA'!$R$3:R2202,'Stock - ETA'!$F$3:F2202,'Rango proyecciones'!C224,'Stock - ETA'!$AA$3:AA2202,'Rango proyecciones'!$AB$5)</f>
        <v/>
      </c>
      <c r="K224" s="9">
        <f>SUMIFS('Stock - ETA'!$H$3:H2202,'Stock - ETA'!$F$3:F2202,'Rango proyecciones'!C224,'Stock - ETA'!$Q$3:Q2202,'Rango proyecciones'!$AB$5)</f>
        <v/>
      </c>
      <c r="L224" s="9" t="n">
        <v>0</v>
      </c>
      <c r="M224" s="9" t="n">
        <v>0</v>
      </c>
      <c r="N224" s="9" t="n"/>
      <c r="O224" s="9" t="n"/>
      <c r="P224" s="15">
        <f>H224 + O224 + J224</f>
        <v/>
      </c>
      <c r="Q224" s="16">
        <f>H224 + O224 + K224</f>
        <v/>
      </c>
      <c r="R224" s="6">
        <f>SUMIFS('Stock - ETA'!$S$3:S2202,'Stock - ETA'!$F$3:F2202,'Rango proyecciones'!C224,'Stock - ETA'!$AA$3:AA2202,'Rango proyecciones'!$AB$5) + SUMIFS('Stock - ETA'!$R$3:R2202,'Stock - ETA'!$F$3:F2202,'Rango proyecciones'!C224,'Stock - ETA'!$AA$3:AA2202,'Rango proyecciones'!$AB$7)</f>
        <v/>
      </c>
      <c r="S224" s="9">
        <f>SUMIFS('Stock - ETA'!$I$3:I2202,'Stock - ETA'!$F$3:F2202,'Rango proyecciones'!C224,'Stock - ETA'!$Q$3:Q2202,'Rango proyecciones'!$AB$5) + SUMIFS('Stock - ETA'!$H$3:H2202,'Stock - ETA'!$F$3:F2202,'Rango proyecciones'!C224,'Stock - ETA'!$Q$3:Q2202,'Rango proyecciones'!$AB$7)</f>
        <v/>
      </c>
      <c r="T224" s="15">
        <f>R224</f>
        <v/>
      </c>
      <c r="U224" s="15">
        <f>S224</f>
        <v/>
      </c>
      <c r="V224" s="6" t="n"/>
      <c r="W224" s="9">
        <f>SUMIFS('Stock - ETA'!$T$3:T2202,'Stock - ETA'!$F$3:F2202,'Rango proyecciones'!C224,'Stock - ETA'!$AA$3:AA2202,'Rango proyecciones'!$AB$5) + SUMIFS('Stock - ETA'!$S$3:S2202,'Stock - ETA'!$F$3:F2202,'Rango proyecciones'!C224,'Stock - ETA'!$AA$3:AA2202,'Rango proyecciones'!$AB$8)</f>
        <v/>
      </c>
      <c r="X224" s="9">
        <f>SUMIFS('Stock - ETA'!$J$3:J2202,'Stock - ETA'!$F$3:F2202,'Rango proyecciones'!C224,'Stock - ETA'!$Q$3:Q2202,'Rango proyecciones'!$AB$5) + SUMIFS('Stock - ETA'!$I$3:I2202,'Stock - ETA'!$F$3:F2202,'Rango proyecciones'!C224,'Stock - ETA'!$Q$3:Q2202,'Rango proyecciones'!$AB$8)</f>
        <v/>
      </c>
      <c r="Y224" s="15">
        <f> 0.6 * V224 + W224</f>
        <v/>
      </c>
      <c r="Z224" s="15">
        <f> 0.6 * V224 + X224</f>
        <v/>
      </c>
      <c r="AA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agro sudamerica1022834</t>
        </is>
      </c>
      <c r="D225" s="4" t="inlineStr">
        <is>
          <t>Agro Sudamerica</t>
        </is>
      </c>
      <c r="E225" s="4" t="n">
        <v>1022834</v>
      </c>
      <c r="F225" s="4" t="inlineStr">
        <is>
          <t>Pulpa pierna Costa Rica Muestra</t>
        </is>
      </c>
      <c r="G225" s="4" t="inlineStr">
        <is>
          <t>Muestra</t>
        </is>
      </c>
      <c r="H225" s="6" t="n">
        <v>9</v>
      </c>
      <c r="I225" s="9" t="n">
        <v>0</v>
      </c>
      <c r="J225" s="6">
        <f>SUMIFS('Stock - ETA'!$R$3:R2202,'Stock - ETA'!$F$3:F2202,'Rango proyecciones'!C225,'Stock - ETA'!$AA$3:AA2202,'Rango proyecciones'!$AB$5)</f>
        <v/>
      </c>
      <c r="K225" s="9">
        <f>SUMIFS('Stock - ETA'!$H$3:H2202,'Stock - ETA'!$F$3:F2202,'Rango proyecciones'!C225,'Stock - ETA'!$Q$3:Q2202,'Rango proyecciones'!$AB$5)</f>
        <v/>
      </c>
      <c r="L225" s="9" t="n">
        <v>0</v>
      </c>
      <c r="M225" s="9" t="n">
        <v>0</v>
      </c>
      <c r="N225" s="9" t="n"/>
      <c r="O225" s="9" t="n"/>
      <c r="P225" s="15">
        <f>H225 + O225 + J225</f>
        <v/>
      </c>
      <c r="Q225" s="16">
        <f>H225 + O225 + K225</f>
        <v/>
      </c>
      <c r="R225" s="6">
        <f>SUMIFS('Stock - ETA'!$S$3:S2202,'Stock - ETA'!$F$3:F2202,'Rango proyecciones'!C225,'Stock - ETA'!$AA$3:AA2202,'Rango proyecciones'!$AB$5) + SUMIFS('Stock - ETA'!$R$3:R2202,'Stock - ETA'!$F$3:F2202,'Rango proyecciones'!C225,'Stock - ETA'!$AA$3:AA2202,'Rango proyecciones'!$AB$7)</f>
        <v/>
      </c>
      <c r="S225" s="9">
        <f>SUMIFS('Stock - ETA'!$I$3:I2202,'Stock - ETA'!$F$3:F2202,'Rango proyecciones'!C225,'Stock - ETA'!$Q$3:Q2202,'Rango proyecciones'!$AB$5) + SUMIFS('Stock - ETA'!$H$3:H2202,'Stock - ETA'!$F$3:F2202,'Rango proyecciones'!C225,'Stock - ETA'!$Q$3:Q2202,'Rango proyecciones'!$AB$7)</f>
        <v/>
      </c>
      <c r="T225" s="15">
        <f>R225</f>
        <v/>
      </c>
      <c r="U225" s="15">
        <f>S225</f>
        <v/>
      </c>
      <c r="V225" s="6" t="n"/>
      <c r="W225" s="9">
        <f>SUMIFS('Stock - ETA'!$T$3:T2202,'Stock - ETA'!$F$3:F2202,'Rango proyecciones'!C225,'Stock - ETA'!$AA$3:AA2202,'Rango proyecciones'!$AB$5) + SUMIFS('Stock - ETA'!$S$3:S2202,'Stock - ETA'!$F$3:F2202,'Rango proyecciones'!C225,'Stock - ETA'!$AA$3:AA2202,'Rango proyecciones'!$AB$8)</f>
        <v/>
      </c>
      <c r="X225" s="9">
        <f>SUMIFS('Stock - ETA'!$J$3:J2202,'Stock - ETA'!$F$3:F2202,'Rango proyecciones'!C225,'Stock - ETA'!$Q$3:Q2202,'Rango proyecciones'!$AB$5) + SUMIFS('Stock - ETA'!$I$3:I2202,'Stock - ETA'!$F$3:F2202,'Rango proyecciones'!C225,'Stock - ETA'!$Q$3:Q2202,'Rango proyecciones'!$AB$8)</f>
        <v/>
      </c>
      <c r="Y225" s="15">
        <f> 0.6 * V225 + W225</f>
        <v/>
      </c>
      <c r="Z225" s="15">
        <f> 0.6 * V225 + X225</f>
        <v/>
      </c>
      <c r="AA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agro sudamerica1022844</t>
        </is>
      </c>
      <c r="D226" s="4" t="inlineStr">
        <is>
          <t>Agro Sudamerica</t>
        </is>
      </c>
      <c r="E226" s="4" t="n">
        <v>1022844</v>
      </c>
      <c r="F226" s="4" t="inlineStr">
        <is>
          <t>GO Cordon Lom@ CJ 20k AS</t>
        </is>
      </c>
      <c r="G226" s="4" t="inlineStr">
        <is>
          <t>Recortes</t>
        </is>
      </c>
      <c r="H226" s="6" t="n">
        <v>0</v>
      </c>
      <c r="I226" s="9" t="n">
        <v>10000</v>
      </c>
      <c r="J226" s="6">
        <f>SUMIFS('Stock - ETA'!$R$3:R2202,'Stock - ETA'!$F$3:F2202,'Rango proyecciones'!C226,'Stock - ETA'!$AA$3:AA2202,'Rango proyecciones'!$AB$5)</f>
        <v/>
      </c>
      <c r="K226" s="9">
        <f>SUMIFS('Stock - ETA'!$H$3:H2202,'Stock - ETA'!$F$3:F2202,'Rango proyecciones'!C226,'Stock - ETA'!$Q$3:Q2202,'Rango proyecciones'!$AB$5)</f>
        <v/>
      </c>
      <c r="L226" s="9" t="n">
        <v>0</v>
      </c>
      <c r="M226" s="9" t="n">
        <v>0</v>
      </c>
      <c r="N226" s="9" t="n"/>
      <c r="O226" s="9" t="n"/>
      <c r="P226" s="15">
        <f>H226 + O226 + J226</f>
        <v/>
      </c>
      <c r="Q226" s="16">
        <f>H226 + O226 + K226</f>
        <v/>
      </c>
      <c r="R226" s="6">
        <f>SUMIFS('Stock - ETA'!$S$3:S2202,'Stock - ETA'!$F$3:F2202,'Rango proyecciones'!C226,'Stock - ETA'!$AA$3:AA2202,'Rango proyecciones'!$AB$5) + SUMIFS('Stock - ETA'!$R$3:R2202,'Stock - ETA'!$F$3:F2202,'Rango proyecciones'!C226,'Stock - ETA'!$AA$3:AA2202,'Rango proyecciones'!$AB$7)</f>
        <v/>
      </c>
      <c r="S226" s="9">
        <f>SUMIFS('Stock - ETA'!$I$3:I2202,'Stock - ETA'!$F$3:F2202,'Rango proyecciones'!C226,'Stock - ETA'!$Q$3:Q2202,'Rango proyecciones'!$AB$5) + SUMIFS('Stock - ETA'!$H$3:H2202,'Stock - ETA'!$F$3:F2202,'Rango proyecciones'!C226,'Stock - ETA'!$Q$3:Q2202,'Rango proyecciones'!$AB$7)</f>
        <v/>
      </c>
      <c r="T226" s="15">
        <f>R226</f>
        <v/>
      </c>
      <c r="U226" s="15">
        <f>S226</f>
        <v/>
      </c>
      <c r="V226" s="6" t="n">
        <v>24000</v>
      </c>
      <c r="W226" s="9">
        <f>SUMIFS('Stock - ETA'!$T$3:T2202,'Stock - ETA'!$F$3:F2202,'Rango proyecciones'!C226,'Stock - ETA'!$AA$3:AA2202,'Rango proyecciones'!$AB$5) + SUMIFS('Stock - ETA'!$S$3:S2202,'Stock - ETA'!$F$3:F2202,'Rango proyecciones'!C226,'Stock - ETA'!$AA$3:AA2202,'Rango proyecciones'!$AB$8)</f>
        <v/>
      </c>
      <c r="X226" s="9">
        <f>SUMIFS('Stock - ETA'!$J$3:J2202,'Stock - ETA'!$F$3:F2202,'Rango proyecciones'!C226,'Stock - ETA'!$Q$3:Q2202,'Rango proyecciones'!$AB$5) + SUMIFS('Stock - ETA'!$I$3:I2202,'Stock - ETA'!$F$3:F2202,'Rango proyecciones'!C226,'Stock - ETA'!$Q$3:Q2202,'Rango proyecciones'!$AB$8)</f>
        <v/>
      </c>
      <c r="Y226" s="15">
        <f> 0.6 * V226 + W226</f>
        <v/>
      </c>
      <c r="Z226" s="15">
        <f> 0.6 * V226 + X226</f>
        <v/>
      </c>
      <c r="AA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agro sudamerica1022847</t>
        </is>
      </c>
      <c r="D227" s="4" t="inlineStr">
        <is>
          <t>Agro Sudamerica</t>
        </is>
      </c>
      <c r="E227" s="4" t="n">
        <v>1022847</v>
      </c>
      <c r="F227" s="4" t="inlineStr">
        <is>
          <t>GO Cne Falda Pan@ CJ 20k AS</t>
        </is>
      </c>
      <c r="G227" s="4" t="inlineStr">
        <is>
          <t>Panceta</t>
        </is>
      </c>
      <c r="H227" s="6" t="n">
        <v>24023.33</v>
      </c>
      <c r="I227" s="9" t="n">
        <v>0</v>
      </c>
      <c r="J227" s="6">
        <f>SUMIFS('Stock - ETA'!$R$3:R2202,'Stock - ETA'!$F$3:F2202,'Rango proyecciones'!C227,'Stock - ETA'!$AA$3:AA2202,'Rango proyecciones'!$AB$5)</f>
        <v/>
      </c>
      <c r="K227" s="9">
        <f>SUMIFS('Stock - ETA'!$H$3:H2202,'Stock - ETA'!$F$3:F2202,'Rango proyecciones'!C227,'Stock - ETA'!$Q$3:Q2202,'Rango proyecciones'!$AB$5)</f>
        <v/>
      </c>
      <c r="L227" s="9" t="n">
        <v>0</v>
      </c>
      <c r="M227" s="9" t="n">
        <v>0</v>
      </c>
      <c r="N227" s="9" t="n"/>
      <c r="O227" s="9" t="n"/>
      <c r="P227" s="15">
        <f>H227 + O227 + J227</f>
        <v/>
      </c>
      <c r="Q227" s="16">
        <f>H227 + O227 + K227</f>
        <v/>
      </c>
      <c r="R227" s="6">
        <f>SUMIFS('Stock - ETA'!$S$3:S2202,'Stock - ETA'!$F$3:F2202,'Rango proyecciones'!C227,'Stock - ETA'!$AA$3:AA2202,'Rango proyecciones'!$AB$5) + SUMIFS('Stock - ETA'!$R$3:R2202,'Stock - ETA'!$F$3:F2202,'Rango proyecciones'!C227,'Stock - ETA'!$AA$3:AA2202,'Rango proyecciones'!$AB$7)</f>
        <v/>
      </c>
      <c r="S227" s="9">
        <f>SUMIFS('Stock - ETA'!$I$3:I2202,'Stock - ETA'!$F$3:F2202,'Rango proyecciones'!C227,'Stock - ETA'!$Q$3:Q2202,'Rango proyecciones'!$AB$5) + SUMIFS('Stock - ETA'!$H$3:H2202,'Stock - ETA'!$F$3:F2202,'Rango proyecciones'!C227,'Stock - ETA'!$Q$3:Q2202,'Rango proyecciones'!$AB$7)</f>
        <v/>
      </c>
      <c r="T227" s="15">
        <f>R227</f>
        <v/>
      </c>
      <c r="U227" s="15">
        <f>S227</f>
        <v/>
      </c>
      <c r="V227" s="6" t="n"/>
      <c r="W227" s="9">
        <f>SUMIFS('Stock - ETA'!$T$3:T2202,'Stock - ETA'!$F$3:F2202,'Rango proyecciones'!C227,'Stock - ETA'!$AA$3:AA2202,'Rango proyecciones'!$AB$5) + SUMIFS('Stock - ETA'!$S$3:S2202,'Stock - ETA'!$F$3:F2202,'Rango proyecciones'!C227,'Stock - ETA'!$AA$3:AA2202,'Rango proyecciones'!$AB$8)</f>
        <v/>
      </c>
      <c r="X227" s="9">
        <f>SUMIFS('Stock - ETA'!$J$3:J2202,'Stock - ETA'!$F$3:F2202,'Rango proyecciones'!C227,'Stock - ETA'!$Q$3:Q2202,'Rango proyecciones'!$AB$5) + SUMIFS('Stock - ETA'!$I$3:I2202,'Stock - ETA'!$F$3:F2202,'Rango proyecciones'!C227,'Stock - ETA'!$Q$3:Q2202,'Rango proyecciones'!$AB$8)</f>
        <v/>
      </c>
      <c r="Y227" s="15">
        <f> 0.6 * V227 + W227</f>
        <v/>
      </c>
      <c r="Z227" s="15">
        <f> 0.6 * V227 + X227</f>
        <v/>
      </c>
      <c r="AA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agro sudamerica1022855</t>
        </is>
      </c>
      <c r="D228" s="4" t="inlineStr">
        <is>
          <t>Agro Sudamerica</t>
        </is>
      </c>
      <c r="E228" s="4" t="n">
        <v>1022855</v>
      </c>
      <c r="F228" s="4" t="inlineStr">
        <is>
          <t>GO Grasa Forro Pal@ Cj 20k AS</t>
        </is>
      </c>
      <c r="G228" s="4" t="inlineStr">
        <is>
          <t>Grasas</t>
        </is>
      </c>
      <c r="H228" s="6" t="n">
        <v>7768.64</v>
      </c>
      <c r="I228" s="9" t="n">
        <v>7775</v>
      </c>
      <c r="J228" s="6">
        <f>SUMIFS('Stock - ETA'!$R$3:R2202,'Stock - ETA'!$F$3:F2202,'Rango proyecciones'!C228,'Stock - ETA'!$AA$3:AA2202,'Rango proyecciones'!$AB$5)</f>
        <v/>
      </c>
      <c r="K228" s="9">
        <f>SUMIFS('Stock - ETA'!$H$3:H2202,'Stock - ETA'!$F$3:F2202,'Rango proyecciones'!C228,'Stock - ETA'!$Q$3:Q2202,'Rango proyecciones'!$AB$5)</f>
        <v/>
      </c>
      <c r="L228" s="9" t="n">
        <v>0</v>
      </c>
      <c r="M228" s="9" t="n">
        <v>0</v>
      </c>
      <c r="N228" s="9" t="n"/>
      <c r="O228" s="9" t="n"/>
      <c r="P228" s="15">
        <f>H228 + O228 + J228</f>
        <v/>
      </c>
      <c r="Q228" s="16">
        <f>H228 + O228 + K228</f>
        <v/>
      </c>
      <c r="R228" s="6">
        <f>SUMIFS('Stock - ETA'!$S$3:S2202,'Stock - ETA'!$F$3:F2202,'Rango proyecciones'!C228,'Stock - ETA'!$AA$3:AA2202,'Rango proyecciones'!$AB$5) + SUMIFS('Stock - ETA'!$R$3:R2202,'Stock - ETA'!$F$3:F2202,'Rango proyecciones'!C228,'Stock - ETA'!$AA$3:AA2202,'Rango proyecciones'!$AB$7)</f>
        <v/>
      </c>
      <c r="S228" s="9">
        <f>SUMIFS('Stock - ETA'!$I$3:I2202,'Stock - ETA'!$F$3:F2202,'Rango proyecciones'!C228,'Stock - ETA'!$Q$3:Q2202,'Rango proyecciones'!$AB$5) + SUMIFS('Stock - ETA'!$H$3:H2202,'Stock - ETA'!$F$3:F2202,'Rango proyecciones'!C228,'Stock - ETA'!$Q$3:Q2202,'Rango proyecciones'!$AB$7)</f>
        <v/>
      </c>
      <c r="T228" s="15">
        <f>R228</f>
        <v/>
      </c>
      <c r="U228" s="15">
        <f>S228</f>
        <v/>
      </c>
      <c r="V228" s="6" t="n"/>
      <c r="W228" s="9">
        <f>SUMIFS('Stock - ETA'!$T$3:T2202,'Stock - ETA'!$F$3:F2202,'Rango proyecciones'!C228,'Stock - ETA'!$AA$3:AA2202,'Rango proyecciones'!$AB$5) + SUMIFS('Stock - ETA'!$S$3:S2202,'Stock - ETA'!$F$3:F2202,'Rango proyecciones'!C228,'Stock - ETA'!$AA$3:AA2202,'Rango proyecciones'!$AB$8)</f>
        <v/>
      </c>
      <c r="X228" s="9">
        <f>SUMIFS('Stock - ETA'!$J$3:J2202,'Stock - ETA'!$F$3:F2202,'Rango proyecciones'!C228,'Stock - ETA'!$Q$3:Q2202,'Rango proyecciones'!$AB$5) + SUMIFS('Stock - ETA'!$I$3:I2202,'Stock - ETA'!$F$3:F2202,'Rango proyecciones'!C228,'Stock - ETA'!$Q$3:Q2202,'Rango proyecciones'!$AB$8)</f>
        <v/>
      </c>
      <c r="Y228" s="15">
        <f> 0.6 * V228 + W228</f>
        <v/>
      </c>
      <c r="Z228" s="15">
        <f> 0.6 * V228 + X228</f>
        <v/>
      </c>
      <c r="AA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agro sudamerica1022870</t>
        </is>
      </c>
      <c r="D229" s="4" t="inlineStr">
        <is>
          <t>Agro Sudamerica</t>
        </is>
      </c>
      <c r="E229" s="4" t="n">
        <v>1022870</v>
      </c>
      <c r="F229" s="4" t="inlineStr">
        <is>
          <t>GO Patas@ Cj 20 kg AS</t>
        </is>
      </c>
      <c r="G229" s="4" t="inlineStr">
        <is>
          <t>Subprod</t>
        </is>
      </c>
      <c r="H229" s="6" t="n">
        <v>3952.76</v>
      </c>
      <c r="I229" s="9" t="n">
        <v>4000</v>
      </c>
      <c r="J229" s="6">
        <f>SUMIFS('Stock - ETA'!$R$3:R2202,'Stock - ETA'!$F$3:F2202,'Rango proyecciones'!C229,'Stock - ETA'!$AA$3:AA2202,'Rango proyecciones'!$AB$5)</f>
        <v/>
      </c>
      <c r="K229" s="9">
        <f>SUMIFS('Stock - ETA'!$H$3:H2202,'Stock - ETA'!$F$3:F2202,'Rango proyecciones'!C229,'Stock - ETA'!$Q$3:Q2202,'Rango proyecciones'!$AB$5)</f>
        <v/>
      </c>
      <c r="L229" s="9" t="n">
        <v>0</v>
      </c>
      <c r="M229" s="9" t="n">
        <v>0</v>
      </c>
      <c r="N229" s="9" t="n"/>
      <c r="O229" s="9" t="n"/>
      <c r="P229" s="15">
        <f>H229 + O229 + J229</f>
        <v/>
      </c>
      <c r="Q229" s="16">
        <f>H229 + O229 + K229</f>
        <v/>
      </c>
      <c r="R229" s="6">
        <f>SUMIFS('Stock - ETA'!$S$3:S2202,'Stock - ETA'!$F$3:F2202,'Rango proyecciones'!C229,'Stock - ETA'!$AA$3:AA2202,'Rango proyecciones'!$AB$5) + SUMIFS('Stock - ETA'!$R$3:R2202,'Stock - ETA'!$F$3:F2202,'Rango proyecciones'!C229,'Stock - ETA'!$AA$3:AA2202,'Rango proyecciones'!$AB$7)</f>
        <v/>
      </c>
      <c r="S229" s="9">
        <f>SUMIFS('Stock - ETA'!$I$3:I2202,'Stock - ETA'!$F$3:F2202,'Rango proyecciones'!C229,'Stock - ETA'!$Q$3:Q2202,'Rango proyecciones'!$AB$5) + SUMIFS('Stock - ETA'!$H$3:H2202,'Stock - ETA'!$F$3:F2202,'Rango proyecciones'!C229,'Stock - ETA'!$Q$3:Q2202,'Rango proyecciones'!$AB$7)</f>
        <v/>
      </c>
      <c r="T229" s="15">
        <f>R229</f>
        <v/>
      </c>
      <c r="U229" s="15">
        <f>S229</f>
        <v/>
      </c>
      <c r="V229" s="6" t="n"/>
      <c r="W229" s="9">
        <f>SUMIFS('Stock - ETA'!$T$3:T2202,'Stock - ETA'!$F$3:F2202,'Rango proyecciones'!C229,'Stock - ETA'!$AA$3:AA2202,'Rango proyecciones'!$AB$5) + SUMIFS('Stock - ETA'!$S$3:S2202,'Stock - ETA'!$F$3:F2202,'Rango proyecciones'!C229,'Stock - ETA'!$AA$3:AA2202,'Rango proyecciones'!$AB$8)</f>
        <v/>
      </c>
      <c r="X229" s="9">
        <f>SUMIFS('Stock - ETA'!$J$3:J2202,'Stock - ETA'!$F$3:F2202,'Rango proyecciones'!C229,'Stock - ETA'!$Q$3:Q2202,'Rango proyecciones'!$AB$5) + SUMIFS('Stock - ETA'!$I$3:I2202,'Stock - ETA'!$F$3:F2202,'Rango proyecciones'!C229,'Stock - ETA'!$Q$3:Q2202,'Rango proyecciones'!$AB$8)</f>
        <v/>
      </c>
      <c r="Y229" s="15">
        <f> 0.6 * V229 + W229</f>
        <v/>
      </c>
      <c r="Z229" s="15">
        <f> 0.6 * V229 + X229</f>
        <v/>
      </c>
      <c r="AA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agro sudamerica1022883</t>
        </is>
      </c>
      <c r="D230" s="4" t="inlineStr">
        <is>
          <t>Agro Sudamerica</t>
        </is>
      </c>
      <c r="E230" s="4" t="n">
        <v>1022883</v>
      </c>
      <c r="F230" s="4" t="inlineStr">
        <is>
          <t>GO BB Ribs 640g@ Cj 16k AS</t>
        </is>
      </c>
      <c r="G230" s="4" t="inlineStr">
        <is>
          <t>Chuleta</t>
        </is>
      </c>
      <c r="H230" s="6" t="n">
        <v>6288</v>
      </c>
      <c r="I230" s="9" t="n">
        <v>0</v>
      </c>
      <c r="J230" s="6">
        <f>SUMIFS('Stock - ETA'!$R$3:R2202,'Stock - ETA'!$F$3:F2202,'Rango proyecciones'!C230,'Stock - ETA'!$AA$3:AA2202,'Rango proyecciones'!$AB$5)</f>
        <v/>
      </c>
      <c r="K230" s="9">
        <f>SUMIFS('Stock - ETA'!$H$3:H2202,'Stock - ETA'!$F$3:F2202,'Rango proyecciones'!C230,'Stock - ETA'!$Q$3:Q2202,'Rango proyecciones'!$AB$5)</f>
        <v/>
      </c>
      <c r="L230" s="9" t="n">
        <v>0</v>
      </c>
      <c r="M230" s="9" t="n">
        <v>0</v>
      </c>
      <c r="N230" s="9" t="n"/>
      <c r="O230" s="9" t="n"/>
      <c r="P230" s="15">
        <f>H230 + O230 + J230</f>
        <v/>
      </c>
      <c r="Q230" s="16">
        <f>H230 + O230 + K230</f>
        <v/>
      </c>
      <c r="R230" s="6">
        <f>SUMIFS('Stock - ETA'!$S$3:S2202,'Stock - ETA'!$F$3:F2202,'Rango proyecciones'!C230,'Stock - ETA'!$AA$3:AA2202,'Rango proyecciones'!$AB$5) + SUMIFS('Stock - ETA'!$R$3:R2202,'Stock - ETA'!$F$3:F2202,'Rango proyecciones'!C230,'Stock - ETA'!$AA$3:AA2202,'Rango proyecciones'!$AB$7)</f>
        <v/>
      </c>
      <c r="S230" s="9">
        <f>SUMIFS('Stock - ETA'!$I$3:I2202,'Stock - ETA'!$F$3:F2202,'Rango proyecciones'!C230,'Stock - ETA'!$Q$3:Q2202,'Rango proyecciones'!$AB$5) + SUMIFS('Stock - ETA'!$H$3:H2202,'Stock - ETA'!$F$3:F2202,'Rango proyecciones'!C230,'Stock - ETA'!$Q$3:Q2202,'Rango proyecciones'!$AB$7)</f>
        <v/>
      </c>
      <c r="T230" s="15">
        <f>R230</f>
        <v/>
      </c>
      <c r="U230" s="15">
        <f>S230</f>
        <v/>
      </c>
      <c r="V230" s="6" t="n"/>
      <c r="W230" s="9">
        <f>SUMIFS('Stock - ETA'!$T$3:T2202,'Stock - ETA'!$F$3:F2202,'Rango proyecciones'!C230,'Stock - ETA'!$AA$3:AA2202,'Rango proyecciones'!$AB$5) + SUMIFS('Stock - ETA'!$S$3:S2202,'Stock - ETA'!$F$3:F2202,'Rango proyecciones'!C230,'Stock - ETA'!$AA$3:AA2202,'Rango proyecciones'!$AB$8)</f>
        <v/>
      </c>
      <c r="X230" s="9">
        <f>SUMIFS('Stock - ETA'!$J$3:J2202,'Stock - ETA'!$F$3:F2202,'Rango proyecciones'!C230,'Stock - ETA'!$Q$3:Q2202,'Rango proyecciones'!$AB$5) + SUMIFS('Stock - ETA'!$I$3:I2202,'Stock - ETA'!$F$3:F2202,'Rango proyecciones'!C230,'Stock - ETA'!$Q$3:Q2202,'Rango proyecciones'!$AB$8)</f>
        <v/>
      </c>
      <c r="Y230" s="15">
        <f> 0.6 * V230 + W230</f>
        <v/>
      </c>
      <c r="Z230" s="15">
        <f> 0.6 * V230 + X230</f>
        <v/>
      </c>
      <c r="AA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agro sudamerica1022921</t>
        </is>
      </c>
      <c r="D231" s="4" t="inlineStr">
        <is>
          <t>Agro Sudamerica</t>
        </is>
      </c>
      <c r="E231" s="4" t="n">
        <v>1022921</v>
      </c>
      <c r="F231" s="4" t="inlineStr">
        <is>
          <t>GO Gord Chic@ Cj 20k AS</t>
        </is>
      </c>
      <c r="G231" s="4" t="inlineStr">
        <is>
          <t>Grasas</t>
        </is>
      </c>
      <c r="H231" s="6" t="n">
        <v>0</v>
      </c>
      <c r="I231" s="9" t="n">
        <v>20000</v>
      </c>
      <c r="J231" s="6">
        <f>SUMIFS('Stock - ETA'!$R$3:R2202,'Stock - ETA'!$F$3:F2202,'Rango proyecciones'!C231,'Stock - ETA'!$AA$3:AA2202,'Rango proyecciones'!$AB$5)</f>
        <v/>
      </c>
      <c r="K231" s="9">
        <f>SUMIFS('Stock - ETA'!$H$3:H2202,'Stock - ETA'!$F$3:F2202,'Rango proyecciones'!C231,'Stock - ETA'!$Q$3:Q2202,'Rango proyecciones'!$AB$5)</f>
        <v/>
      </c>
      <c r="L231" s="9" t="n">
        <v>0</v>
      </c>
      <c r="M231" s="9" t="n">
        <v>0</v>
      </c>
      <c r="N231" s="9" t="n"/>
      <c r="O231" s="9" t="n"/>
      <c r="P231" s="15">
        <f>H231 + O231 + J231</f>
        <v/>
      </c>
      <c r="Q231" s="16">
        <f>H231 + O231 + K231</f>
        <v/>
      </c>
      <c r="R231" s="6">
        <f>SUMIFS('Stock - ETA'!$S$3:S2202,'Stock - ETA'!$F$3:F2202,'Rango proyecciones'!C231,'Stock - ETA'!$AA$3:AA2202,'Rango proyecciones'!$AB$5) + SUMIFS('Stock - ETA'!$R$3:R2202,'Stock - ETA'!$F$3:F2202,'Rango proyecciones'!C231,'Stock - ETA'!$AA$3:AA2202,'Rango proyecciones'!$AB$7)</f>
        <v/>
      </c>
      <c r="S231" s="9">
        <f>SUMIFS('Stock - ETA'!$I$3:I2202,'Stock - ETA'!$F$3:F2202,'Rango proyecciones'!C231,'Stock - ETA'!$Q$3:Q2202,'Rango proyecciones'!$AB$5) + SUMIFS('Stock - ETA'!$H$3:H2202,'Stock - ETA'!$F$3:F2202,'Rango proyecciones'!C231,'Stock - ETA'!$Q$3:Q2202,'Rango proyecciones'!$AB$7)</f>
        <v/>
      </c>
      <c r="T231" s="15">
        <f>R231</f>
        <v/>
      </c>
      <c r="U231" s="15">
        <f>S231</f>
        <v/>
      </c>
      <c r="V231" s="6" t="n">
        <v>40070</v>
      </c>
      <c r="W231" s="9">
        <f>SUMIFS('Stock - ETA'!$T$3:T2202,'Stock - ETA'!$F$3:F2202,'Rango proyecciones'!C231,'Stock - ETA'!$AA$3:AA2202,'Rango proyecciones'!$AB$5) + SUMIFS('Stock - ETA'!$S$3:S2202,'Stock - ETA'!$F$3:F2202,'Rango proyecciones'!C231,'Stock - ETA'!$AA$3:AA2202,'Rango proyecciones'!$AB$8)</f>
        <v/>
      </c>
      <c r="X231" s="9">
        <f>SUMIFS('Stock - ETA'!$J$3:J2202,'Stock - ETA'!$F$3:F2202,'Rango proyecciones'!C231,'Stock - ETA'!$Q$3:Q2202,'Rango proyecciones'!$AB$5) + SUMIFS('Stock - ETA'!$I$3:I2202,'Stock - ETA'!$F$3:F2202,'Rango proyecciones'!C231,'Stock - ETA'!$Q$3:Q2202,'Rango proyecciones'!$AB$8)</f>
        <v/>
      </c>
      <c r="Y231" s="15">
        <f> 0.6 * V231 + W231</f>
        <v/>
      </c>
      <c r="Z231" s="15">
        <f> 0.6 * V231 + X231</f>
        <v/>
      </c>
      <c r="AA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agro sudamerica1022928</t>
        </is>
      </c>
      <c r="D232" s="4" t="inlineStr">
        <is>
          <t>Agro Sudamerica</t>
        </is>
      </c>
      <c r="E232" s="4" t="n">
        <v>1022928</v>
      </c>
      <c r="F232" s="4" t="inlineStr">
        <is>
          <t>GO Cue Granel Esp CC@Cj 20k AS</t>
        </is>
      </c>
      <c r="G232" s="4" t="inlineStr">
        <is>
          <t>Cueros</t>
        </is>
      </c>
      <c r="H232" s="6" t="n">
        <v>11552.12</v>
      </c>
      <c r="I232" s="9" t="n">
        <v>0</v>
      </c>
      <c r="J232" s="6">
        <f>SUMIFS('Stock - ETA'!$R$3:R2202,'Stock - ETA'!$F$3:F2202,'Rango proyecciones'!C232,'Stock - ETA'!$AA$3:AA2202,'Rango proyecciones'!$AB$5)</f>
        <v/>
      </c>
      <c r="K232" s="9">
        <f>SUMIFS('Stock - ETA'!$H$3:H2202,'Stock - ETA'!$F$3:F2202,'Rango proyecciones'!C232,'Stock - ETA'!$Q$3:Q2202,'Rango proyecciones'!$AB$5)</f>
        <v/>
      </c>
      <c r="L232" s="9" t="n">
        <v>0</v>
      </c>
      <c r="M232" s="9" t="n">
        <v>0</v>
      </c>
      <c r="N232" s="9" t="n"/>
      <c r="O232" s="9" t="n"/>
      <c r="P232" s="15">
        <f>H232 + O232 + J232</f>
        <v/>
      </c>
      <c r="Q232" s="16">
        <f>H232 + O232 + K232</f>
        <v/>
      </c>
      <c r="R232" s="6">
        <f>SUMIFS('Stock - ETA'!$S$3:S2202,'Stock - ETA'!$F$3:F2202,'Rango proyecciones'!C232,'Stock - ETA'!$AA$3:AA2202,'Rango proyecciones'!$AB$5) + SUMIFS('Stock - ETA'!$R$3:R2202,'Stock - ETA'!$F$3:F2202,'Rango proyecciones'!C232,'Stock - ETA'!$AA$3:AA2202,'Rango proyecciones'!$AB$7)</f>
        <v/>
      </c>
      <c r="S232" s="9">
        <f>SUMIFS('Stock - ETA'!$I$3:I2202,'Stock - ETA'!$F$3:F2202,'Rango proyecciones'!C232,'Stock - ETA'!$Q$3:Q2202,'Rango proyecciones'!$AB$5) + SUMIFS('Stock - ETA'!$H$3:H2202,'Stock - ETA'!$F$3:F2202,'Rango proyecciones'!C232,'Stock - ETA'!$Q$3:Q2202,'Rango proyecciones'!$AB$7)</f>
        <v/>
      </c>
      <c r="T232" s="15">
        <f>R232</f>
        <v/>
      </c>
      <c r="U232" s="15">
        <f>S232</f>
        <v/>
      </c>
      <c r="V232" s="6" t="n"/>
      <c r="W232" s="9">
        <f>SUMIFS('Stock - ETA'!$T$3:T2202,'Stock - ETA'!$F$3:F2202,'Rango proyecciones'!C232,'Stock - ETA'!$AA$3:AA2202,'Rango proyecciones'!$AB$5) + SUMIFS('Stock - ETA'!$S$3:S2202,'Stock - ETA'!$F$3:F2202,'Rango proyecciones'!C232,'Stock - ETA'!$AA$3:AA2202,'Rango proyecciones'!$AB$8)</f>
        <v/>
      </c>
      <c r="X232" s="9">
        <f>SUMIFS('Stock - ETA'!$J$3:J2202,'Stock - ETA'!$F$3:F2202,'Rango proyecciones'!C232,'Stock - ETA'!$Q$3:Q2202,'Rango proyecciones'!$AB$5) + SUMIFS('Stock - ETA'!$I$3:I2202,'Stock - ETA'!$F$3:F2202,'Rango proyecciones'!C232,'Stock - ETA'!$Q$3:Q2202,'Rango proyecciones'!$AB$8)</f>
        <v/>
      </c>
      <c r="Y232" s="15">
        <f> 0.6 * V232 + W232</f>
        <v/>
      </c>
      <c r="Z232" s="15">
        <f> 0.6 * V232 + X232</f>
        <v/>
      </c>
      <c r="AA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agro sudamerica1023355</t>
        </is>
      </c>
      <c r="D233" s="4" t="inlineStr">
        <is>
          <t>Agro Sudamerica</t>
        </is>
      </c>
      <c r="E233" s="4" t="n">
        <v>1023355</v>
      </c>
      <c r="F233" s="4" t="inlineStr">
        <is>
          <t>GO Pulmon@ Cj 20k AS</t>
        </is>
      </c>
      <c r="G233" s="4" t="inlineStr">
        <is>
          <t>Subprod</t>
        </is>
      </c>
      <c r="H233" s="6" t="n">
        <v>16478.62</v>
      </c>
      <c r="I233" s="9" t="n">
        <v>19400</v>
      </c>
      <c r="J233" s="6">
        <f>SUMIFS('Stock - ETA'!$R$3:R2202,'Stock - ETA'!$F$3:F2202,'Rango proyecciones'!C233,'Stock - ETA'!$AA$3:AA2202,'Rango proyecciones'!$AB$5)</f>
        <v/>
      </c>
      <c r="K233" s="9">
        <f>SUMIFS('Stock - ETA'!$H$3:H2202,'Stock - ETA'!$F$3:F2202,'Rango proyecciones'!C233,'Stock - ETA'!$Q$3:Q2202,'Rango proyecciones'!$AB$5)</f>
        <v/>
      </c>
      <c r="L233" s="9" t="n">
        <v>0</v>
      </c>
      <c r="M233" s="9" t="n">
        <v>0</v>
      </c>
      <c r="N233" s="9" t="n"/>
      <c r="O233" s="9" t="n"/>
      <c r="P233" s="15">
        <f>H233 + O233 + J233</f>
        <v/>
      </c>
      <c r="Q233" s="16">
        <f>H233 + O233 + K233</f>
        <v/>
      </c>
      <c r="R233" s="6">
        <f>SUMIFS('Stock - ETA'!$S$3:S2202,'Stock - ETA'!$F$3:F2202,'Rango proyecciones'!C233,'Stock - ETA'!$AA$3:AA2202,'Rango proyecciones'!$AB$5) + SUMIFS('Stock - ETA'!$R$3:R2202,'Stock - ETA'!$F$3:F2202,'Rango proyecciones'!C233,'Stock - ETA'!$AA$3:AA2202,'Rango proyecciones'!$AB$7)</f>
        <v/>
      </c>
      <c r="S233" s="9">
        <f>SUMIFS('Stock - ETA'!$I$3:I2202,'Stock - ETA'!$F$3:F2202,'Rango proyecciones'!C233,'Stock - ETA'!$Q$3:Q2202,'Rango proyecciones'!$AB$5) + SUMIFS('Stock - ETA'!$H$3:H2202,'Stock - ETA'!$F$3:F2202,'Rango proyecciones'!C233,'Stock - ETA'!$Q$3:Q2202,'Rango proyecciones'!$AB$7)</f>
        <v/>
      </c>
      <c r="T233" s="15">
        <f>R233</f>
        <v/>
      </c>
      <c r="U233" s="15">
        <f>S233</f>
        <v/>
      </c>
      <c r="V233" s="6" t="n"/>
      <c r="W233" s="9">
        <f>SUMIFS('Stock - ETA'!$T$3:T2202,'Stock - ETA'!$F$3:F2202,'Rango proyecciones'!C233,'Stock - ETA'!$AA$3:AA2202,'Rango proyecciones'!$AB$5) + SUMIFS('Stock - ETA'!$S$3:S2202,'Stock - ETA'!$F$3:F2202,'Rango proyecciones'!C233,'Stock - ETA'!$AA$3:AA2202,'Rango proyecciones'!$AB$8)</f>
        <v/>
      </c>
      <c r="X233" s="9">
        <f>SUMIFS('Stock - ETA'!$J$3:J2202,'Stock - ETA'!$F$3:F2202,'Rango proyecciones'!C233,'Stock - ETA'!$Q$3:Q2202,'Rango proyecciones'!$AB$5) + SUMIFS('Stock - ETA'!$I$3:I2202,'Stock - ETA'!$F$3:F2202,'Rango proyecciones'!C233,'Stock - ETA'!$Q$3:Q2202,'Rango proyecciones'!$AB$8)</f>
        <v/>
      </c>
      <c r="Y233" s="15">
        <f> 0.6 * V233 + W233</f>
        <v/>
      </c>
      <c r="Z233" s="15">
        <f> 0.6 * V233 + X233</f>
        <v/>
      </c>
      <c r="AA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agro sudamerica1023391</t>
        </is>
      </c>
      <c r="D234" s="4" t="inlineStr">
        <is>
          <t>Agro Sudamerica</t>
        </is>
      </c>
      <c r="E234" s="4" t="n">
        <v>1023391</v>
      </c>
      <c r="F234" s="4" t="inlineStr">
        <is>
          <t>GO Triming 90/10@ Cj 20k AS</t>
        </is>
      </c>
      <c r="G234" s="4" t="inlineStr">
        <is>
          <t>Recortes</t>
        </is>
      </c>
      <c r="H234" s="6" t="n">
        <v>20020</v>
      </c>
      <c r="I234" s="9" t="n">
        <v>11400</v>
      </c>
      <c r="J234" s="6">
        <f>SUMIFS('Stock - ETA'!$R$3:R2202,'Stock - ETA'!$F$3:F2202,'Rango proyecciones'!C234,'Stock - ETA'!$AA$3:AA2202,'Rango proyecciones'!$AB$5)</f>
        <v/>
      </c>
      <c r="K234" s="9">
        <f>SUMIFS('Stock - ETA'!$H$3:H2202,'Stock - ETA'!$F$3:F2202,'Rango proyecciones'!C234,'Stock - ETA'!$Q$3:Q2202,'Rango proyecciones'!$AB$5)</f>
        <v/>
      </c>
      <c r="L234" s="9" t="n">
        <v>0</v>
      </c>
      <c r="M234" s="9" t="n">
        <v>0</v>
      </c>
      <c r="N234" s="9" t="n"/>
      <c r="O234" s="9" t="n"/>
      <c r="P234" s="15">
        <f>H234 + O234 + J234</f>
        <v/>
      </c>
      <c r="Q234" s="16">
        <f>H234 + O234 + K234</f>
        <v/>
      </c>
      <c r="R234" s="6">
        <f>SUMIFS('Stock - ETA'!$S$3:S2202,'Stock - ETA'!$F$3:F2202,'Rango proyecciones'!C234,'Stock - ETA'!$AA$3:AA2202,'Rango proyecciones'!$AB$5) + SUMIFS('Stock - ETA'!$R$3:R2202,'Stock - ETA'!$F$3:F2202,'Rango proyecciones'!C234,'Stock - ETA'!$AA$3:AA2202,'Rango proyecciones'!$AB$7)</f>
        <v/>
      </c>
      <c r="S234" s="9">
        <f>SUMIFS('Stock - ETA'!$I$3:I2202,'Stock - ETA'!$F$3:F2202,'Rango proyecciones'!C234,'Stock - ETA'!$Q$3:Q2202,'Rango proyecciones'!$AB$5) + SUMIFS('Stock - ETA'!$H$3:H2202,'Stock - ETA'!$F$3:F2202,'Rango proyecciones'!C234,'Stock - ETA'!$Q$3:Q2202,'Rango proyecciones'!$AB$7)</f>
        <v/>
      </c>
      <c r="T234" s="15">
        <f>R234</f>
        <v/>
      </c>
      <c r="U234" s="15">
        <f>S234</f>
        <v/>
      </c>
      <c r="V234" s="6" t="n"/>
      <c r="W234" s="9">
        <f>SUMIFS('Stock - ETA'!$T$3:T2202,'Stock - ETA'!$F$3:F2202,'Rango proyecciones'!C234,'Stock - ETA'!$AA$3:AA2202,'Rango proyecciones'!$AB$5) + SUMIFS('Stock - ETA'!$S$3:S2202,'Stock - ETA'!$F$3:F2202,'Rango proyecciones'!C234,'Stock - ETA'!$AA$3:AA2202,'Rango proyecciones'!$AB$8)</f>
        <v/>
      </c>
      <c r="X234" s="9">
        <f>SUMIFS('Stock - ETA'!$J$3:J2202,'Stock - ETA'!$F$3:F2202,'Rango proyecciones'!C234,'Stock - ETA'!$Q$3:Q2202,'Rango proyecciones'!$AB$5) + SUMIFS('Stock - ETA'!$I$3:I2202,'Stock - ETA'!$F$3:F2202,'Rango proyecciones'!C234,'Stock - ETA'!$Q$3:Q2202,'Rango proyecciones'!$AB$8)</f>
        <v/>
      </c>
      <c r="Y234" s="15">
        <f> 0.6 * V234 + W234</f>
        <v/>
      </c>
      <c r="Z234" s="15">
        <f> 0.6 * V234 + X234</f>
        <v/>
      </c>
      <c r="AA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agro sudamerica1023432</t>
        </is>
      </c>
      <c r="D235" s="4" t="inlineStr">
        <is>
          <t>Agro Sudamerica</t>
        </is>
      </c>
      <c r="E235" s="4" t="n">
        <v>1023432</v>
      </c>
      <c r="F235" s="4" t="inlineStr">
        <is>
          <t>GO PpPna 57@ Bo Cj AS</t>
        </is>
      </c>
      <c r="G235" s="4" t="inlineStr">
        <is>
          <t>Pierna</t>
        </is>
      </c>
      <c r="H235" s="6" t="n">
        <v>16410.99</v>
      </c>
      <c r="I235" s="9" t="n">
        <v>0</v>
      </c>
      <c r="J235" s="6">
        <f>SUMIFS('Stock - ETA'!$R$3:R2202,'Stock - ETA'!$F$3:F2202,'Rango proyecciones'!C235,'Stock - ETA'!$AA$3:AA2202,'Rango proyecciones'!$AB$5)</f>
        <v/>
      </c>
      <c r="K235" s="9">
        <f>SUMIFS('Stock - ETA'!$H$3:H2202,'Stock - ETA'!$F$3:F2202,'Rango proyecciones'!C235,'Stock - ETA'!$Q$3:Q2202,'Rango proyecciones'!$AB$5)</f>
        <v/>
      </c>
      <c r="L235" s="9" t="n">
        <v>0</v>
      </c>
      <c r="M235" s="9" t="n">
        <v>0</v>
      </c>
      <c r="N235" s="9" t="n"/>
      <c r="O235" s="9" t="n"/>
      <c r="P235" s="15">
        <f>H235 + O235 + J235</f>
        <v/>
      </c>
      <c r="Q235" s="16">
        <f>H235 + O235 + K235</f>
        <v/>
      </c>
      <c r="R235" s="6">
        <f>SUMIFS('Stock - ETA'!$S$3:S2202,'Stock - ETA'!$F$3:F2202,'Rango proyecciones'!C235,'Stock - ETA'!$AA$3:AA2202,'Rango proyecciones'!$AB$5) + SUMIFS('Stock - ETA'!$R$3:R2202,'Stock - ETA'!$F$3:F2202,'Rango proyecciones'!C235,'Stock - ETA'!$AA$3:AA2202,'Rango proyecciones'!$AB$7)</f>
        <v/>
      </c>
      <c r="S235" s="9">
        <f>SUMIFS('Stock - ETA'!$I$3:I2202,'Stock - ETA'!$F$3:F2202,'Rango proyecciones'!C235,'Stock - ETA'!$Q$3:Q2202,'Rango proyecciones'!$AB$5) + SUMIFS('Stock - ETA'!$H$3:H2202,'Stock - ETA'!$F$3:F2202,'Rango proyecciones'!C235,'Stock - ETA'!$Q$3:Q2202,'Rango proyecciones'!$AB$7)</f>
        <v/>
      </c>
      <c r="T235" s="15">
        <f>R235</f>
        <v/>
      </c>
      <c r="U235" s="15">
        <f>S235</f>
        <v/>
      </c>
      <c r="V235" s="6" t="n"/>
      <c r="W235" s="9">
        <f>SUMIFS('Stock - ETA'!$T$3:T2202,'Stock - ETA'!$F$3:F2202,'Rango proyecciones'!C235,'Stock - ETA'!$AA$3:AA2202,'Rango proyecciones'!$AB$5) + SUMIFS('Stock - ETA'!$S$3:S2202,'Stock - ETA'!$F$3:F2202,'Rango proyecciones'!C235,'Stock - ETA'!$AA$3:AA2202,'Rango proyecciones'!$AB$8)</f>
        <v/>
      </c>
      <c r="X235" s="9">
        <f>SUMIFS('Stock - ETA'!$J$3:J2202,'Stock - ETA'!$F$3:F2202,'Rango proyecciones'!C235,'Stock - ETA'!$Q$3:Q2202,'Rango proyecciones'!$AB$5) + SUMIFS('Stock - ETA'!$I$3:I2202,'Stock - ETA'!$F$3:F2202,'Rango proyecciones'!C235,'Stock - ETA'!$Q$3:Q2202,'Rango proyecciones'!$AB$8)</f>
        <v/>
      </c>
      <c r="Y235" s="15">
        <f> 0.6 * V235 + W235</f>
        <v/>
      </c>
      <c r="Z235" s="15">
        <f> 0.6 * V235 + X235</f>
        <v/>
      </c>
      <c r="AA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agro sudamerica1023433</t>
        </is>
      </c>
      <c r="D236" s="4" t="inlineStr">
        <is>
          <t>Agro Sudamerica</t>
        </is>
      </c>
      <c r="E236" s="4" t="n">
        <v>1023433</v>
      </c>
      <c r="F236" s="4" t="inlineStr">
        <is>
          <t>GO Papda Cab@ Cj 20k AS</t>
        </is>
      </c>
      <c r="G236" s="4" t="inlineStr">
        <is>
          <t>Plancha</t>
        </is>
      </c>
      <c r="H236" s="6" t="n">
        <v>212292.43</v>
      </c>
      <c r="I236" s="9" t="n">
        <v>183500</v>
      </c>
      <c r="J236" s="6">
        <f>SUMIFS('Stock - ETA'!$R$3:R2202,'Stock - ETA'!$F$3:F2202,'Rango proyecciones'!C236,'Stock - ETA'!$AA$3:AA2202,'Rango proyecciones'!$AB$5)</f>
        <v/>
      </c>
      <c r="K236" s="9">
        <f>SUMIFS('Stock - ETA'!$H$3:H2202,'Stock - ETA'!$F$3:F2202,'Rango proyecciones'!C236,'Stock - ETA'!$Q$3:Q2202,'Rango proyecciones'!$AB$5)</f>
        <v/>
      </c>
      <c r="L236" s="9" t="n">
        <v>0</v>
      </c>
      <c r="M236" s="9" t="n">
        <v>0</v>
      </c>
      <c r="N236" s="9" t="n"/>
      <c r="O236" s="9" t="n"/>
      <c r="P236" s="15">
        <f>H236 + O236 + J236</f>
        <v/>
      </c>
      <c r="Q236" s="16">
        <f>H236 + O236 + K236</f>
        <v/>
      </c>
      <c r="R236" s="6">
        <f>SUMIFS('Stock - ETA'!$S$3:S2202,'Stock - ETA'!$F$3:F2202,'Rango proyecciones'!C236,'Stock - ETA'!$AA$3:AA2202,'Rango proyecciones'!$AB$5) + SUMIFS('Stock - ETA'!$R$3:R2202,'Stock - ETA'!$F$3:F2202,'Rango proyecciones'!C236,'Stock - ETA'!$AA$3:AA2202,'Rango proyecciones'!$AB$7)</f>
        <v/>
      </c>
      <c r="S236" s="9">
        <f>SUMIFS('Stock - ETA'!$I$3:I2202,'Stock - ETA'!$F$3:F2202,'Rango proyecciones'!C236,'Stock - ETA'!$Q$3:Q2202,'Rango proyecciones'!$AB$5) + SUMIFS('Stock - ETA'!$H$3:H2202,'Stock - ETA'!$F$3:F2202,'Rango proyecciones'!C236,'Stock - ETA'!$Q$3:Q2202,'Rango proyecciones'!$AB$7)</f>
        <v/>
      </c>
      <c r="T236" s="15">
        <f>R236</f>
        <v/>
      </c>
      <c r="U236" s="15">
        <f>S236</f>
        <v/>
      </c>
      <c r="V236" s="6" t="n">
        <v>240000</v>
      </c>
      <c r="W236" s="9">
        <f>SUMIFS('Stock - ETA'!$T$3:T2202,'Stock - ETA'!$F$3:F2202,'Rango proyecciones'!C236,'Stock - ETA'!$AA$3:AA2202,'Rango proyecciones'!$AB$5) + SUMIFS('Stock - ETA'!$S$3:S2202,'Stock - ETA'!$F$3:F2202,'Rango proyecciones'!C236,'Stock - ETA'!$AA$3:AA2202,'Rango proyecciones'!$AB$8)</f>
        <v/>
      </c>
      <c r="X236" s="9">
        <f>SUMIFS('Stock - ETA'!$J$3:J2202,'Stock - ETA'!$F$3:F2202,'Rango proyecciones'!C236,'Stock - ETA'!$Q$3:Q2202,'Rango proyecciones'!$AB$5) + SUMIFS('Stock - ETA'!$I$3:I2202,'Stock - ETA'!$F$3:F2202,'Rango proyecciones'!C236,'Stock - ETA'!$Q$3:Q2202,'Rango proyecciones'!$AB$8)</f>
        <v/>
      </c>
      <c r="Y236" s="15">
        <f> 0.6 * V236 + W236</f>
        <v/>
      </c>
      <c r="Z236" s="15">
        <f> 0.6 * V236 + X236</f>
        <v/>
      </c>
      <c r="AA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directa1020105</t>
        </is>
      </c>
      <c r="D237" s="4" t="inlineStr">
        <is>
          <t>Exportacion Directa</t>
        </is>
      </c>
      <c r="E237" s="4" t="n">
        <v>1020105</v>
      </c>
      <c r="F237" s="4" t="inlineStr">
        <is>
          <t>GO Lom Tecla@ Cj Lom Ctro JP</t>
        </is>
      </c>
      <c r="G237" s="4" t="inlineStr">
        <is>
          <t>Lomo</t>
        </is>
      </c>
      <c r="H237" s="6" t="n">
        <v>31174.58</v>
      </c>
      <c r="I237" s="9" t="n">
        <v>87352</v>
      </c>
      <c r="J237" s="6">
        <f>SUMIFS('Stock - ETA'!$R$3:R2202,'Stock - ETA'!$F$3:F2202,'Rango proyecciones'!C237,'Stock - ETA'!$AA$3:AA2202,'Rango proyecciones'!$AB$5)</f>
        <v/>
      </c>
      <c r="K237" s="9">
        <f>SUMIFS('Stock - ETA'!$H$3:H2202,'Stock - ETA'!$F$3:F2202,'Rango proyecciones'!C237,'Stock - ETA'!$Q$3:Q2202,'Rango proyecciones'!$AB$5)</f>
        <v/>
      </c>
      <c r="L237" s="9" t="n">
        <v>0</v>
      </c>
      <c r="M237" s="9" t="n">
        <v>0</v>
      </c>
      <c r="N237" s="9" t="n"/>
      <c r="O237" s="9" t="n"/>
      <c r="P237" s="15">
        <f>H237 + O237 + J237</f>
        <v/>
      </c>
      <c r="Q237" s="16">
        <f>H237 + O237 + K237</f>
        <v/>
      </c>
      <c r="R237" s="6">
        <f>SUMIFS('Stock - ETA'!$S$3:S2202,'Stock - ETA'!$F$3:F2202,'Rango proyecciones'!C237,'Stock - ETA'!$AA$3:AA2202,'Rango proyecciones'!$AB$5) + SUMIFS('Stock - ETA'!$R$3:R2202,'Stock - ETA'!$F$3:F2202,'Rango proyecciones'!C237,'Stock - ETA'!$AA$3:AA2202,'Rango proyecciones'!$AB$7)</f>
        <v/>
      </c>
      <c r="S237" s="9">
        <f>SUMIFS('Stock - ETA'!$I$3:I2202,'Stock - ETA'!$F$3:F2202,'Rango proyecciones'!C237,'Stock - ETA'!$Q$3:Q2202,'Rango proyecciones'!$AB$5) + SUMIFS('Stock - ETA'!$H$3:H2202,'Stock - ETA'!$F$3:F2202,'Rango proyecciones'!C237,'Stock - ETA'!$Q$3:Q2202,'Rango proyecciones'!$AB$7)</f>
        <v/>
      </c>
      <c r="T237" s="15">
        <f>R237</f>
        <v/>
      </c>
      <c r="U237" s="15">
        <f>S237</f>
        <v/>
      </c>
      <c r="V237" s="6" t="n">
        <v>95000</v>
      </c>
      <c r="W237" s="9">
        <f>SUMIFS('Stock - ETA'!$T$3:T2202,'Stock - ETA'!$F$3:F2202,'Rango proyecciones'!C237,'Stock - ETA'!$AA$3:AA2202,'Rango proyecciones'!$AB$5) + SUMIFS('Stock - ETA'!$S$3:S2202,'Stock - ETA'!$F$3:F2202,'Rango proyecciones'!C237,'Stock - ETA'!$AA$3:AA2202,'Rango proyecciones'!$AB$8)</f>
        <v/>
      </c>
      <c r="X237" s="9">
        <f>SUMIFS('Stock - ETA'!$J$3:J2202,'Stock - ETA'!$F$3:F2202,'Rango proyecciones'!C237,'Stock - ETA'!$Q$3:Q2202,'Rango proyecciones'!$AB$5) + SUMIFS('Stock - ETA'!$I$3:I2202,'Stock - ETA'!$F$3:F2202,'Rango proyecciones'!C237,'Stock - ETA'!$Q$3:Q2202,'Rango proyecciones'!$AB$8)</f>
        <v/>
      </c>
      <c r="Y237" s="15">
        <f> 1 * V237 + W237</f>
        <v/>
      </c>
      <c r="Z237" s="15">
        <f> 1 * V237 + X237</f>
        <v/>
      </c>
      <c r="AA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directa1020110</t>
        </is>
      </c>
      <c r="D238" s="4" t="inlineStr">
        <is>
          <t>Exportacion Directa</t>
        </is>
      </c>
      <c r="E238" s="4" t="n">
        <v>1020110</v>
      </c>
      <c r="F238" s="4" t="inlineStr">
        <is>
          <t>GO MM Loin L@ Cj 12k AP</t>
        </is>
      </c>
      <c r="G238" s="4" t="inlineStr">
        <is>
          <t>Lomo</t>
        </is>
      </c>
      <c r="H238" s="6" t="n">
        <v>246010.12</v>
      </c>
      <c r="I238" s="9" t="n">
        <v>469562</v>
      </c>
      <c r="J238" s="6">
        <f>SUMIFS('Stock - ETA'!$R$3:R2202,'Stock - ETA'!$F$3:F2202,'Rango proyecciones'!C238,'Stock - ETA'!$AA$3:AA2202,'Rango proyecciones'!$AB$5)</f>
        <v/>
      </c>
      <c r="K238" s="9">
        <f>SUMIFS('Stock - ETA'!$H$3:H2202,'Stock - ETA'!$F$3:F2202,'Rango proyecciones'!C238,'Stock - ETA'!$Q$3:Q2202,'Rango proyecciones'!$AB$5)</f>
        <v/>
      </c>
      <c r="L238" s="9" t="n">
        <v>0</v>
      </c>
      <c r="M238" s="9" t="n">
        <v>0</v>
      </c>
      <c r="N238" s="9" t="n"/>
      <c r="O238" s="9" t="n"/>
      <c r="P238" s="15">
        <f>H238 + O238 + J238</f>
        <v/>
      </c>
      <c r="Q238" s="16">
        <f>H238 + O238 + K238</f>
        <v/>
      </c>
      <c r="R238" s="6">
        <f>SUMIFS('Stock - ETA'!$S$3:S2202,'Stock - ETA'!$F$3:F2202,'Rango proyecciones'!C238,'Stock - ETA'!$AA$3:AA2202,'Rango proyecciones'!$AB$5) + SUMIFS('Stock - ETA'!$R$3:R2202,'Stock - ETA'!$F$3:F2202,'Rango proyecciones'!C238,'Stock - ETA'!$AA$3:AA2202,'Rango proyecciones'!$AB$7)</f>
        <v/>
      </c>
      <c r="S238" s="9">
        <f>SUMIFS('Stock - ETA'!$I$3:I2202,'Stock - ETA'!$F$3:F2202,'Rango proyecciones'!C238,'Stock - ETA'!$Q$3:Q2202,'Rango proyecciones'!$AB$5) + SUMIFS('Stock - ETA'!$H$3:H2202,'Stock - ETA'!$F$3:F2202,'Rango proyecciones'!C238,'Stock - ETA'!$Q$3:Q2202,'Rango proyecciones'!$AB$7)</f>
        <v/>
      </c>
      <c r="T238" s="15">
        <f>R238</f>
        <v/>
      </c>
      <c r="U238" s="15">
        <f>S238</f>
        <v/>
      </c>
      <c r="V238" s="6" t="n">
        <v>320000</v>
      </c>
      <c r="W238" s="9">
        <f>SUMIFS('Stock - ETA'!$T$3:T2202,'Stock - ETA'!$F$3:F2202,'Rango proyecciones'!C238,'Stock - ETA'!$AA$3:AA2202,'Rango proyecciones'!$AB$5) + SUMIFS('Stock - ETA'!$S$3:S2202,'Stock - ETA'!$F$3:F2202,'Rango proyecciones'!C238,'Stock - ETA'!$AA$3:AA2202,'Rango proyecciones'!$AB$8)</f>
        <v/>
      </c>
      <c r="X238" s="9">
        <f>SUMIFS('Stock - ETA'!$J$3:J2202,'Stock - ETA'!$F$3:F2202,'Rango proyecciones'!C238,'Stock - ETA'!$Q$3:Q2202,'Rango proyecciones'!$AB$5) + SUMIFS('Stock - ETA'!$I$3:I2202,'Stock - ETA'!$F$3:F2202,'Rango proyecciones'!C238,'Stock - ETA'!$Q$3:Q2202,'Rango proyecciones'!$AB$8)</f>
        <v/>
      </c>
      <c r="Y238" s="15">
        <f> 1 * V238 + W238</f>
        <v/>
      </c>
      <c r="Z238" s="15">
        <f> 1 * V238 + X238</f>
        <v/>
      </c>
      <c r="AA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directa1020284</t>
        </is>
      </c>
      <c r="D239" s="4" t="inlineStr">
        <is>
          <t>Exportacion Directa</t>
        </is>
      </c>
      <c r="E239" s="4" t="n">
        <v>1020284</v>
      </c>
      <c r="F239" s="4" t="inlineStr">
        <is>
          <t>GO Posta Negra 3P T@ Va Cj t-f JP</t>
        </is>
      </c>
      <c r="G239" s="4" t="inlineStr">
        <is>
          <t>Pierna</t>
        </is>
      </c>
      <c r="H239" s="6" t="n">
        <v>5014.49</v>
      </c>
      <c r="I239" s="9" t="n">
        <v>13556</v>
      </c>
      <c r="J239" s="6">
        <f>SUMIFS('Stock - ETA'!$R$3:R2202,'Stock - ETA'!$F$3:F2202,'Rango proyecciones'!C239,'Stock - ETA'!$AA$3:AA2202,'Rango proyecciones'!$AB$5)</f>
        <v/>
      </c>
      <c r="K239" s="9">
        <f>SUMIFS('Stock - ETA'!$H$3:H2202,'Stock - ETA'!$F$3:F2202,'Rango proyecciones'!C239,'Stock - ETA'!$Q$3:Q2202,'Rango proyecciones'!$AB$5)</f>
        <v/>
      </c>
      <c r="L239" s="9" t="n">
        <v>0</v>
      </c>
      <c r="M239" s="9" t="n">
        <v>0</v>
      </c>
      <c r="N239" s="9" t="n"/>
      <c r="O239" s="9" t="n"/>
      <c r="P239" s="15">
        <f>H239 + O239 + J239</f>
        <v/>
      </c>
      <c r="Q239" s="16">
        <f>H239 + O239 + K239</f>
        <v/>
      </c>
      <c r="R239" s="6">
        <f>SUMIFS('Stock - ETA'!$S$3:S2202,'Stock - ETA'!$F$3:F2202,'Rango proyecciones'!C239,'Stock - ETA'!$AA$3:AA2202,'Rango proyecciones'!$AB$5) + SUMIFS('Stock - ETA'!$R$3:R2202,'Stock - ETA'!$F$3:F2202,'Rango proyecciones'!C239,'Stock - ETA'!$AA$3:AA2202,'Rango proyecciones'!$AB$7)</f>
        <v/>
      </c>
      <c r="S239" s="9">
        <f>SUMIFS('Stock - ETA'!$I$3:I2202,'Stock - ETA'!$F$3:F2202,'Rango proyecciones'!C239,'Stock - ETA'!$Q$3:Q2202,'Rango proyecciones'!$AB$5) + SUMIFS('Stock - ETA'!$H$3:H2202,'Stock - ETA'!$F$3:F2202,'Rango proyecciones'!C239,'Stock - ETA'!$Q$3:Q2202,'Rango proyecciones'!$AB$7)</f>
        <v/>
      </c>
      <c r="T239" s="15">
        <f>R239</f>
        <v/>
      </c>
      <c r="U239" s="15">
        <f>S239</f>
        <v/>
      </c>
      <c r="V239" s="6" t="n">
        <v>7000</v>
      </c>
      <c r="W239" s="9">
        <f>SUMIFS('Stock - ETA'!$T$3:T2202,'Stock - ETA'!$F$3:F2202,'Rango proyecciones'!C239,'Stock - ETA'!$AA$3:AA2202,'Rango proyecciones'!$AB$5) + SUMIFS('Stock - ETA'!$S$3:S2202,'Stock - ETA'!$F$3:F2202,'Rango proyecciones'!C239,'Stock - ETA'!$AA$3:AA2202,'Rango proyecciones'!$AB$8)</f>
        <v/>
      </c>
      <c r="X239" s="9">
        <f>SUMIFS('Stock - ETA'!$J$3:J2202,'Stock - ETA'!$F$3:F2202,'Rango proyecciones'!C239,'Stock - ETA'!$Q$3:Q2202,'Rango proyecciones'!$AB$5) + SUMIFS('Stock - ETA'!$I$3:I2202,'Stock - ETA'!$F$3:F2202,'Rango proyecciones'!C239,'Stock - ETA'!$Q$3:Q2202,'Rango proyecciones'!$AB$8)</f>
        <v/>
      </c>
      <c r="Y239" s="15">
        <f> 1 * V239 + W239</f>
        <v/>
      </c>
      <c r="Z239" s="15">
        <f> 1 * V239 + X239</f>
        <v/>
      </c>
      <c r="AA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directa1020326</t>
        </is>
      </c>
      <c r="D240" s="4" t="inlineStr">
        <is>
          <t>Exportacion Directa</t>
        </is>
      </c>
      <c r="E240" s="4" t="n">
        <v>1020326</v>
      </c>
      <c r="F240" s="4" t="inlineStr">
        <is>
          <t>GO PpPal Pim@ Cj AP</t>
        </is>
      </c>
      <c r="G240" s="4" t="inlineStr">
        <is>
          <t>Paleta</t>
        </is>
      </c>
      <c r="H240" s="6" t="n">
        <v>191540</v>
      </c>
      <c r="I240" s="9" t="n">
        <v>240000</v>
      </c>
      <c r="J240" s="6">
        <f>SUMIFS('Stock - ETA'!$R$3:R2202,'Stock - ETA'!$F$3:F2202,'Rango proyecciones'!C240,'Stock - ETA'!$AA$3:AA2202,'Rango proyecciones'!$AB$5)</f>
        <v/>
      </c>
      <c r="K240" s="9">
        <f>SUMIFS('Stock - ETA'!$H$3:H2202,'Stock - ETA'!$F$3:F2202,'Rango proyecciones'!C240,'Stock - ETA'!$Q$3:Q2202,'Rango proyecciones'!$AB$5)</f>
        <v/>
      </c>
      <c r="L240" s="9" t="n">
        <v>0</v>
      </c>
      <c r="M240" s="9" t="n">
        <v>0</v>
      </c>
      <c r="N240" s="9" t="n"/>
      <c r="O240" s="9" t="n"/>
      <c r="P240" s="15">
        <f>H240 + O240 + J240</f>
        <v/>
      </c>
      <c r="Q240" s="16">
        <f>H240 + O240 + K240</f>
        <v/>
      </c>
      <c r="R240" s="6">
        <f>SUMIFS('Stock - ETA'!$S$3:S2202,'Stock - ETA'!$F$3:F2202,'Rango proyecciones'!C240,'Stock - ETA'!$AA$3:AA2202,'Rango proyecciones'!$AB$5) + SUMIFS('Stock - ETA'!$R$3:R2202,'Stock - ETA'!$F$3:F2202,'Rango proyecciones'!C240,'Stock - ETA'!$AA$3:AA2202,'Rango proyecciones'!$AB$7)</f>
        <v/>
      </c>
      <c r="S240" s="9">
        <f>SUMIFS('Stock - ETA'!$I$3:I2202,'Stock - ETA'!$F$3:F2202,'Rango proyecciones'!C240,'Stock - ETA'!$Q$3:Q2202,'Rango proyecciones'!$AB$5) + SUMIFS('Stock - ETA'!$H$3:H2202,'Stock - ETA'!$F$3:F2202,'Rango proyecciones'!C240,'Stock - ETA'!$Q$3:Q2202,'Rango proyecciones'!$AB$7)</f>
        <v/>
      </c>
      <c r="T240" s="15">
        <f>R240</f>
        <v/>
      </c>
      <c r="U240" s="15">
        <f>S240</f>
        <v/>
      </c>
      <c r="V240" s="6" t="n">
        <v>240000</v>
      </c>
      <c r="W240" s="9">
        <f>SUMIFS('Stock - ETA'!$T$3:T2202,'Stock - ETA'!$F$3:F2202,'Rango proyecciones'!C240,'Stock - ETA'!$AA$3:AA2202,'Rango proyecciones'!$AB$5) + SUMIFS('Stock - ETA'!$S$3:S2202,'Stock - ETA'!$F$3:F2202,'Rango proyecciones'!C240,'Stock - ETA'!$AA$3:AA2202,'Rango proyecciones'!$AB$8)</f>
        <v/>
      </c>
      <c r="X240" s="9">
        <f>SUMIFS('Stock - ETA'!$J$3:J2202,'Stock - ETA'!$F$3:F2202,'Rango proyecciones'!C240,'Stock - ETA'!$Q$3:Q2202,'Rango proyecciones'!$AB$5) + SUMIFS('Stock - ETA'!$I$3:I2202,'Stock - ETA'!$F$3:F2202,'Rango proyecciones'!C240,'Stock - ETA'!$Q$3:Q2202,'Rango proyecciones'!$AB$8)</f>
        <v/>
      </c>
      <c r="Y240" s="15">
        <f> 1 * V240 + W240</f>
        <v/>
      </c>
      <c r="Z240" s="15">
        <f> 1 * V240 + X240</f>
        <v/>
      </c>
      <c r="AA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directa1020589</t>
        </is>
      </c>
      <c r="D241" s="4" t="inlineStr">
        <is>
          <t>Exportacion Directa</t>
        </is>
      </c>
      <c r="E241" s="4" t="n">
        <v>1020589</v>
      </c>
      <c r="F241" s="4" t="inlineStr">
        <is>
          <t>GO MM Loin S@ Fi Cj 12k AP</t>
        </is>
      </c>
      <c r="G241" s="4" t="inlineStr">
        <is>
          <t>Lomo</t>
        </is>
      </c>
      <c r="H241" s="6" t="n">
        <v>50559.14</v>
      </c>
      <c r="I241" s="9" t="n">
        <v>140865</v>
      </c>
      <c r="J241" s="6">
        <f>SUMIFS('Stock - ETA'!$R$3:R2202,'Stock - ETA'!$F$3:F2202,'Rango proyecciones'!C241,'Stock - ETA'!$AA$3:AA2202,'Rango proyecciones'!$AB$5)</f>
        <v/>
      </c>
      <c r="K241" s="9">
        <f>SUMIFS('Stock - ETA'!$H$3:H2202,'Stock - ETA'!$F$3:F2202,'Rango proyecciones'!C241,'Stock - ETA'!$Q$3:Q2202,'Rango proyecciones'!$AB$5)</f>
        <v/>
      </c>
      <c r="L241" s="9" t="n">
        <v>0</v>
      </c>
      <c r="M241" s="9" t="n">
        <v>0</v>
      </c>
      <c r="N241" s="9" t="n"/>
      <c r="O241" s="9" t="n"/>
      <c r="P241" s="15">
        <f>H241 + O241 + J241</f>
        <v/>
      </c>
      <c r="Q241" s="16">
        <f>H241 + O241 + K241</f>
        <v/>
      </c>
      <c r="R241" s="6">
        <f>SUMIFS('Stock - ETA'!$S$3:S2202,'Stock - ETA'!$F$3:F2202,'Rango proyecciones'!C241,'Stock - ETA'!$AA$3:AA2202,'Rango proyecciones'!$AB$5) + SUMIFS('Stock - ETA'!$R$3:R2202,'Stock - ETA'!$F$3:F2202,'Rango proyecciones'!C241,'Stock - ETA'!$AA$3:AA2202,'Rango proyecciones'!$AB$7)</f>
        <v/>
      </c>
      <c r="S241" s="9">
        <f>SUMIFS('Stock - ETA'!$I$3:I2202,'Stock - ETA'!$F$3:F2202,'Rango proyecciones'!C241,'Stock - ETA'!$Q$3:Q2202,'Rango proyecciones'!$AB$5) + SUMIFS('Stock - ETA'!$H$3:H2202,'Stock - ETA'!$F$3:F2202,'Rango proyecciones'!C241,'Stock - ETA'!$Q$3:Q2202,'Rango proyecciones'!$AB$7)</f>
        <v/>
      </c>
      <c r="T241" s="15">
        <f>R241</f>
        <v/>
      </c>
      <c r="U241" s="15">
        <f>S241</f>
        <v/>
      </c>
      <c r="V241" s="6" t="n">
        <v>85000</v>
      </c>
      <c r="W241" s="9">
        <f>SUMIFS('Stock - ETA'!$T$3:T2202,'Stock - ETA'!$F$3:F2202,'Rango proyecciones'!C241,'Stock - ETA'!$AA$3:AA2202,'Rango proyecciones'!$AB$5) + SUMIFS('Stock - ETA'!$S$3:S2202,'Stock - ETA'!$F$3:F2202,'Rango proyecciones'!C241,'Stock - ETA'!$AA$3:AA2202,'Rango proyecciones'!$AB$8)</f>
        <v/>
      </c>
      <c r="X241" s="9">
        <f>SUMIFS('Stock - ETA'!$J$3:J2202,'Stock - ETA'!$F$3:F2202,'Rango proyecciones'!C241,'Stock - ETA'!$Q$3:Q2202,'Rango proyecciones'!$AB$5) + SUMIFS('Stock - ETA'!$I$3:I2202,'Stock - ETA'!$F$3:F2202,'Rango proyecciones'!C241,'Stock - ETA'!$Q$3:Q2202,'Rango proyecciones'!$AB$8)</f>
        <v/>
      </c>
      <c r="Y241" s="15">
        <f> 1 * V241 + W241</f>
        <v/>
      </c>
      <c r="Z241" s="15">
        <f> 1 * V241 + X241</f>
        <v/>
      </c>
      <c r="AA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directa1020592</t>
        </is>
      </c>
      <c r="D242" s="4" t="inlineStr">
        <is>
          <t>Exportacion Directa</t>
        </is>
      </c>
      <c r="E242" s="4" t="n">
        <v>1020592</v>
      </c>
      <c r="F242" s="4" t="inlineStr">
        <is>
          <t>GO Lom Vet &gt;2.0@ Fi Cj Lom Vet AP</t>
        </is>
      </c>
      <c r="G242" s="4" t="inlineStr">
        <is>
          <t>Lomo</t>
        </is>
      </c>
      <c r="H242" s="6" t="n">
        <v>50490.67</v>
      </c>
      <c r="I242" s="9" t="n">
        <v>213300</v>
      </c>
      <c r="J242" s="6">
        <f>SUMIFS('Stock - ETA'!$R$3:R2202,'Stock - ETA'!$F$3:F2202,'Rango proyecciones'!C242,'Stock - ETA'!$AA$3:AA2202,'Rango proyecciones'!$AB$5)</f>
        <v/>
      </c>
      <c r="K242" s="9">
        <f>SUMIFS('Stock - ETA'!$H$3:H2202,'Stock - ETA'!$F$3:F2202,'Rango proyecciones'!C242,'Stock - ETA'!$Q$3:Q2202,'Rango proyecciones'!$AB$5)</f>
        <v/>
      </c>
      <c r="L242" s="9" t="n">
        <v>0</v>
      </c>
      <c r="M242" s="9" t="n">
        <v>0</v>
      </c>
      <c r="N242" s="9" t="n"/>
      <c r="O242" s="9" t="n"/>
      <c r="P242" s="15">
        <f>H242 + O242 + J242</f>
        <v/>
      </c>
      <c r="Q242" s="16">
        <f>H242 + O242 + K242</f>
        <v/>
      </c>
      <c r="R242" s="6">
        <f>SUMIFS('Stock - ETA'!$S$3:S2202,'Stock - ETA'!$F$3:F2202,'Rango proyecciones'!C242,'Stock - ETA'!$AA$3:AA2202,'Rango proyecciones'!$AB$5) + SUMIFS('Stock - ETA'!$R$3:R2202,'Stock - ETA'!$F$3:F2202,'Rango proyecciones'!C242,'Stock - ETA'!$AA$3:AA2202,'Rango proyecciones'!$AB$7)</f>
        <v/>
      </c>
      <c r="S242" s="9">
        <f>SUMIFS('Stock - ETA'!$I$3:I2202,'Stock - ETA'!$F$3:F2202,'Rango proyecciones'!C242,'Stock - ETA'!$Q$3:Q2202,'Rango proyecciones'!$AB$5) + SUMIFS('Stock - ETA'!$H$3:H2202,'Stock - ETA'!$F$3:F2202,'Rango proyecciones'!C242,'Stock - ETA'!$Q$3:Q2202,'Rango proyecciones'!$AB$7)</f>
        <v/>
      </c>
      <c r="T242" s="15">
        <f>R242</f>
        <v/>
      </c>
      <c r="U242" s="15">
        <f>S242</f>
        <v/>
      </c>
      <c r="V242" s="6" t="n">
        <v>164000</v>
      </c>
      <c r="W242" s="9">
        <f>SUMIFS('Stock - ETA'!$T$3:T2202,'Stock - ETA'!$F$3:F2202,'Rango proyecciones'!C242,'Stock - ETA'!$AA$3:AA2202,'Rango proyecciones'!$AB$5) + SUMIFS('Stock - ETA'!$S$3:S2202,'Stock - ETA'!$F$3:F2202,'Rango proyecciones'!C242,'Stock - ETA'!$AA$3:AA2202,'Rango proyecciones'!$AB$8)</f>
        <v/>
      </c>
      <c r="X242" s="9">
        <f>SUMIFS('Stock - ETA'!$J$3:J2202,'Stock - ETA'!$F$3:F2202,'Rango proyecciones'!C242,'Stock - ETA'!$Q$3:Q2202,'Rango proyecciones'!$AB$5) + SUMIFS('Stock - ETA'!$I$3:I2202,'Stock - ETA'!$F$3:F2202,'Rango proyecciones'!C242,'Stock - ETA'!$Q$3:Q2202,'Rango proyecciones'!$AB$8)</f>
        <v/>
      </c>
      <c r="Y242" s="15">
        <f> 1 * V242 + W242</f>
        <v/>
      </c>
      <c r="Z242" s="15">
        <f> 1 * V242 + X242</f>
        <v/>
      </c>
      <c r="AA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directa1020620</t>
        </is>
      </c>
      <c r="D243" s="4" t="inlineStr">
        <is>
          <t>Exportacion Directa</t>
        </is>
      </c>
      <c r="E243" s="4" t="n">
        <v>1020620</v>
      </c>
      <c r="F243" s="4" t="inlineStr">
        <is>
          <t>GO Lom Vet &lt;2.0@ Fi Cj AP</t>
        </is>
      </c>
      <c r="G243" s="4" t="inlineStr">
        <is>
          <t>Lomo</t>
        </is>
      </c>
      <c r="H243" s="6" t="n">
        <v>19066.6</v>
      </c>
      <c r="I243" s="9" t="n">
        <v>44340</v>
      </c>
      <c r="J243" s="6">
        <f>SUMIFS('Stock - ETA'!$R$3:R2202,'Stock - ETA'!$F$3:F2202,'Rango proyecciones'!C243,'Stock - ETA'!$AA$3:AA2202,'Rango proyecciones'!$AB$5)</f>
        <v/>
      </c>
      <c r="K243" s="9">
        <f>SUMIFS('Stock - ETA'!$H$3:H2202,'Stock - ETA'!$F$3:F2202,'Rango proyecciones'!C243,'Stock - ETA'!$Q$3:Q2202,'Rango proyecciones'!$AB$5)</f>
        <v/>
      </c>
      <c r="L243" s="9" t="n">
        <v>0</v>
      </c>
      <c r="M243" s="9" t="n">
        <v>0</v>
      </c>
      <c r="N243" s="9" t="n"/>
      <c r="O243" s="9" t="n"/>
      <c r="P243" s="15">
        <f>H243 + O243 + J243</f>
        <v/>
      </c>
      <c r="Q243" s="16">
        <f>H243 + O243 + K243</f>
        <v/>
      </c>
      <c r="R243" s="6">
        <f>SUMIFS('Stock - ETA'!$S$3:S2202,'Stock - ETA'!$F$3:F2202,'Rango proyecciones'!C243,'Stock - ETA'!$AA$3:AA2202,'Rango proyecciones'!$AB$5) + SUMIFS('Stock - ETA'!$R$3:R2202,'Stock - ETA'!$F$3:F2202,'Rango proyecciones'!C243,'Stock - ETA'!$AA$3:AA2202,'Rango proyecciones'!$AB$7)</f>
        <v/>
      </c>
      <c r="S243" s="9">
        <f>SUMIFS('Stock - ETA'!$I$3:I2202,'Stock - ETA'!$F$3:F2202,'Rango proyecciones'!C243,'Stock - ETA'!$Q$3:Q2202,'Rango proyecciones'!$AB$5) + SUMIFS('Stock - ETA'!$H$3:H2202,'Stock - ETA'!$F$3:F2202,'Rango proyecciones'!C243,'Stock - ETA'!$Q$3:Q2202,'Rango proyecciones'!$AB$7)</f>
        <v/>
      </c>
      <c r="T243" s="15">
        <f>R243</f>
        <v/>
      </c>
      <c r="U243" s="15">
        <f>S243</f>
        <v/>
      </c>
      <c r="V243" s="6" t="n">
        <v>40000</v>
      </c>
      <c r="W243" s="9">
        <f>SUMIFS('Stock - ETA'!$T$3:T2202,'Stock - ETA'!$F$3:F2202,'Rango proyecciones'!C243,'Stock - ETA'!$AA$3:AA2202,'Rango proyecciones'!$AB$5) + SUMIFS('Stock - ETA'!$S$3:S2202,'Stock - ETA'!$F$3:F2202,'Rango proyecciones'!C243,'Stock - ETA'!$AA$3:AA2202,'Rango proyecciones'!$AB$8)</f>
        <v/>
      </c>
      <c r="X243" s="9">
        <f>SUMIFS('Stock - ETA'!$J$3:J2202,'Stock - ETA'!$F$3:F2202,'Rango proyecciones'!C243,'Stock - ETA'!$Q$3:Q2202,'Rango proyecciones'!$AB$5) + SUMIFS('Stock - ETA'!$I$3:I2202,'Stock - ETA'!$F$3:F2202,'Rango proyecciones'!C243,'Stock - ETA'!$Q$3:Q2202,'Rango proyecciones'!$AB$8)</f>
        <v/>
      </c>
      <c r="Y243" s="15">
        <f> 1 * V243 + W243</f>
        <v/>
      </c>
      <c r="Z243" s="15">
        <f> 1 * V243 + X243</f>
        <v/>
      </c>
      <c r="AA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directa1020636</t>
        </is>
      </c>
      <c r="D244" s="4" t="inlineStr">
        <is>
          <t>Exportacion Directa</t>
        </is>
      </c>
      <c r="E244" s="4" t="n">
        <v>1020636</v>
      </c>
      <c r="F244" s="4" t="inlineStr">
        <is>
          <t>GO File C/cab@ Va Cj 10k AP</t>
        </is>
      </c>
      <c r="G244" s="4" t="inlineStr">
        <is>
          <t>Filete</t>
        </is>
      </c>
      <c r="H244" s="6" t="n">
        <v>6000</v>
      </c>
      <c r="I244" s="9" t="n">
        <v>17264</v>
      </c>
      <c r="J244" s="6">
        <f>SUMIFS('Stock - ETA'!$R$3:R2202,'Stock - ETA'!$F$3:F2202,'Rango proyecciones'!C244,'Stock - ETA'!$AA$3:AA2202,'Rango proyecciones'!$AB$5)</f>
        <v/>
      </c>
      <c r="K244" s="9">
        <f>SUMIFS('Stock - ETA'!$H$3:H2202,'Stock - ETA'!$F$3:F2202,'Rango proyecciones'!C244,'Stock - ETA'!$Q$3:Q2202,'Rango proyecciones'!$AB$5)</f>
        <v/>
      </c>
      <c r="L244" s="9" t="n">
        <v>0</v>
      </c>
      <c r="M244" s="9" t="n">
        <v>0</v>
      </c>
      <c r="N244" s="9" t="n"/>
      <c r="O244" s="9" t="n"/>
      <c r="P244" s="15">
        <f>H244 + O244 + J244</f>
        <v/>
      </c>
      <c r="Q244" s="16">
        <f>H244 + O244 + K244</f>
        <v/>
      </c>
      <c r="R244" s="6">
        <f>SUMIFS('Stock - ETA'!$S$3:S2202,'Stock - ETA'!$F$3:F2202,'Rango proyecciones'!C244,'Stock - ETA'!$AA$3:AA2202,'Rango proyecciones'!$AB$5) + SUMIFS('Stock - ETA'!$R$3:R2202,'Stock - ETA'!$F$3:F2202,'Rango proyecciones'!C244,'Stock - ETA'!$AA$3:AA2202,'Rango proyecciones'!$AB$7)</f>
        <v/>
      </c>
      <c r="S244" s="9">
        <f>SUMIFS('Stock - ETA'!$I$3:I2202,'Stock - ETA'!$F$3:F2202,'Rango proyecciones'!C244,'Stock - ETA'!$Q$3:Q2202,'Rango proyecciones'!$AB$5) + SUMIFS('Stock - ETA'!$H$3:H2202,'Stock - ETA'!$F$3:F2202,'Rango proyecciones'!C244,'Stock - ETA'!$Q$3:Q2202,'Rango proyecciones'!$AB$7)</f>
        <v/>
      </c>
      <c r="T244" s="15">
        <f>R244</f>
        <v/>
      </c>
      <c r="U244" s="15">
        <f>S244</f>
        <v/>
      </c>
      <c r="V244" s="6" t="n">
        <v>20000</v>
      </c>
      <c r="W244" s="9">
        <f>SUMIFS('Stock - ETA'!$T$3:T2202,'Stock - ETA'!$F$3:F2202,'Rango proyecciones'!C244,'Stock - ETA'!$AA$3:AA2202,'Rango proyecciones'!$AB$5) + SUMIFS('Stock - ETA'!$S$3:S2202,'Stock - ETA'!$F$3:F2202,'Rango proyecciones'!C244,'Stock - ETA'!$AA$3:AA2202,'Rango proyecciones'!$AB$8)</f>
        <v/>
      </c>
      <c r="X244" s="9">
        <f>SUMIFS('Stock - ETA'!$J$3:J2202,'Stock - ETA'!$F$3:F2202,'Rango proyecciones'!C244,'Stock - ETA'!$Q$3:Q2202,'Rango proyecciones'!$AB$5) + SUMIFS('Stock - ETA'!$I$3:I2202,'Stock - ETA'!$F$3:F2202,'Rango proyecciones'!C244,'Stock - ETA'!$Q$3:Q2202,'Rango proyecciones'!$AB$8)</f>
        <v/>
      </c>
      <c r="Y244" s="15">
        <f> 1 * V244 + W244</f>
        <v/>
      </c>
      <c r="Z244" s="15">
        <f> 1 * V244 + X244</f>
        <v/>
      </c>
      <c r="AA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directa1020637</t>
        </is>
      </c>
      <c r="D245" s="4" t="inlineStr">
        <is>
          <t>Exportacion Directa</t>
        </is>
      </c>
      <c r="E245" s="4" t="n">
        <v>1020637</v>
      </c>
      <c r="F245" s="4" t="inlineStr">
        <is>
          <t>GO Panc Tec S/cue@ Fi Cj ch AP</t>
        </is>
      </c>
      <c r="G245" s="4" t="inlineStr">
        <is>
          <t>Panceta</t>
        </is>
      </c>
      <c r="H245" s="6" t="n">
        <v>41616.33</v>
      </c>
      <c r="I245" s="9" t="n">
        <v>152388</v>
      </c>
      <c r="J245" s="6">
        <f>SUMIFS('Stock - ETA'!$R$3:R2202,'Stock - ETA'!$F$3:F2202,'Rango proyecciones'!C245,'Stock - ETA'!$AA$3:AA2202,'Rango proyecciones'!$AB$5)</f>
        <v/>
      </c>
      <c r="K245" s="9">
        <f>SUMIFS('Stock - ETA'!$H$3:H2202,'Stock - ETA'!$F$3:F2202,'Rango proyecciones'!C245,'Stock - ETA'!$Q$3:Q2202,'Rango proyecciones'!$AB$5)</f>
        <v/>
      </c>
      <c r="L245" s="9" t="n">
        <v>0</v>
      </c>
      <c r="M245" s="9" t="n">
        <v>0</v>
      </c>
      <c r="N245" s="9" t="n"/>
      <c r="O245" s="9" t="n"/>
      <c r="P245" s="15">
        <f>H245 + O245 + J245</f>
        <v/>
      </c>
      <c r="Q245" s="16">
        <f>H245 + O245 + K245</f>
        <v/>
      </c>
      <c r="R245" s="6">
        <f>SUMIFS('Stock - ETA'!$S$3:S2202,'Stock - ETA'!$F$3:F2202,'Rango proyecciones'!C245,'Stock - ETA'!$AA$3:AA2202,'Rango proyecciones'!$AB$5) + SUMIFS('Stock - ETA'!$R$3:R2202,'Stock - ETA'!$F$3:F2202,'Rango proyecciones'!C245,'Stock - ETA'!$AA$3:AA2202,'Rango proyecciones'!$AB$7)</f>
        <v/>
      </c>
      <c r="S245" s="9">
        <f>SUMIFS('Stock - ETA'!$I$3:I2202,'Stock - ETA'!$F$3:F2202,'Rango proyecciones'!C245,'Stock - ETA'!$Q$3:Q2202,'Rango proyecciones'!$AB$5) + SUMIFS('Stock - ETA'!$H$3:H2202,'Stock - ETA'!$F$3:F2202,'Rango proyecciones'!C245,'Stock - ETA'!$Q$3:Q2202,'Rango proyecciones'!$AB$7)</f>
        <v/>
      </c>
      <c r="T245" s="15">
        <f>R245</f>
        <v/>
      </c>
      <c r="U245" s="15">
        <f>S245</f>
        <v/>
      </c>
      <c r="V245" s="6" t="n">
        <v>105000</v>
      </c>
      <c r="W245" s="9">
        <f>SUMIFS('Stock - ETA'!$T$3:T2202,'Stock - ETA'!$F$3:F2202,'Rango proyecciones'!C245,'Stock - ETA'!$AA$3:AA2202,'Rango proyecciones'!$AB$5) + SUMIFS('Stock - ETA'!$S$3:S2202,'Stock - ETA'!$F$3:F2202,'Rango proyecciones'!C245,'Stock - ETA'!$AA$3:AA2202,'Rango proyecciones'!$AB$8)</f>
        <v/>
      </c>
      <c r="X245" s="9">
        <f>SUMIFS('Stock - ETA'!$J$3:J2202,'Stock - ETA'!$F$3:F2202,'Rango proyecciones'!C245,'Stock - ETA'!$Q$3:Q2202,'Rango proyecciones'!$AB$5) + SUMIFS('Stock - ETA'!$I$3:I2202,'Stock - ETA'!$F$3:F2202,'Rango proyecciones'!C245,'Stock - ETA'!$Q$3:Q2202,'Rango proyecciones'!$AB$8)</f>
        <v/>
      </c>
      <c r="Y245" s="15">
        <f> 1 * V245 + W245</f>
        <v/>
      </c>
      <c r="Z245" s="15">
        <f> 1 * V245 + X245</f>
        <v/>
      </c>
      <c r="AA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directa1020662</t>
        </is>
      </c>
      <c r="D246" s="4" t="inlineStr">
        <is>
          <t>Exportacion Directa</t>
        </is>
      </c>
      <c r="E246" s="4" t="n">
        <v>1020662</v>
      </c>
      <c r="F246" s="4" t="inlineStr">
        <is>
          <t>GO Ganso C/asto 3P@ Va Cj t-f AP</t>
        </is>
      </c>
      <c r="G246" s="4" t="inlineStr">
        <is>
          <t>Pierna</t>
        </is>
      </c>
      <c r="H246" s="6" t="n">
        <v>20168.94</v>
      </c>
      <c r="I246" s="9" t="n">
        <v>25000</v>
      </c>
      <c r="J246" s="6">
        <f>SUMIFS('Stock - ETA'!$R$3:R2202,'Stock - ETA'!$F$3:F2202,'Rango proyecciones'!C246,'Stock - ETA'!$AA$3:AA2202,'Rango proyecciones'!$AB$5)</f>
        <v/>
      </c>
      <c r="K246" s="9">
        <f>SUMIFS('Stock - ETA'!$H$3:H2202,'Stock - ETA'!$F$3:F2202,'Rango proyecciones'!C246,'Stock - ETA'!$Q$3:Q2202,'Rango proyecciones'!$AB$5)</f>
        <v/>
      </c>
      <c r="L246" s="9" t="n">
        <v>0</v>
      </c>
      <c r="M246" s="9" t="n">
        <v>0</v>
      </c>
      <c r="N246" s="9" t="n"/>
      <c r="O246" s="9" t="n"/>
      <c r="P246" s="15">
        <f>H246 + O246 + J246</f>
        <v/>
      </c>
      <c r="Q246" s="16">
        <f>H246 + O246 + K246</f>
        <v/>
      </c>
      <c r="R246" s="6">
        <f>SUMIFS('Stock - ETA'!$S$3:S2202,'Stock - ETA'!$F$3:F2202,'Rango proyecciones'!C246,'Stock - ETA'!$AA$3:AA2202,'Rango proyecciones'!$AB$5) + SUMIFS('Stock - ETA'!$R$3:R2202,'Stock - ETA'!$F$3:F2202,'Rango proyecciones'!C246,'Stock - ETA'!$AA$3:AA2202,'Rango proyecciones'!$AB$7)</f>
        <v/>
      </c>
      <c r="S246" s="9">
        <f>SUMIFS('Stock - ETA'!$I$3:I2202,'Stock - ETA'!$F$3:F2202,'Rango proyecciones'!C246,'Stock - ETA'!$Q$3:Q2202,'Rango proyecciones'!$AB$5) + SUMIFS('Stock - ETA'!$H$3:H2202,'Stock - ETA'!$F$3:F2202,'Rango proyecciones'!C246,'Stock - ETA'!$Q$3:Q2202,'Rango proyecciones'!$AB$7)</f>
        <v/>
      </c>
      <c r="T246" s="15">
        <f>R246</f>
        <v/>
      </c>
      <c r="U246" s="15">
        <f>S246</f>
        <v/>
      </c>
      <c r="V246" s="6" t="n">
        <v>15000</v>
      </c>
      <c r="W246" s="9">
        <f>SUMIFS('Stock - ETA'!$T$3:T2202,'Stock - ETA'!$F$3:F2202,'Rango proyecciones'!C246,'Stock - ETA'!$AA$3:AA2202,'Rango proyecciones'!$AB$5) + SUMIFS('Stock - ETA'!$S$3:S2202,'Stock - ETA'!$F$3:F2202,'Rango proyecciones'!C246,'Stock - ETA'!$AA$3:AA2202,'Rango proyecciones'!$AB$8)</f>
        <v/>
      </c>
      <c r="X246" s="9">
        <f>SUMIFS('Stock - ETA'!$J$3:J2202,'Stock - ETA'!$F$3:F2202,'Rango proyecciones'!C246,'Stock - ETA'!$Q$3:Q2202,'Rango proyecciones'!$AB$5) + SUMIFS('Stock - ETA'!$I$3:I2202,'Stock - ETA'!$F$3:F2202,'Rango proyecciones'!C246,'Stock - ETA'!$Q$3:Q2202,'Rango proyecciones'!$AB$8)</f>
        <v/>
      </c>
      <c r="Y246" s="15">
        <f> 1 * V246 + W246</f>
        <v/>
      </c>
      <c r="Z246" s="15">
        <f> 1 * V246 + X246</f>
        <v/>
      </c>
      <c r="AA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directa1020664</t>
        </is>
      </c>
      <c r="D247" s="4" t="inlineStr">
        <is>
          <t>Exportacion Directa</t>
        </is>
      </c>
      <c r="E247" s="4" t="n">
        <v>1020664</v>
      </c>
      <c r="F247" s="4" t="inlineStr">
        <is>
          <t>GO Ganso C/asto C/abas S/g@ Va Cj JP</t>
        </is>
      </c>
      <c r="G247" s="4" t="inlineStr">
        <is>
          <t>Pierna</t>
        </is>
      </c>
      <c r="H247" s="6" t="n">
        <v>1505.01</v>
      </c>
      <c r="I247" s="9" t="n">
        <v>12716</v>
      </c>
      <c r="J247" s="6">
        <f>SUMIFS('Stock - ETA'!$R$3:R2202,'Stock - ETA'!$F$3:F2202,'Rango proyecciones'!C247,'Stock - ETA'!$AA$3:AA2202,'Rango proyecciones'!$AB$5)</f>
        <v/>
      </c>
      <c r="K247" s="9">
        <f>SUMIFS('Stock - ETA'!$H$3:H2202,'Stock - ETA'!$F$3:F2202,'Rango proyecciones'!C247,'Stock - ETA'!$Q$3:Q2202,'Rango proyecciones'!$AB$5)</f>
        <v/>
      </c>
      <c r="L247" s="9" t="n">
        <v>0</v>
      </c>
      <c r="M247" s="9" t="n">
        <v>0</v>
      </c>
      <c r="N247" s="9" t="n"/>
      <c r="O247" s="9" t="n"/>
      <c r="P247" s="15">
        <f>H247 + O247 + J247</f>
        <v/>
      </c>
      <c r="Q247" s="16">
        <f>H247 + O247 + K247</f>
        <v/>
      </c>
      <c r="R247" s="6">
        <f>SUMIFS('Stock - ETA'!$S$3:S2202,'Stock - ETA'!$F$3:F2202,'Rango proyecciones'!C247,'Stock - ETA'!$AA$3:AA2202,'Rango proyecciones'!$AB$5) + SUMIFS('Stock - ETA'!$R$3:R2202,'Stock - ETA'!$F$3:F2202,'Rango proyecciones'!C247,'Stock - ETA'!$AA$3:AA2202,'Rango proyecciones'!$AB$7)</f>
        <v/>
      </c>
      <c r="S247" s="9">
        <f>SUMIFS('Stock - ETA'!$I$3:I2202,'Stock - ETA'!$F$3:F2202,'Rango proyecciones'!C247,'Stock - ETA'!$Q$3:Q2202,'Rango proyecciones'!$AB$5) + SUMIFS('Stock - ETA'!$H$3:H2202,'Stock - ETA'!$F$3:F2202,'Rango proyecciones'!C247,'Stock - ETA'!$Q$3:Q2202,'Rango proyecciones'!$AB$7)</f>
        <v/>
      </c>
      <c r="T247" s="15">
        <f>R247</f>
        <v/>
      </c>
      <c r="U247" s="15">
        <f>S247</f>
        <v/>
      </c>
      <c r="V247" s="6" t="n">
        <v>8000</v>
      </c>
      <c r="W247" s="9">
        <f>SUMIFS('Stock - ETA'!$T$3:T2202,'Stock - ETA'!$F$3:F2202,'Rango proyecciones'!C247,'Stock - ETA'!$AA$3:AA2202,'Rango proyecciones'!$AB$5) + SUMIFS('Stock - ETA'!$S$3:S2202,'Stock - ETA'!$F$3:F2202,'Rango proyecciones'!C247,'Stock - ETA'!$AA$3:AA2202,'Rango proyecciones'!$AB$8)</f>
        <v/>
      </c>
      <c r="X247" s="9">
        <f>SUMIFS('Stock - ETA'!$J$3:J2202,'Stock - ETA'!$F$3:F2202,'Rango proyecciones'!C247,'Stock - ETA'!$Q$3:Q2202,'Rango proyecciones'!$AB$5) + SUMIFS('Stock - ETA'!$I$3:I2202,'Stock - ETA'!$F$3:F2202,'Rango proyecciones'!C247,'Stock - ETA'!$Q$3:Q2202,'Rango proyecciones'!$AB$8)</f>
        <v/>
      </c>
      <c r="Y247" s="15">
        <f> 1 * V247 + W247</f>
        <v/>
      </c>
      <c r="Z247" s="15">
        <f> 1 * V247 + X247</f>
        <v/>
      </c>
      <c r="AA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directa1020665</t>
        </is>
      </c>
      <c r="D248" s="4" t="inlineStr">
        <is>
          <t>Exportacion Directa</t>
        </is>
      </c>
      <c r="E248" s="4" t="n">
        <v>1020665</v>
      </c>
      <c r="F248" s="4" t="inlineStr">
        <is>
          <t>GO Posta Rosada 3P@ Va Cj t-f AP</t>
        </is>
      </c>
      <c r="G248" s="4" t="inlineStr">
        <is>
          <t>Pierna</t>
        </is>
      </c>
      <c r="H248" s="6" t="n">
        <v>4512.57</v>
      </c>
      <c r="I248" s="9" t="n">
        <v>12700</v>
      </c>
      <c r="J248" s="6">
        <f>SUMIFS('Stock - ETA'!$R$3:R2202,'Stock - ETA'!$F$3:F2202,'Rango proyecciones'!C248,'Stock - ETA'!$AA$3:AA2202,'Rango proyecciones'!$AB$5)</f>
        <v/>
      </c>
      <c r="K248" s="9">
        <f>SUMIFS('Stock - ETA'!$H$3:H2202,'Stock - ETA'!$F$3:F2202,'Rango proyecciones'!C248,'Stock - ETA'!$Q$3:Q2202,'Rango proyecciones'!$AB$5)</f>
        <v/>
      </c>
      <c r="L248" s="9" t="n">
        <v>0</v>
      </c>
      <c r="M248" s="9" t="n">
        <v>0</v>
      </c>
      <c r="N248" s="9" t="n"/>
      <c r="O248" s="9" t="n"/>
      <c r="P248" s="15">
        <f>H248 + O248 + J248</f>
        <v/>
      </c>
      <c r="Q248" s="16">
        <f>H248 + O248 + K248</f>
        <v/>
      </c>
      <c r="R248" s="6">
        <f>SUMIFS('Stock - ETA'!$S$3:S2202,'Stock - ETA'!$F$3:F2202,'Rango proyecciones'!C248,'Stock - ETA'!$AA$3:AA2202,'Rango proyecciones'!$AB$5) + SUMIFS('Stock - ETA'!$R$3:R2202,'Stock - ETA'!$F$3:F2202,'Rango proyecciones'!C248,'Stock - ETA'!$AA$3:AA2202,'Rango proyecciones'!$AB$7)</f>
        <v/>
      </c>
      <c r="S248" s="9">
        <f>SUMIFS('Stock - ETA'!$I$3:I2202,'Stock - ETA'!$F$3:F2202,'Rango proyecciones'!C248,'Stock - ETA'!$Q$3:Q2202,'Rango proyecciones'!$AB$5) + SUMIFS('Stock - ETA'!$H$3:H2202,'Stock - ETA'!$F$3:F2202,'Rango proyecciones'!C248,'Stock - ETA'!$Q$3:Q2202,'Rango proyecciones'!$AB$7)</f>
        <v/>
      </c>
      <c r="T248" s="15">
        <f>R248</f>
        <v/>
      </c>
      <c r="U248" s="15">
        <f>S248</f>
        <v/>
      </c>
      <c r="V248" s="6" t="n">
        <v>7000</v>
      </c>
      <c r="W248" s="9">
        <f>SUMIFS('Stock - ETA'!$T$3:T2202,'Stock - ETA'!$F$3:F2202,'Rango proyecciones'!C248,'Stock - ETA'!$AA$3:AA2202,'Rango proyecciones'!$AB$5) + SUMIFS('Stock - ETA'!$S$3:S2202,'Stock - ETA'!$F$3:F2202,'Rango proyecciones'!C248,'Stock - ETA'!$AA$3:AA2202,'Rango proyecciones'!$AB$8)</f>
        <v/>
      </c>
      <c r="X248" s="9">
        <f>SUMIFS('Stock - ETA'!$J$3:J2202,'Stock - ETA'!$F$3:F2202,'Rango proyecciones'!C248,'Stock - ETA'!$Q$3:Q2202,'Rango proyecciones'!$AB$5) + SUMIFS('Stock - ETA'!$I$3:I2202,'Stock - ETA'!$F$3:F2202,'Rango proyecciones'!C248,'Stock - ETA'!$Q$3:Q2202,'Rango proyecciones'!$AB$8)</f>
        <v/>
      </c>
      <c r="Y248" s="15">
        <f> 1 * V248 + W248</f>
        <v/>
      </c>
      <c r="Z248" s="15">
        <f> 1 * V248 + X248</f>
        <v/>
      </c>
      <c r="AA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directa1020678</t>
        </is>
      </c>
      <c r="D249" s="4" t="inlineStr">
        <is>
          <t>Exportacion Directa</t>
        </is>
      </c>
      <c r="E249" s="4" t="n">
        <v>1020678</v>
      </c>
      <c r="F249" s="4" t="inlineStr">
        <is>
          <t>GO Lom Tec@ Va Cj Lom Ctro AP</t>
        </is>
      </c>
      <c r="G249" s="4" t="inlineStr">
        <is>
          <t>Lomo</t>
        </is>
      </c>
      <c r="H249" s="6" t="n">
        <v>0</v>
      </c>
      <c r="I249" s="9" t="n">
        <v>300</v>
      </c>
      <c r="J249" s="6">
        <f>SUMIFS('Stock - ETA'!$R$3:R2202,'Stock - ETA'!$F$3:F2202,'Rango proyecciones'!C249,'Stock - ETA'!$AA$3:AA2202,'Rango proyecciones'!$AB$5)</f>
        <v/>
      </c>
      <c r="K249" s="9">
        <f>SUMIFS('Stock - ETA'!$H$3:H2202,'Stock - ETA'!$F$3:F2202,'Rango proyecciones'!C249,'Stock - ETA'!$Q$3:Q2202,'Rango proyecciones'!$AB$5)</f>
        <v/>
      </c>
      <c r="L249" s="9" t="n">
        <v>0</v>
      </c>
      <c r="M249" s="9" t="n">
        <v>0</v>
      </c>
      <c r="N249" s="9" t="n"/>
      <c r="O249" s="9" t="n"/>
      <c r="P249" s="15">
        <f>H249 + O249 + J249</f>
        <v/>
      </c>
      <c r="Q249" s="16">
        <f>H249 + O249 + K249</f>
        <v/>
      </c>
      <c r="R249" s="6">
        <f>SUMIFS('Stock - ETA'!$S$3:S2202,'Stock - ETA'!$F$3:F2202,'Rango proyecciones'!C249,'Stock - ETA'!$AA$3:AA2202,'Rango proyecciones'!$AB$5) + SUMIFS('Stock - ETA'!$R$3:R2202,'Stock - ETA'!$F$3:F2202,'Rango proyecciones'!C249,'Stock - ETA'!$AA$3:AA2202,'Rango proyecciones'!$AB$7)</f>
        <v/>
      </c>
      <c r="S249" s="9">
        <f>SUMIFS('Stock - ETA'!$I$3:I2202,'Stock - ETA'!$F$3:F2202,'Rango proyecciones'!C249,'Stock - ETA'!$Q$3:Q2202,'Rango proyecciones'!$AB$5) + SUMIFS('Stock - ETA'!$H$3:H2202,'Stock - ETA'!$F$3:F2202,'Rango proyecciones'!C249,'Stock - ETA'!$Q$3:Q2202,'Rango proyecciones'!$AB$7)</f>
        <v/>
      </c>
      <c r="T249" s="15">
        <f>R249</f>
        <v/>
      </c>
      <c r="U249" s="15">
        <f>S249</f>
        <v/>
      </c>
      <c r="V249" s="6" t="n"/>
      <c r="W249" s="9">
        <f>SUMIFS('Stock - ETA'!$T$3:T2202,'Stock - ETA'!$F$3:F2202,'Rango proyecciones'!C249,'Stock - ETA'!$AA$3:AA2202,'Rango proyecciones'!$AB$5) + SUMIFS('Stock - ETA'!$S$3:S2202,'Stock - ETA'!$F$3:F2202,'Rango proyecciones'!C249,'Stock - ETA'!$AA$3:AA2202,'Rango proyecciones'!$AB$8)</f>
        <v/>
      </c>
      <c r="X249" s="9">
        <f>SUMIFS('Stock - ETA'!$J$3:J2202,'Stock - ETA'!$F$3:F2202,'Rango proyecciones'!C249,'Stock - ETA'!$Q$3:Q2202,'Rango proyecciones'!$AB$5) + SUMIFS('Stock - ETA'!$I$3:I2202,'Stock - ETA'!$F$3:F2202,'Rango proyecciones'!C249,'Stock - ETA'!$Q$3:Q2202,'Rango proyecciones'!$AB$8)</f>
        <v/>
      </c>
      <c r="Y249" s="15">
        <f> 1 * V249 + W249</f>
        <v/>
      </c>
      <c r="Z249" s="15">
        <f> 1 * V249 + X249</f>
        <v/>
      </c>
      <c r="AA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directa1020681</t>
        </is>
      </c>
      <c r="D250" s="4" t="inlineStr">
        <is>
          <t>Exportacion Directa</t>
        </is>
      </c>
      <c r="E250" s="4" t="n">
        <v>1020681</v>
      </c>
      <c r="F250" s="4" t="inlineStr">
        <is>
          <t>GO MM Loin D@ Fi Cj 12k AP</t>
        </is>
      </c>
      <c r="G250" s="4" t="inlineStr">
        <is>
          <t>Lomo</t>
        </is>
      </c>
      <c r="H250" s="6" t="n">
        <v>10060.09</v>
      </c>
      <c r="I250" s="9" t="n">
        <v>14000</v>
      </c>
      <c r="J250" s="6">
        <f>SUMIFS('Stock - ETA'!$R$3:R2202,'Stock - ETA'!$F$3:F2202,'Rango proyecciones'!C250,'Stock - ETA'!$AA$3:AA2202,'Rango proyecciones'!$AB$5)</f>
        <v/>
      </c>
      <c r="K250" s="9">
        <f>SUMIFS('Stock - ETA'!$H$3:H2202,'Stock - ETA'!$F$3:F2202,'Rango proyecciones'!C250,'Stock - ETA'!$Q$3:Q2202,'Rango proyecciones'!$AB$5)</f>
        <v/>
      </c>
      <c r="L250" s="9" t="n">
        <v>0</v>
      </c>
      <c r="M250" s="9" t="n">
        <v>0</v>
      </c>
      <c r="N250" s="9" t="n"/>
      <c r="O250" s="9" t="n"/>
      <c r="P250" s="15">
        <f>H250 + O250 + J250</f>
        <v/>
      </c>
      <c r="Q250" s="16">
        <f>H250 + O250 + K250</f>
        <v/>
      </c>
      <c r="R250" s="6">
        <f>SUMIFS('Stock - ETA'!$S$3:S2202,'Stock - ETA'!$F$3:F2202,'Rango proyecciones'!C250,'Stock - ETA'!$AA$3:AA2202,'Rango proyecciones'!$AB$5) + SUMIFS('Stock - ETA'!$R$3:R2202,'Stock - ETA'!$F$3:F2202,'Rango proyecciones'!C250,'Stock - ETA'!$AA$3:AA2202,'Rango proyecciones'!$AB$7)</f>
        <v/>
      </c>
      <c r="S250" s="9">
        <f>SUMIFS('Stock - ETA'!$I$3:I2202,'Stock - ETA'!$F$3:F2202,'Rango proyecciones'!C250,'Stock - ETA'!$Q$3:Q2202,'Rango proyecciones'!$AB$5) + SUMIFS('Stock - ETA'!$H$3:H2202,'Stock - ETA'!$F$3:F2202,'Rango proyecciones'!C250,'Stock - ETA'!$Q$3:Q2202,'Rango proyecciones'!$AB$7)</f>
        <v/>
      </c>
      <c r="T250" s="15">
        <f>R250</f>
        <v/>
      </c>
      <c r="U250" s="15">
        <f>S250</f>
        <v/>
      </c>
      <c r="V250" s="6" t="n">
        <v>15000</v>
      </c>
      <c r="W250" s="9">
        <f>SUMIFS('Stock - ETA'!$T$3:T2202,'Stock - ETA'!$F$3:F2202,'Rango proyecciones'!C250,'Stock - ETA'!$AA$3:AA2202,'Rango proyecciones'!$AB$5) + SUMIFS('Stock - ETA'!$S$3:S2202,'Stock - ETA'!$F$3:F2202,'Rango proyecciones'!C250,'Stock - ETA'!$AA$3:AA2202,'Rango proyecciones'!$AB$8)</f>
        <v/>
      </c>
      <c r="X250" s="9">
        <f>SUMIFS('Stock - ETA'!$J$3:J2202,'Stock - ETA'!$F$3:F2202,'Rango proyecciones'!C250,'Stock - ETA'!$Q$3:Q2202,'Rango proyecciones'!$AB$5) + SUMIFS('Stock - ETA'!$I$3:I2202,'Stock - ETA'!$F$3:F2202,'Rango proyecciones'!C250,'Stock - ETA'!$Q$3:Q2202,'Rango proyecciones'!$AB$8)</f>
        <v/>
      </c>
      <c r="Y250" s="15">
        <f> 1 * V250 + W250</f>
        <v/>
      </c>
      <c r="Z250" s="15">
        <f> 1 * V250 + X250</f>
        <v/>
      </c>
      <c r="AA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directa1020704</t>
        </is>
      </c>
      <c r="D251" s="4" t="inlineStr">
        <is>
          <t>Exportacion Directa</t>
        </is>
      </c>
      <c r="E251" s="4" t="n">
        <v>1020704</v>
      </c>
      <c r="F251" s="4" t="inlineStr">
        <is>
          <t>GO File N@ Va Cj File AP</t>
        </is>
      </c>
      <c r="G251" s="4" t="inlineStr">
        <is>
          <t>Filete</t>
        </is>
      </c>
      <c r="H251" s="6" t="n">
        <v>0</v>
      </c>
      <c r="I251" s="9" t="n">
        <v>1000</v>
      </c>
      <c r="J251" s="6">
        <f>SUMIFS('Stock - ETA'!$R$3:R2202,'Stock - ETA'!$F$3:F2202,'Rango proyecciones'!C251,'Stock - ETA'!$AA$3:AA2202,'Rango proyecciones'!$AB$5)</f>
        <v/>
      </c>
      <c r="K251" s="9">
        <f>SUMIFS('Stock - ETA'!$H$3:H2202,'Stock - ETA'!$F$3:F2202,'Rango proyecciones'!C251,'Stock - ETA'!$Q$3:Q2202,'Rango proyecciones'!$AB$5)</f>
        <v/>
      </c>
      <c r="L251" s="9" t="n">
        <v>0</v>
      </c>
      <c r="M251" s="9" t="n">
        <v>0</v>
      </c>
      <c r="N251" s="9" t="n"/>
      <c r="O251" s="9" t="n"/>
      <c r="P251" s="15">
        <f>H251 + O251 + J251</f>
        <v/>
      </c>
      <c r="Q251" s="16">
        <f>H251 + O251 + K251</f>
        <v/>
      </c>
      <c r="R251" s="6">
        <f>SUMIFS('Stock - ETA'!$S$3:S2202,'Stock - ETA'!$F$3:F2202,'Rango proyecciones'!C251,'Stock - ETA'!$AA$3:AA2202,'Rango proyecciones'!$AB$5) + SUMIFS('Stock - ETA'!$R$3:R2202,'Stock - ETA'!$F$3:F2202,'Rango proyecciones'!C251,'Stock - ETA'!$AA$3:AA2202,'Rango proyecciones'!$AB$7)</f>
        <v/>
      </c>
      <c r="S251" s="9">
        <f>SUMIFS('Stock - ETA'!$I$3:I2202,'Stock - ETA'!$F$3:F2202,'Rango proyecciones'!C251,'Stock - ETA'!$Q$3:Q2202,'Rango proyecciones'!$AB$5) + SUMIFS('Stock - ETA'!$H$3:H2202,'Stock - ETA'!$F$3:F2202,'Rango proyecciones'!C251,'Stock - ETA'!$Q$3:Q2202,'Rango proyecciones'!$AB$7)</f>
        <v/>
      </c>
      <c r="T251" s="15">
        <f>R251</f>
        <v/>
      </c>
      <c r="U251" s="15">
        <f>S251</f>
        <v/>
      </c>
      <c r="V251" s="6" t="n">
        <v>1000</v>
      </c>
      <c r="W251" s="9">
        <f>SUMIFS('Stock - ETA'!$T$3:T2202,'Stock - ETA'!$F$3:F2202,'Rango proyecciones'!C251,'Stock - ETA'!$AA$3:AA2202,'Rango proyecciones'!$AB$5) + SUMIFS('Stock - ETA'!$S$3:S2202,'Stock - ETA'!$F$3:F2202,'Rango proyecciones'!C251,'Stock - ETA'!$AA$3:AA2202,'Rango proyecciones'!$AB$8)</f>
        <v/>
      </c>
      <c r="X251" s="9">
        <f>SUMIFS('Stock - ETA'!$J$3:J2202,'Stock - ETA'!$F$3:F2202,'Rango proyecciones'!C251,'Stock - ETA'!$Q$3:Q2202,'Rango proyecciones'!$AB$5) + SUMIFS('Stock - ETA'!$I$3:I2202,'Stock - ETA'!$F$3:F2202,'Rango proyecciones'!C251,'Stock - ETA'!$Q$3:Q2202,'Rango proyecciones'!$AB$8)</f>
        <v/>
      </c>
      <c r="Y251" s="15">
        <f> 1 * V251 + W251</f>
        <v/>
      </c>
      <c r="Z251" s="15">
        <f> 1 * V251 + X251</f>
        <v/>
      </c>
      <c r="AA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directa1020715</t>
        </is>
      </c>
      <c r="D252" s="4" t="inlineStr">
        <is>
          <t>Exportacion Directa</t>
        </is>
      </c>
      <c r="E252" s="4" t="n">
        <v>1020715</v>
      </c>
      <c r="F252" s="4" t="inlineStr">
        <is>
          <t>GO Panc Tec C/cue@ Fi Cj Panc AP</t>
        </is>
      </c>
      <c r="G252" s="4" t="inlineStr">
        <is>
          <t>Panceta</t>
        </is>
      </c>
      <c r="H252" s="6" t="n">
        <v>0</v>
      </c>
      <c r="I252" s="9" t="n">
        <v>1000</v>
      </c>
      <c r="J252" s="6">
        <f>SUMIFS('Stock - ETA'!$R$3:R2202,'Stock - ETA'!$F$3:F2202,'Rango proyecciones'!C252,'Stock - ETA'!$AA$3:AA2202,'Rango proyecciones'!$AB$5)</f>
        <v/>
      </c>
      <c r="K252" s="9">
        <f>SUMIFS('Stock - ETA'!$H$3:H2202,'Stock - ETA'!$F$3:F2202,'Rango proyecciones'!C252,'Stock - ETA'!$Q$3:Q2202,'Rango proyecciones'!$AB$5)</f>
        <v/>
      </c>
      <c r="L252" s="9" t="n">
        <v>0</v>
      </c>
      <c r="M252" s="9" t="n">
        <v>0</v>
      </c>
      <c r="N252" s="9" t="n"/>
      <c r="O252" s="9" t="n"/>
      <c r="P252" s="15">
        <f>H252 + O252 + J252</f>
        <v/>
      </c>
      <c r="Q252" s="16">
        <f>H252 + O252 + K252</f>
        <v/>
      </c>
      <c r="R252" s="6">
        <f>SUMIFS('Stock - ETA'!$S$3:S2202,'Stock - ETA'!$F$3:F2202,'Rango proyecciones'!C252,'Stock - ETA'!$AA$3:AA2202,'Rango proyecciones'!$AB$5) + SUMIFS('Stock - ETA'!$R$3:R2202,'Stock - ETA'!$F$3:F2202,'Rango proyecciones'!C252,'Stock - ETA'!$AA$3:AA2202,'Rango proyecciones'!$AB$7)</f>
        <v/>
      </c>
      <c r="S252" s="9">
        <f>SUMIFS('Stock - ETA'!$I$3:I2202,'Stock - ETA'!$F$3:F2202,'Rango proyecciones'!C252,'Stock - ETA'!$Q$3:Q2202,'Rango proyecciones'!$AB$5) + SUMIFS('Stock - ETA'!$H$3:H2202,'Stock - ETA'!$F$3:F2202,'Rango proyecciones'!C252,'Stock - ETA'!$Q$3:Q2202,'Rango proyecciones'!$AB$7)</f>
        <v/>
      </c>
      <c r="T252" s="15">
        <f>R252</f>
        <v/>
      </c>
      <c r="U252" s="15">
        <f>S252</f>
        <v/>
      </c>
      <c r="V252" s="6" t="n">
        <v>1000</v>
      </c>
      <c r="W252" s="9">
        <f>SUMIFS('Stock - ETA'!$T$3:T2202,'Stock - ETA'!$F$3:F2202,'Rango proyecciones'!C252,'Stock - ETA'!$AA$3:AA2202,'Rango proyecciones'!$AB$5) + SUMIFS('Stock - ETA'!$S$3:S2202,'Stock - ETA'!$F$3:F2202,'Rango proyecciones'!C252,'Stock - ETA'!$AA$3:AA2202,'Rango proyecciones'!$AB$8)</f>
        <v/>
      </c>
      <c r="X252" s="9">
        <f>SUMIFS('Stock - ETA'!$J$3:J2202,'Stock - ETA'!$F$3:F2202,'Rango proyecciones'!C252,'Stock - ETA'!$Q$3:Q2202,'Rango proyecciones'!$AB$5) + SUMIFS('Stock - ETA'!$I$3:I2202,'Stock - ETA'!$F$3:F2202,'Rango proyecciones'!C252,'Stock - ETA'!$Q$3:Q2202,'Rango proyecciones'!$AB$8)</f>
        <v/>
      </c>
      <c r="Y252" s="15">
        <f> 1 * V252 + W252</f>
        <v/>
      </c>
      <c r="Z252" s="15">
        <f> 1 * V252 + X252</f>
        <v/>
      </c>
      <c r="AA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directa1020731</t>
        </is>
      </c>
      <c r="D253" s="4" t="inlineStr">
        <is>
          <t>Exportacion Directa</t>
        </is>
      </c>
      <c r="E253" s="4" t="n">
        <v>1020731</v>
      </c>
      <c r="F253" s="4" t="inlineStr">
        <is>
          <t>GO Panc S/tec/cue I@ Fi Cj Panc 4s AP</t>
        </is>
      </c>
      <c r="G253" s="4" t="inlineStr">
        <is>
          <t>Panceta</t>
        </is>
      </c>
      <c r="H253" s="6" t="n">
        <v>34385.04</v>
      </c>
      <c r="I253" s="9" t="n">
        <v>20665</v>
      </c>
      <c r="J253" s="6">
        <f>SUMIFS('Stock - ETA'!$R$3:R2202,'Stock - ETA'!$F$3:F2202,'Rango proyecciones'!C253,'Stock - ETA'!$AA$3:AA2202,'Rango proyecciones'!$AB$5)</f>
        <v/>
      </c>
      <c r="K253" s="9">
        <f>SUMIFS('Stock - ETA'!$H$3:H2202,'Stock - ETA'!$F$3:F2202,'Rango proyecciones'!C253,'Stock - ETA'!$Q$3:Q2202,'Rango proyecciones'!$AB$5)</f>
        <v/>
      </c>
      <c r="L253" s="9" t="n">
        <v>0</v>
      </c>
      <c r="M253" s="9" t="n">
        <v>0</v>
      </c>
      <c r="N253" s="9" t="n"/>
      <c r="O253" s="9" t="n"/>
      <c r="P253" s="15">
        <f>H253 + O253 + J253</f>
        <v/>
      </c>
      <c r="Q253" s="16">
        <f>H253 + O253 + K253</f>
        <v/>
      </c>
      <c r="R253" s="6">
        <f>SUMIFS('Stock - ETA'!$S$3:S2202,'Stock - ETA'!$F$3:F2202,'Rango proyecciones'!C253,'Stock - ETA'!$AA$3:AA2202,'Rango proyecciones'!$AB$5) + SUMIFS('Stock - ETA'!$R$3:R2202,'Stock - ETA'!$F$3:F2202,'Rango proyecciones'!C253,'Stock - ETA'!$AA$3:AA2202,'Rango proyecciones'!$AB$7)</f>
        <v/>
      </c>
      <c r="S253" s="9">
        <f>SUMIFS('Stock - ETA'!$I$3:I2202,'Stock - ETA'!$F$3:F2202,'Rango proyecciones'!C253,'Stock - ETA'!$Q$3:Q2202,'Rango proyecciones'!$AB$5) + SUMIFS('Stock - ETA'!$H$3:H2202,'Stock - ETA'!$F$3:F2202,'Rango proyecciones'!C253,'Stock - ETA'!$Q$3:Q2202,'Rango proyecciones'!$AB$7)</f>
        <v/>
      </c>
      <c r="T253" s="15">
        <f>R253</f>
        <v/>
      </c>
      <c r="U253" s="15">
        <f>S253</f>
        <v/>
      </c>
      <c r="V253" s="6" t="n">
        <v>21000</v>
      </c>
      <c r="W253" s="9">
        <f>SUMIFS('Stock - ETA'!$T$3:T2202,'Stock - ETA'!$F$3:F2202,'Rango proyecciones'!C253,'Stock - ETA'!$AA$3:AA2202,'Rango proyecciones'!$AB$5) + SUMIFS('Stock - ETA'!$S$3:S2202,'Stock - ETA'!$F$3:F2202,'Rango proyecciones'!C253,'Stock - ETA'!$AA$3:AA2202,'Rango proyecciones'!$AB$8)</f>
        <v/>
      </c>
      <c r="X253" s="9">
        <f>SUMIFS('Stock - ETA'!$J$3:J2202,'Stock - ETA'!$F$3:F2202,'Rango proyecciones'!C253,'Stock - ETA'!$Q$3:Q2202,'Rango proyecciones'!$AB$5) + SUMIFS('Stock - ETA'!$I$3:I2202,'Stock - ETA'!$F$3:F2202,'Rango proyecciones'!C253,'Stock - ETA'!$Q$3:Q2202,'Rango proyecciones'!$AB$8)</f>
        <v/>
      </c>
      <c r="Y253" s="15">
        <f> 1 * V253 + W253</f>
        <v/>
      </c>
      <c r="Z253" s="15">
        <f> 1 * V253 + X253</f>
        <v/>
      </c>
      <c r="AA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directa1020758</t>
        </is>
      </c>
      <c r="D254" s="4" t="inlineStr">
        <is>
          <t>Exportacion Directa</t>
        </is>
      </c>
      <c r="E254" s="4" t="n">
        <v>1020758</v>
      </c>
      <c r="F254" s="4" t="inlineStr">
        <is>
          <t>GO Lom Vet S/g@ Va Cj ch AP</t>
        </is>
      </c>
      <c r="G254" s="4" t="inlineStr">
        <is>
          <t>Lomo</t>
        </is>
      </c>
      <c r="H254" s="6" t="n">
        <v>8091.57</v>
      </c>
      <c r="I254" s="9" t="n">
        <v>11356</v>
      </c>
      <c r="J254" s="6">
        <f>SUMIFS('Stock - ETA'!$R$3:R2202,'Stock - ETA'!$F$3:F2202,'Rango proyecciones'!C254,'Stock - ETA'!$AA$3:AA2202,'Rango proyecciones'!$AB$5)</f>
        <v/>
      </c>
      <c r="K254" s="9">
        <f>SUMIFS('Stock - ETA'!$H$3:H2202,'Stock - ETA'!$F$3:F2202,'Rango proyecciones'!C254,'Stock - ETA'!$Q$3:Q2202,'Rango proyecciones'!$AB$5)</f>
        <v/>
      </c>
      <c r="L254" s="9" t="n">
        <v>0</v>
      </c>
      <c r="M254" s="9" t="n">
        <v>0</v>
      </c>
      <c r="N254" s="9" t="n"/>
      <c r="O254" s="9" t="n"/>
      <c r="P254" s="15">
        <f>H254 + O254 + J254</f>
        <v/>
      </c>
      <c r="Q254" s="16">
        <f>H254 + O254 + K254</f>
        <v/>
      </c>
      <c r="R254" s="6">
        <f>SUMIFS('Stock - ETA'!$S$3:S2202,'Stock - ETA'!$F$3:F2202,'Rango proyecciones'!C254,'Stock - ETA'!$AA$3:AA2202,'Rango proyecciones'!$AB$5) + SUMIFS('Stock - ETA'!$R$3:R2202,'Stock - ETA'!$F$3:F2202,'Rango proyecciones'!C254,'Stock - ETA'!$AA$3:AA2202,'Rango proyecciones'!$AB$7)</f>
        <v/>
      </c>
      <c r="S254" s="9">
        <f>SUMIFS('Stock - ETA'!$I$3:I2202,'Stock - ETA'!$F$3:F2202,'Rango proyecciones'!C254,'Stock - ETA'!$Q$3:Q2202,'Rango proyecciones'!$AB$5) + SUMIFS('Stock - ETA'!$H$3:H2202,'Stock - ETA'!$F$3:F2202,'Rango proyecciones'!C254,'Stock - ETA'!$Q$3:Q2202,'Rango proyecciones'!$AB$7)</f>
        <v/>
      </c>
      <c r="T254" s="15">
        <f>R254</f>
        <v/>
      </c>
      <c r="U254" s="15">
        <f>S254</f>
        <v/>
      </c>
      <c r="V254" s="6" t="n">
        <v>7000</v>
      </c>
      <c r="W254" s="9">
        <f>SUMIFS('Stock - ETA'!$T$3:T2202,'Stock - ETA'!$F$3:F2202,'Rango proyecciones'!C254,'Stock - ETA'!$AA$3:AA2202,'Rango proyecciones'!$AB$5) + SUMIFS('Stock - ETA'!$S$3:S2202,'Stock - ETA'!$F$3:F2202,'Rango proyecciones'!C254,'Stock - ETA'!$AA$3:AA2202,'Rango proyecciones'!$AB$8)</f>
        <v/>
      </c>
      <c r="X254" s="9">
        <f>SUMIFS('Stock - ETA'!$J$3:J2202,'Stock - ETA'!$F$3:F2202,'Rango proyecciones'!C254,'Stock - ETA'!$Q$3:Q2202,'Rango proyecciones'!$AB$5) + SUMIFS('Stock - ETA'!$I$3:I2202,'Stock - ETA'!$F$3:F2202,'Rango proyecciones'!C254,'Stock - ETA'!$Q$3:Q2202,'Rango proyecciones'!$AB$8)</f>
        <v/>
      </c>
      <c r="Y254" s="15">
        <f> 1 * V254 + W254</f>
        <v/>
      </c>
      <c r="Z254" s="15">
        <f> 1 * V254 + X254</f>
        <v/>
      </c>
      <c r="AA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directa1020774</t>
        </is>
      </c>
      <c r="D255" s="4" t="inlineStr">
        <is>
          <t>Exportacion Directa</t>
        </is>
      </c>
      <c r="E255" s="4" t="n">
        <v>1020774</v>
      </c>
      <c r="F255" s="4" t="inlineStr">
        <is>
          <t>GO Malaya Japon@ Va Cj JP</t>
        </is>
      </c>
      <c r="G255" s="4" t="inlineStr">
        <is>
          <t>Prolijado</t>
        </is>
      </c>
      <c r="H255" s="6" t="n">
        <v>8025</v>
      </c>
      <c r="I255" s="9" t="n">
        <v>8400</v>
      </c>
      <c r="J255" s="6">
        <f>SUMIFS('Stock - ETA'!$R$3:R2202,'Stock - ETA'!$F$3:F2202,'Rango proyecciones'!C255,'Stock - ETA'!$AA$3:AA2202,'Rango proyecciones'!$AB$5)</f>
        <v/>
      </c>
      <c r="K255" s="9">
        <f>SUMIFS('Stock - ETA'!$H$3:H2202,'Stock - ETA'!$F$3:F2202,'Rango proyecciones'!C255,'Stock - ETA'!$Q$3:Q2202,'Rango proyecciones'!$AB$5)</f>
        <v/>
      </c>
      <c r="L255" s="9" t="n">
        <v>0</v>
      </c>
      <c r="M255" s="9" t="n">
        <v>0</v>
      </c>
      <c r="N255" s="9" t="n"/>
      <c r="O255" s="9" t="n"/>
      <c r="P255" s="15">
        <f>H255 + O255 + J255</f>
        <v/>
      </c>
      <c r="Q255" s="16">
        <f>H255 + O255 + K255</f>
        <v/>
      </c>
      <c r="R255" s="6">
        <f>SUMIFS('Stock - ETA'!$S$3:S2202,'Stock - ETA'!$F$3:F2202,'Rango proyecciones'!C255,'Stock - ETA'!$AA$3:AA2202,'Rango proyecciones'!$AB$5) + SUMIFS('Stock - ETA'!$R$3:R2202,'Stock - ETA'!$F$3:F2202,'Rango proyecciones'!C255,'Stock - ETA'!$AA$3:AA2202,'Rango proyecciones'!$AB$7)</f>
        <v/>
      </c>
      <c r="S255" s="9">
        <f>SUMIFS('Stock - ETA'!$I$3:I2202,'Stock - ETA'!$F$3:F2202,'Rango proyecciones'!C255,'Stock - ETA'!$Q$3:Q2202,'Rango proyecciones'!$AB$5) + SUMIFS('Stock - ETA'!$H$3:H2202,'Stock - ETA'!$F$3:F2202,'Rango proyecciones'!C255,'Stock - ETA'!$Q$3:Q2202,'Rango proyecciones'!$AB$7)</f>
        <v/>
      </c>
      <c r="T255" s="15">
        <f>R255</f>
        <v/>
      </c>
      <c r="U255" s="15">
        <f>S255</f>
        <v/>
      </c>
      <c r="V255" s="6" t="n">
        <v>7000</v>
      </c>
      <c r="W255" s="9">
        <f>SUMIFS('Stock - ETA'!$T$3:T2202,'Stock - ETA'!$F$3:F2202,'Rango proyecciones'!C255,'Stock - ETA'!$AA$3:AA2202,'Rango proyecciones'!$AB$5) + SUMIFS('Stock - ETA'!$S$3:S2202,'Stock - ETA'!$F$3:F2202,'Rango proyecciones'!C255,'Stock - ETA'!$AA$3:AA2202,'Rango proyecciones'!$AB$8)</f>
        <v/>
      </c>
      <c r="X255" s="9">
        <f>SUMIFS('Stock - ETA'!$J$3:J2202,'Stock - ETA'!$F$3:F2202,'Rango proyecciones'!C255,'Stock - ETA'!$Q$3:Q2202,'Rango proyecciones'!$AB$5) + SUMIFS('Stock - ETA'!$I$3:I2202,'Stock - ETA'!$F$3:F2202,'Rango proyecciones'!C255,'Stock - ETA'!$Q$3:Q2202,'Rango proyecciones'!$AB$8)</f>
        <v/>
      </c>
      <c r="Y255" s="15">
        <f> 1 * V255 + W255</f>
        <v/>
      </c>
      <c r="Z255" s="15">
        <f> 1 * V255 + X255</f>
        <v/>
      </c>
      <c r="AA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directa1020802</t>
        </is>
      </c>
      <c r="D256" s="4" t="inlineStr">
        <is>
          <t>Exportacion Directa</t>
        </is>
      </c>
      <c r="E256" s="4" t="n">
        <v>1020802</v>
      </c>
      <c r="F256" s="4" t="inlineStr">
        <is>
          <t>GO Panc S/tec N@ Fi Cj 20k AP</t>
        </is>
      </c>
      <c r="G256" s="4" t="inlineStr">
        <is>
          <t>Panceta</t>
        </is>
      </c>
      <c r="H256" s="6" t="n">
        <v>0</v>
      </c>
      <c r="I256" s="9" t="n">
        <v>25169</v>
      </c>
      <c r="J256" s="6">
        <f>SUMIFS('Stock - ETA'!$R$3:R2202,'Stock - ETA'!$F$3:F2202,'Rango proyecciones'!C256,'Stock - ETA'!$AA$3:AA2202,'Rango proyecciones'!$AB$5)</f>
        <v/>
      </c>
      <c r="K256" s="9">
        <f>SUMIFS('Stock - ETA'!$H$3:H2202,'Stock - ETA'!$F$3:F2202,'Rango proyecciones'!C256,'Stock - ETA'!$Q$3:Q2202,'Rango proyecciones'!$AB$5)</f>
        <v/>
      </c>
      <c r="L256" s="9" t="n">
        <v>0</v>
      </c>
      <c r="M256" s="9" t="n">
        <v>0</v>
      </c>
      <c r="N256" s="9" t="n"/>
      <c r="O256" s="9" t="n"/>
      <c r="P256" s="15">
        <f>H256 + O256 + J256</f>
        <v/>
      </c>
      <c r="Q256" s="16">
        <f>H256 + O256 + K256</f>
        <v/>
      </c>
      <c r="R256" s="6">
        <f>SUMIFS('Stock - ETA'!$S$3:S2202,'Stock - ETA'!$F$3:F2202,'Rango proyecciones'!C256,'Stock - ETA'!$AA$3:AA2202,'Rango proyecciones'!$AB$5) + SUMIFS('Stock - ETA'!$R$3:R2202,'Stock - ETA'!$F$3:F2202,'Rango proyecciones'!C256,'Stock - ETA'!$AA$3:AA2202,'Rango proyecciones'!$AB$7)</f>
        <v/>
      </c>
      <c r="S256" s="9">
        <f>SUMIFS('Stock - ETA'!$I$3:I2202,'Stock - ETA'!$F$3:F2202,'Rango proyecciones'!C256,'Stock - ETA'!$Q$3:Q2202,'Rango proyecciones'!$AB$5) + SUMIFS('Stock - ETA'!$H$3:H2202,'Stock - ETA'!$F$3:F2202,'Rango proyecciones'!C256,'Stock - ETA'!$Q$3:Q2202,'Rango proyecciones'!$AB$7)</f>
        <v/>
      </c>
      <c r="T256" s="15">
        <f>R256</f>
        <v/>
      </c>
      <c r="U256" s="15">
        <f>S256</f>
        <v/>
      </c>
      <c r="V256" s="6" t="n">
        <v>3000</v>
      </c>
      <c r="W256" s="9">
        <f>SUMIFS('Stock - ETA'!$T$3:T2202,'Stock - ETA'!$F$3:F2202,'Rango proyecciones'!C256,'Stock - ETA'!$AA$3:AA2202,'Rango proyecciones'!$AB$5) + SUMIFS('Stock - ETA'!$S$3:S2202,'Stock - ETA'!$F$3:F2202,'Rango proyecciones'!C256,'Stock - ETA'!$AA$3:AA2202,'Rango proyecciones'!$AB$8)</f>
        <v/>
      </c>
      <c r="X256" s="9">
        <f>SUMIFS('Stock - ETA'!$J$3:J2202,'Stock - ETA'!$F$3:F2202,'Rango proyecciones'!C256,'Stock - ETA'!$Q$3:Q2202,'Rango proyecciones'!$AB$5) + SUMIFS('Stock - ETA'!$I$3:I2202,'Stock - ETA'!$F$3:F2202,'Rango proyecciones'!C256,'Stock - ETA'!$Q$3:Q2202,'Rango proyecciones'!$AB$8)</f>
        <v/>
      </c>
      <c r="Y256" s="15">
        <f> 1 * V256 + W256</f>
        <v/>
      </c>
      <c r="Z256" s="15">
        <f> 1 * V256 + X256</f>
        <v/>
      </c>
      <c r="AA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directa1020810</t>
        </is>
      </c>
      <c r="D257" s="4" t="inlineStr">
        <is>
          <t>Exportacion Directa</t>
        </is>
      </c>
      <c r="E257" s="4" t="n">
        <v>1020810</v>
      </c>
      <c r="F257" s="4" t="inlineStr">
        <is>
          <t>GO Recto@ Cj File AP</t>
        </is>
      </c>
      <c r="G257" s="4" t="inlineStr">
        <is>
          <t>Subprod</t>
        </is>
      </c>
      <c r="H257" s="6" t="n">
        <v>1090</v>
      </c>
      <c r="I257" s="9" t="n">
        <v>4000</v>
      </c>
      <c r="J257" s="6">
        <f>SUMIFS('Stock - ETA'!$R$3:R2202,'Stock - ETA'!$F$3:F2202,'Rango proyecciones'!C257,'Stock - ETA'!$AA$3:AA2202,'Rango proyecciones'!$AB$5)</f>
        <v/>
      </c>
      <c r="K257" s="9">
        <f>SUMIFS('Stock - ETA'!$H$3:H2202,'Stock - ETA'!$F$3:F2202,'Rango proyecciones'!C257,'Stock - ETA'!$Q$3:Q2202,'Rango proyecciones'!$AB$5)</f>
        <v/>
      </c>
      <c r="L257" s="9" t="n">
        <v>0</v>
      </c>
      <c r="M257" s="9" t="n">
        <v>0</v>
      </c>
      <c r="N257" s="9" t="n"/>
      <c r="O257" s="9" t="n"/>
      <c r="P257" s="15">
        <f>H257 + O257 + J257</f>
        <v/>
      </c>
      <c r="Q257" s="16">
        <f>H257 + O257 + K257</f>
        <v/>
      </c>
      <c r="R257" s="6">
        <f>SUMIFS('Stock - ETA'!$S$3:S2202,'Stock - ETA'!$F$3:F2202,'Rango proyecciones'!C257,'Stock - ETA'!$AA$3:AA2202,'Rango proyecciones'!$AB$5) + SUMIFS('Stock - ETA'!$R$3:R2202,'Stock - ETA'!$F$3:F2202,'Rango proyecciones'!C257,'Stock - ETA'!$AA$3:AA2202,'Rango proyecciones'!$AB$7)</f>
        <v/>
      </c>
      <c r="S257" s="9">
        <f>SUMIFS('Stock - ETA'!$I$3:I2202,'Stock - ETA'!$F$3:F2202,'Rango proyecciones'!C257,'Stock - ETA'!$Q$3:Q2202,'Rango proyecciones'!$AB$5) + SUMIFS('Stock - ETA'!$H$3:H2202,'Stock - ETA'!$F$3:F2202,'Rango proyecciones'!C257,'Stock - ETA'!$Q$3:Q2202,'Rango proyecciones'!$AB$7)</f>
        <v/>
      </c>
      <c r="T257" s="15">
        <f>R257</f>
        <v/>
      </c>
      <c r="U257" s="15">
        <f>S257</f>
        <v/>
      </c>
      <c r="V257" s="6" t="n">
        <v>5000</v>
      </c>
      <c r="W257" s="9">
        <f>SUMIFS('Stock - ETA'!$T$3:T2202,'Stock - ETA'!$F$3:F2202,'Rango proyecciones'!C257,'Stock - ETA'!$AA$3:AA2202,'Rango proyecciones'!$AB$5) + SUMIFS('Stock - ETA'!$S$3:S2202,'Stock - ETA'!$F$3:F2202,'Rango proyecciones'!C257,'Stock - ETA'!$AA$3:AA2202,'Rango proyecciones'!$AB$8)</f>
        <v/>
      </c>
      <c r="X257" s="9">
        <f>SUMIFS('Stock - ETA'!$J$3:J2202,'Stock - ETA'!$F$3:F2202,'Rango proyecciones'!C257,'Stock - ETA'!$Q$3:Q2202,'Rango proyecciones'!$AB$5) + SUMIFS('Stock - ETA'!$I$3:I2202,'Stock - ETA'!$F$3:F2202,'Rango proyecciones'!C257,'Stock - ETA'!$Q$3:Q2202,'Rango proyecciones'!$AB$8)</f>
        <v/>
      </c>
      <c r="Y257" s="15">
        <f> 1 * V257 + W257</f>
        <v/>
      </c>
      <c r="Z257" s="15">
        <f> 1 * V257 + X257</f>
        <v/>
      </c>
      <c r="AA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directa1020914</t>
        </is>
      </c>
      <c r="D258" s="4" t="inlineStr">
        <is>
          <t>Exportacion Directa</t>
        </is>
      </c>
      <c r="E258" s="4" t="n">
        <v>1020914</v>
      </c>
      <c r="F258" s="4" t="inlineStr">
        <is>
          <t>GO Panc Lam 2.5mm@ Cj ch AP</t>
        </is>
      </c>
      <c r="G258" s="4" t="inlineStr">
        <is>
          <t>Panceta</t>
        </is>
      </c>
      <c r="H258" s="6" t="n">
        <v>0</v>
      </c>
      <c r="I258" s="9" t="n">
        <v>1100</v>
      </c>
      <c r="J258" s="6">
        <f>SUMIFS('Stock - ETA'!$R$3:R2202,'Stock - ETA'!$F$3:F2202,'Rango proyecciones'!C258,'Stock - ETA'!$AA$3:AA2202,'Rango proyecciones'!$AB$5)</f>
        <v/>
      </c>
      <c r="K258" s="9">
        <f>SUMIFS('Stock - ETA'!$H$3:H2202,'Stock - ETA'!$F$3:F2202,'Rango proyecciones'!C258,'Stock - ETA'!$Q$3:Q2202,'Rango proyecciones'!$AB$5)</f>
        <v/>
      </c>
      <c r="L258" s="9" t="n">
        <v>0</v>
      </c>
      <c r="M258" s="9" t="n">
        <v>0</v>
      </c>
      <c r="N258" s="9" t="n"/>
      <c r="O258" s="9" t="n"/>
      <c r="P258" s="15">
        <f>H258 + O258 + J258</f>
        <v/>
      </c>
      <c r="Q258" s="16">
        <f>H258 + O258 + K258</f>
        <v/>
      </c>
      <c r="R258" s="6">
        <f>SUMIFS('Stock - ETA'!$S$3:S2202,'Stock - ETA'!$F$3:F2202,'Rango proyecciones'!C258,'Stock - ETA'!$AA$3:AA2202,'Rango proyecciones'!$AB$5) + SUMIFS('Stock - ETA'!$R$3:R2202,'Stock - ETA'!$F$3:F2202,'Rango proyecciones'!C258,'Stock - ETA'!$AA$3:AA2202,'Rango proyecciones'!$AB$7)</f>
        <v/>
      </c>
      <c r="S258" s="9">
        <f>SUMIFS('Stock - ETA'!$I$3:I2202,'Stock - ETA'!$F$3:F2202,'Rango proyecciones'!C258,'Stock - ETA'!$Q$3:Q2202,'Rango proyecciones'!$AB$5) + SUMIFS('Stock - ETA'!$H$3:H2202,'Stock - ETA'!$F$3:F2202,'Rango proyecciones'!C258,'Stock - ETA'!$Q$3:Q2202,'Rango proyecciones'!$AB$7)</f>
        <v/>
      </c>
      <c r="T258" s="15">
        <f>R258</f>
        <v/>
      </c>
      <c r="U258" s="15">
        <f>S258</f>
        <v/>
      </c>
      <c r="V258" s="6" t="n"/>
      <c r="W258" s="9">
        <f>SUMIFS('Stock - ETA'!$T$3:T2202,'Stock - ETA'!$F$3:F2202,'Rango proyecciones'!C258,'Stock - ETA'!$AA$3:AA2202,'Rango proyecciones'!$AB$5) + SUMIFS('Stock - ETA'!$S$3:S2202,'Stock - ETA'!$F$3:F2202,'Rango proyecciones'!C258,'Stock - ETA'!$AA$3:AA2202,'Rango proyecciones'!$AB$8)</f>
        <v/>
      </c>
      <c r="X258" s="9">
        <f>SUMIFS('Stock - ETA'!$J$3:J2202,'Stock - ETA'!$F$3:F2202,'Rango proyecciones'!C258,'Stock - ETA'!$Q$3:Q2202,'Rango proyecciones'!$AB$5) + SUMIFS('Stock - ETA'!$I$3:I2202,'Stock - ETA'!$F$3:F2202,'Rango proyecciones'!C258,'Stock - ETA'!$Q$3:Q2202,'Rango proyecciones'!$AB$8)</f>
        <v/>
      </c>
      <c r="Y258" s="15">
        <f> 1 * V258 + W258</f>
        <v/>
      </c>
      <c r="Z258" s="15">
        <f> 1 * V258 + X258</f>
        <v/>
      </c>
      <c r="AA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directa1020990</t>
        </is>
      </c>
      <c r="D259" s="4" t="inlineStr">
        <is>
          <t>Exportacion Directa</t>
        </is>
      </c>
      <c r="E259" s="4" t="n">
        <v>1020990</v>
      </c>
      <c r="F259" s="4" t="inlineStr">
        <is>
          <t>GO Ganso S/g S/abst DA@ Cj 12k AP</t>
        </is>
      </c>
      <c r="G259" s="4" t="inlineStr">
        <is>
          <t>Pierna</t>
        </is>
      </c>
      <c r="H259" s="6" t="n">
        <v>3320.3</v>
      </c>
      <c r="I259" s="9" t="n">
        <v>8557</v>
      </c>
      <c r="J259" s="6">
        <f>SUMIFS('Stock - ETA'!$R$3:R2202,'Stock - ETA'!$F$3:F2202,'Rango proyecciones'!C259,'Stock - ETA'!$AA$3:AA2202,'Rango proyecciones'!$AB$5)</f>
        <v/>
      </c>
      <c r="K259" s="9">
        <f>SUMIFS('Stock - ETA'!$H$3:H2202,'Stock - ETA'!$F$3:F2202,'Rango proyecciones'!C259,'Stock - ETA'!$Q$3:Q2202,'Rango proyecciones'!$AB$5)</f>
        <v/>
      </c>
      <c r="L259" s="9" t="n">
        <v>0</v>
      </c>
      <c r="M259" s="9" t="n">
        <v>0</v>
      </c>
      <c r="N259" s="9" t="n"/>
      <c r="O259" s="9" t="n"/>
      <c r="P259" s="15">
        <f>H259 + O259 + J259</f>
        <v/>
      </c>
      <c r="Q259" s="16">
        <f>H259 + O259 + K259</f>
        <v/>
      </c>
      <c r="R259" s="6">
        <f>SUMIFS('Stock - ETA'!$S$3:S2202,'Stock - ETA'!$F$3:F2202,'Rango proyecciones'!C259,'Stock - ETA'!$AA$3:AA2202,'Rango proyecciones'!$AB$5) + SUMIFS('Stock - ETA'!$R$3:R2202,'Stock - ETA'!$F$3:F2202,'Rango proyecciones'!C259,'Stock - ETA'!$AA$3:AA2202,'Rango proyecciones'!$AB$7)</f>
        <v/>
      </c>
      <c r="S259" s="9">
        <f>SUMIFS('Stock - ETA'!$I$3:I2202,'Stock - ETA'!$F$3:F2202,'Rango proyecciones'!C259,'Stock - ETA'!$Q$3:Q2202,'Rango proyecciones'!$AB$5) + SUMIFS('Stock - ETA'!$H$3:H2202,'Stock - ETA'!$F$3:F2202,'Rango proyecciones'!C259,'Stock - ETA'!$Q$3:Q2202,'Rango proyecciones'!$AB$7)</f>
        <v/>
      </c>
      <c r="T259" s="15">
        <f>R259</f>
        <v/>
      </c>
      <c r="U259" s="15">
        <f>S259</f>
        <v/>
      </c>
      <c r="V259" s="6" t="n">
        <v>5000</v>
      </c>
      <c r="W259" s="9">
        <f>SUMIFS('Stock - ETA'!$T$3:T2202,'Stock - ETA'!$F$3:F2202,'Rango proyecciones'!C259,'Stock - ETA'!$AA$3:AA2202,'Rango proyecciones'!$AB$5) + SUMIFS('Stock - ETA'!$S$3:S2202,'Stock - ETA'!$F$3:F2202,'Rango proyecciones'!C259,'Stock - ETA'!$AA$3:AA2202,'Rango proyecciones'!$AB$8)</f>
        <v/>
      </c>
      <c r="X259" s="9">
        <f>SUMIFS('Stock - ETA'!$J$3:J2202,'Stock - ETA'!$F$3:F2202,'Rango proyecciones'!C259,'Stock - ETA'!$Q$3:Q2202,'Rango proyecciones'!$AB$5) + SUMIFS('Stock - ETA'!$I$3:I2202,'Stock - ETA'!$F$3:F2202,'Rango proyecciones'!C259,'Stock - ETA'!$Q$3:Q2202,'Rango proyecciones'!$AB$8)</f>
        <v/>
      </c>
      <c r="Y259" s="15">
        <f> 1 * V259 + W259</f>
        <v/>
      </c>
      <c r="Z259" s="15">
        <f> 1 * V259 + X259</f>
        <v/>
      </c>
      <c r="AA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directa1020991</t>
        </is>
      </c>
      <c r="D260" s="4" t="inlineStr">
        <is>
          <t>Exportacion Directa</t>
        </is>
      </c>
      <c r="E260" s="4" t="n">
        <v>1020991</v>
      </c>
      <c r="F260" s="4" t="inlineStr">
        <is>
          <t>GO Asiento C/g DA@ Cj 12k JP</t>
        </is>
      </c>
      <c r="G260" s="4" t="inlineStr">
        <is>
          <t>Pierna</t>
        </is>
      </c>
      <c r="H260" s="6" t="n">
        <v>1513.99</v>
      </c>
      <c r="I260" s="9" t="n">
        <v>6000</v>
      </c>
      <c r="J260" s="6">
        <f>SUMIFS('Stock - ETA'!$R$3:R2202,'Stock - ETA'!$F$3:F2202,'Rango proyecciones'!C260,'Stock - ETA'!$AA$3:AA2202,'Rango proyecciones'!$AB$5)</f>
        <v/>
      </c>
      <c r="K260" s="9">
        <f>SUMIFS('Stock - ETA'!$H$3:H2202,'Stock - ETA'!$F$3:F2202,'Rango proyecciones'!C260,'Stock - ETA'!$Q$3:Q2202,'Rango proyecciones'!$AB$5)</f>
        <v/>
      </c>
      <c r="L260" s="9" t="n">
        <v>0</v>
      </c>
      <c r="M260" s="9" t="n">
        <v>0</v>
      </c>
      <c r="N260" s="9" t="n"/>
      <c r="O260" s="9" t="n"/>
      <c r="P260" s="15">
        <f>H260 + O260 + J260</f>
        <v/>
      </c>
      <c r="Q260" s="16">
        <f>H260 + O260 + K260</f>
        <v/>
      </c>
      <c r="R260" s="6">
        <f>SUMIFS('Stock - ETA'!$S$3:S2202,'Stock - ETA'!$F$3:F2202,'Rango proyecciones'!C260,'Stock - ETA'!$AA$3:AA2202,'Rango proyecciones'!$AB$5) + SUMIFS('Stock - ETA'!$R$3:R2202,'Stock - ETA'!$F$3:F2202,'Rango proyecciones'!C260,'Stock - ETA'!$AA$3:AA2202,'Rango proyecciones'!$AB$7)</f>
        <v/>
      </c>
      <c r="S260" s="9">
        <f>SUMIFS('Stock - ETA'!$I$3:I2202,'Stock - ETA'!$F$3:F2202,'Rango proyecciones'!C260,'Stock - ETA'!$Q$3:Q2202,'Rango proyecciones'!$AB$5) + SUMIFS('Stock - ETA'!$H$3:H2202,'Stock - ETA'!$F$3:F2202,'Rango proyecciones'!C260,'Stock - ETA'!$Q$3:Q2202,'Rango proyecciones'!$AB$7)</f>
        <v/>
      </c>
      <c r="T260" s="15">
        <f>R260</f>
        <v/>
      </c>
      <c r="U260" s="15">
        <f>S260</f>
        <v/>
      </c>
      <c r="V260" s="6" t="n">
        <v>3000</v>
      </c>
      <c r="W260" s="9">
        <f>SUMIFS('Stock - ETA'!$T$3:T2202,'Stock - ETA'!$F$3:F2202,'Rango proyecciones'!C260,'Stock - ETA'!$AA$3:AA2202,'Rango proyecciones'!$AB$5) + SUMIFS('Stock - ETA'!$S$3:S2202,'Stock - ETA'!$F$3:F2202,'Rango proyecciones'!C260,'Stock - ETA'!$AA$3:AA2202,'Rango proyecciones'!$AB$8)</f>
        <v/>
      </c>
      <c r="X260" s="9">
        <f>SUMIFS('Stock - ETA'!$J$3:J2202,'Stock - ETA'!$F$3:F2202,'Rango proyecciones'!C260,'Stock - ETA'!$Q$3:Q2202,'Rango proyecciones'!$AB$5) + SUMIFS('Stock - ETA'!$I$3:I2202,'Stock - ETA'!$F$3:F2202,'Rango proyecciones'!C260,'Stock - ETA'!$Q$3:Q2202,'Rango proyecciones'!$AB$8)</f>
        <v/>
      </c>
      <c r="Y260" s="15">
        <f> 1 * V260 + W260</f>
        <v/>
      </c>
      <c r="Z260" s="15">
        <f> 1 * V260 + X260</f>
        <v/>
      </c>
      <c r="AA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directa1021136</t>
        </is>
      </c>
      <c r="D261" s="4" t="inlineStr">
        <is>
          <t>Exportacion Directa</t>
        </is>
      </c>
      <c r="E261" s="4" t="n">
        <v>1021136</v>
      </c>
      <c r="F261" s="4" t="inlineStr">
        <is>
          <t>GO Tráquea@ Cj Lom Ctro AP</t>
        </is>
      </c>
      <c r="G261" s="4" t="inlineStr">
        <is>
          <t>Subprod</t>
        </is>
      </c>
      <c r="H261" s="6" t="n">
        <v>0</v>
      </c>
      <c r="I261" s="9" t="n">
        <v>9500</v>
      </c>
      <c r="J261" s="6">
        <f>SUMIFS('Stock - ETA'!$R$3:R2202,'Stock - ETA'!$F$3:F2202,'Rango proyecciones'!C261,'Stock - ETA'!$AA$3:AA2202,'Rango proyecciones'!$AB$5)</f>
        <v/>
      </c>
      <c r="K261" s="9">
        <f>SUMIFS('Stock - ETA'!$H$3:H2202,'Stock - ETA'!$F$3:F2202,'Rango proyecciones'!C261,'Stock - ETA'!$Q$3:Q2202,'Rango proyecciones'!$AB$5)</f>
        <v/>
      </c>
      <c r="L261" s="9" t="n">
        <v>0</v>
      </c>
      <c r="M261" s="9" t="n">
        <v>0</v>
      </c>
      <c r="N261" s="9" t="n"/>
      <c r="O261" s="9" t="n"/>
      <c r="P261" s="15">
        <f>H261 + O261 + J261</f>
        <v/>
      </c>
      <c r="Q261" s="16">
        <f>H261 + O261 + K261</f>
        <v/>
      </c>
      <c r="R261" s="6">
        <f>SUMIFS('Stock - ETA'!$S$3:S2202,'Stock - ETA'!$F$3:F2202,'Rango proyecciones'!C261,'Stock - ETA'!$AA$3:AA2202,'Rango proyecciones'!$AB$5) + SUMIFS('Stock - ETA'!$R$3:R2202,'Stock - ETA'!$F$3:F2202,'Rango proyecciones'!C261,'Stock - ETA'!$AA$3:AA2202,'Rango proyecciones'!$AB$7)</f>
        <v/>
      </c>
      <c r="S261" s="9">
        <f>SUMIFS('Stock - ETA'!$I$3:I2202,'Stock - ETA'!$F$3:F2202,'Rango proyecciones'!C261,'Stock - ETA'!$Q$3:Q2202,'Rango proyecciones'!$AB$5) + SUMIFS('Stock - ETA'!$H$3:H2202,'Stock - ETA'!$F$3:F2202,'Rango proyecciones'!C261,'Stock - ETA'!$Q$3:Q2202,'Rango proyecciones'!$AB$7)</f>
        <v/>
      </c>
      <c r="T261" s="15">
        <f>R261</f>
        <v/>
      </c>
      <c r="U261" s="15">
        <f>S261</f>
        <v/>
      </c>
      <c r="V261" s="6" t="n">
        <v>5000</v>
      </c>
      <c r="W261" s="9">
        <f>SUMIFS('Stock - ETA'!$T$3:T2202,'Stock - ETA'!$F$3:F2202,'Rango proyecciones'!C261,'Stock - ETA'!$AA$3:AA2202,'Rango proyecciones'!$AB$5) + SUMIFS('Stock - ETA'!$S$3:S2202,'Stock - ETA'!$F$3:F2202,'Rango proyecciones'!C261,'Stock - ETA'!$AA$3:AA2202,'Rango proyecciones'!$AB$8)</f>
        <v/>
      </c>
      <c r="X261" s="9">
        <f>SUMIFS('Stock - ETA'!$J$3:J2202,'Stock - ETA'!$F$3:F2202,'Rango proyecciones'!C261,'Stock - ETA'!$Q$3:Q2202,'Rango proyecciones'!$AB$5) + SUMIFS('Stock - ETA'!$I$3:I2202,'Stock - ETA'!$F$3:F2202,'Rango proyecciones'!C261,'Stock - ETA'!$Q$3:Q2202,'Rango proyecciones'!$AB$8)</f>
        <v/>
      </c>
      <c r="Y261" s="15">
        <f> 1 * V261 + W261</f>
        <v/>
      </c>
      <c r="Z261" s="15">
        <f> 1 * V261 + X261</f>
        <v/>
      </c>
      <c r="AA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directa1021533</t>
        </is>
      </c>
      <c r="D262" s="4" t="inlineStr">
        <is>
          <t>Exportacion Directa</t>
        </is>
      </c>
      <c r="E262" s="4" t="n">
        <v>1021533</v>
      </c>
      <c r="F262" s="4" t="inlineStr">
        <is>
          <t>GO Panc Mit@ Va Cj 20k AP</t>
        </is>
      </c>
      <c r="G262" s="4" t="inlineStr">
        <is>
          <t>Panceta</t>
        </is>
      </c>
      <c r="H262" s="6" t="n">
        <v>10138.24</v>
      </c>
      <c r="I262" s="9" t="n">
        <v>0</v>
      </c>
      <c r="J262" s="6">
        <f>SUMIFS('Stock - ETA'!$R$3:R2202,'Stock - ETA'!$F$3:F2202,'Rango proyecciones'!C262,'Stock - ETA'!$AA$3:AA2202,'Rango proyecciones'!$AB$5)</f>
        <v/>
      </c>
      <c r="K262" s="9">
        <f>SUMIFS('Stock - ETA'!$H$3:H2202,'Stock - ETA'!$F$3:F2202,'Rango proyecciones'!C262,'Stock - ETA'!$Q$3:Q2202,'Rango proyecciones'!$AB$5)</f>
        <v/>
      </c>
      <c r="L262" s="9" t="n">
        <v>0</v>
      </c>
      <c r="M262" s="9" t="n">
        <v>0</v>
      </c>
      <c r="N262" s="9" t="n"/>
      <c r="O262" s="9" t="n"/>
      <c r="P262" s="15">
        <f>H262 + O262 + J262</f>
        <v/>
      </c>
      <c r="Q262" s="16">
        <f>H262 + O262 + K262</f>
        <v/>
      </c>
      <c r="R262" s="6">
        <f>SUMIFS('Stock - ETA'!$S$3:S2202,'Stock - ETA'!$F$3:F2202,'Rango proyecciones'!C262,'Stock - ETA'!$AA$3:AA2202,'Rango proyecciones'!$AB$5) + SUMIFS('Stock - ETA'!$R$3:R2202,'Stock - ETA'!$F$3:F2202,'Rango proyecciones'!C262,'Stock - ETA'!$AA$3:AA2202,'Rango proyecciones'!$AB$7)</f>
        <v/>
      </c>
      <c r="S262" s="9">
        <f>SUMIFS('Stock - ETA'!$I$3:I2202,'Stock - ETA'!$F$3:F2202,'Rango proyecciones'!C262,'Stock - ETA'!$Q$3:Q2202,'Rango proyecciones'!$AB$5) + SUMIFS('Stock - ETA'!$H$3:H2202,'Stock - ETA'!$F$3:F2202,'Rango proyecciones'!C262,'Stock - ETA'!$Q$3:Q2202,'Rango proyecciones'!$AB$7)</f>
        <v/>
      </c>
      <c r="T262" s="15">
        <f>R262</f>
        <v/>
      </c>
      <c r="U262" s="15">
        <f>S262</f>
        <v/>
      </c>
      <c r="V262" s="6" t="n">
        <v>15000</v>
      </c>
      <c r="W262" s="9">
        <f>SUMIFS('Stock - ETA'!$T$3:T2202,'Stock - ETA'!$F$3:F2202,'Rango proyecciones'!C262,'Stock - ETA'!$AA$3:AA2202,'Rango proyecciones'!$AB$5) + SUMIFS('Stock - ETA'!$S$3:S2202,'Stock - ETA'!$F$3:F2202,'Rango proyecciones'!C262,'Stock - ETA'!$AA$3:AA2202,'Rango proyecciones'!$AB$8)</f>
        <v/>
      </c>
      <c r="X262" s="9">
        <f>SUMIFS('Stock - ETA'!$J$3:J2202,'Stock - ETA'!$F$3:F2202,'Rango proyecciones'!C262,'Stock - ETA'!$Q$3:Q2202,'Rango proyecciones'!$AB$5) + SUMIFS('Stock - ETA'!$I$3:I2202,'Stock - ETA'!$F$3:F2202,'Rango proyecciones'!C262,'Stock - ETA'!$Q$3:Q2202,'Rango proyecciones'!$AB$8)</f>
        <v/>
      </c>
      <c r="Y262" s="15">
        <f> 1 * V262 + W262</f>
        <v/>
      </c>
      <c r="Z262" s="15">
        <f> 1 * V262 + X262</f>
        <v/>
      </c>
      <c r="AA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directa1021603</t>
        </is>
      </c>
      <c r="D263" s="4" t="inlineStr">
        <is>
          <t>Exportacion Directa</t>
        </is>
      </c>
      <c r="E263" s="4" t="n">
        <v>1021603</v>
      </c>
      <c r="F263" s="4" t="inlineStr">
        <is>
          <t>GO MM Loin L (MC4-5)@ Fi Cj ch JP</t>
        </is>
      </c>
      <c r="G263" s="4" t="inlineStr">
        <is>
          <t>Lomo</t>
        </is>
      </c>
      <c r="H263" s="6" t="n">
        <v>5061.11</v>
      </c>
      <c r="I263" s="9" t="n">
        <v>5000</v>
      </c>
      <c r="J263" s="6">
        <f>SUMIFS('Stock - ETA'!$R$3:R2202,'Stock - ETA'!$F$3:F2202,'Rango proyecciones'!C263,'Stock - ETA'!$AA$3:AA2202,'Rango proyecciones'!$AB$5)</f>
        <v/>
      </c>
      <c r="K263" s="9">
        <f>SUMIFS('Stock - ETA'!$H$3:H2202,'Stock - ETA'!$F$3:F2202,'Rango proyecciones'!C263,'Stock - ETA'!$Q$3:Q2202,'Rango proyecciones'!$AB$5)</f>
        <v/>
      </c>
      <c r="L263" s="9" t="n">
        <v>0</v>
      </c>
      <c r="M263" s="9" t="n">
        <v>0</v>
      </c>
      <c r="N263" s="9" t="n"/>
      <c r="O263" s="9" t="n"/>
      <c r="P263" s="15">
        <f>H263 + O263 + J263</f>
        <v/>
      </c>
      <c r="Q263" s="16">
        <f>H263 + O263 + K263</f>
        <v/>
      </c>
      <c r="R263" s="6">
        <f>SUMIFS('Stock - ETA'!$S$3:S2202,'Stock - ETA'!$F$3:F2202,'Rango proyecciones'!C263,'Stock - ETA'!$AA$3:AA2202,'Rango proyecciones'!$AB$5) + SUMIFS('Stock - ETA'!$R$3:R2202,'Stock - ETA'!$F$3:F2202,'Rango proyecciones'!C263,'Stock - ETA'!$AA$3:AA2202,'Rango proyecciones'!$AB$7)</f>
        <v/>
      </c>
      <c r="S263" s="9">
        <f>SUMIFS('Stock - ETA'!$I$3:I2202,'Stock - ETA'!$F$3:F2202,'Rango proyecciones'!C263,'Stock - ETA'!$Q$3:Q2202,'Rango proyecciones'!$AB$5) + SUMIFS('Stock - ETA'!$H$3:H2202,'Stock - ETA'!$F$3:F2202,'Rango proyecciones'!C263,'Stock - ETA'!$Q$3:Q2202,'Rango proyecciones'!$AB$7)</f>
        <v/>
      </c>
      <c r="T263" s="15">
        <f>R263</f>
        <v/>
      </c>
      <c r="U263" s="15">
        <f>S263</f>
        <v/>
      </c>
      <c r="V263" s="6" t="n">
        <v>5000</v>
      </c>
      <c r="W263" s="9">
        <f>SUMIFS('Stock - ETA'!$T$3:T2202,'Stock - ETA'!$F$3:F2202,'Rango proyecciones'!C263,'Stock - ETA'!$AA$3:AA2202,'Rango proyecciones'!$AB$5) + SUMIFS('Stock - ETA'!$S$3:S2202,'Stock - ETA'!$F$3:F2202,'Rango proyecciones'!C263,'Stock - ETA'!$AA$3:AA2202,'Rango proyecciones'!$AB$8)</f>
        <v/>
      </c>
      <c r="X263" s="9">
        <f>SUMIFS('Stock - ETA'!$J$3:J2202,'Stock - ETA'!$F$3:F2202,'Rango proyecciones'!C263,'Stock - ETA'!$Q$3:Q2202,'Rango proyecciones'!$AB$5) + SUMIFS('Stock - ETA'!$I$3:I2202,'Stock - ETA'!$F$3:F2202,'Rango proyecciones'!C263,'Stock - ETA'!$Q$3:Q2202,'Rango proyecciones'!$AB$8)</f>
        <v/>
      </c>
      <c r="Y263" s="15">
        <f> 1 * V263 + W263</f>
        <v/>
      </c>
      <c r="Z263" s="15">
        <f> 1 * V263 + X263</f>
        <v/>
      </c>
      <c r="AA263" s="6" t="n"/>
    </row>
    <row r="264">
      <c r="A264" s="4" t="inlineStr">
        <is>
          <t>Cerdo</t>
        </is>
      </c>
      <c r="B264" s="4" t="inlineStr">
        <is>
          <t>Venta Directa</t>
        </is>
      </c>
      <c r="C264" s="4" t="inlineStr">
        <is>
          <t>exportacion directa1021609</t>
        </is>
      </c>
      <c r="D264" s="4" t="inlineStr">
        <is>
          <t>Exportacion Directa</t>
        </is>
      </c>
      <c r="E264" s="4" t="n">
        <v>1021609</v>
      </c>
      <c r="F264" s="4" t="inlineStr">
        <is>
          <t>GO File C/cab@ IWP Cj 10k SC</t>
        </is>
      </c>
      <c r="G264" s="4" t="inlineStr">
        <is>
          <t>Filete</t>
        </is>
      </c>
      <c r="H264" s="6" t="n">
        <v>6593.67</v>
      </c>
      <c r="I264" s="9" t="n">
        <v>10000</v>
      </c>
      <c r="J264" s="6">
        <f>SUMIFS('Stock - ETA'!$R$3:R2202,'Stock - ETA'!$F$3:F2202,'Rango proyecciones'!C264,'Stock - ETA'!$AA$3:AA2202,'Rango proyecciones'!$AB$5)</f>
        <v/>
      </c>
      <c r="K264" s="9">
        <f>SUMIFS('Stock - ETA'!$H$3:H2202,'Stock - ETA'!$F$3:F2202,'Rango proyecciones'!C264,'Stock - ETA'!$Q$3:Q2202,'Rango proyecciones'!$AB$5)</f>
        <v/>
      </c>
      <c r="L264" s="9" t="n">
        <v>0</v>
      </c>
      <c r="M264" s="9" t="n">
        <v>0</v>
      </c>
      <c r="N264" s="9" t="n"/>
      <c r="O264" s="9" t="n"/>
      <c r="P264" s="15">
        <f>H264 + O264 + J264</f>
        <v/>
      </c>
      <c r="Q264" s="16">
        <f>H264 + O264 + K264</f>
        <v/>
      </c>
      <c r="R264" s="6">
        <f>SUMIFS('Stock - ETA'!$S$3:S2202,'Stock - ETA'!$F$3:F2202,'Rango proyecciones'!C264,'Stock - ETA'!$AA$3:AA2202,'Rango proyecciones'!$AB$5) + SUMIFS('Stock - ETA'!$R$3:R2202,'Stock - ETA'!$F$3:F2202,'Rango proyecciones'!C264,'Stock - ETA'!$AA$3:AA2202,'Rango proyecciones'!$AB$7)</f>
        <v/>
      </c>
      <c r="S264" s="9">
        <f>SUMIFS('Stock - ETA'!$I$3:I2202,'Stock - ETA'!$F$3:F2202,'Rango proyecciones'!C264,'Stock - ETA'!$Q$3:Q2202,'Rango proyecciones'!$AB$5) + SUMIFS('Stock - ETA'!$H$3:H2202,'Stock - ETA'!$F$3:F2202,'Rango proyecciones'!C264,'Stock - ETA'!$Q$3:Q2202,'Rango proyecciones'!$AB$7)</f>
        <v/>
      </c>
      <c r="T264" s="15">
        <f>R264</f>
        <v/>
      </c>
      <c r="U264" s="15">
        <f>S264</f>
        <v/>
      </c>
      <c r="V264" s="6" t="n"/>
      <c r="W264" s="9">
        <f>SUMIFS('Stock - ETA'!$T$3:T2202,'Stock - ETA'!$F$3:F2202,'Rango proyecciones'!C264,'Stock - ETA'!$AA$3:AA2202,'Rango proyecciones'!$AB$5) + SUMIFS('Stock - ETA'!$S$3:S2202,'Stock - ETA'!$F$3:F2202,'Rango proyecciones'!C264,'Stock - ETA'!$AA$3:AA2202,'Rango proyecciones'!$AB$8)</f>
        <v/>
      </c>
      <c r="X264" s="9">
        <f>SUMIFS('Stock - ETA'!$J$3:J2202,'Stock - ETA'!$F$3:F2202,'Rango proyecciones'!C264,'Stock - ETA'!$Q$3:Q2202,'Rango proyecciones'!$AB$5) + SUMIFS('Stock - ETA'!$I$3:I2202,'Stock - ETA'!$F$3:F2202,'Rango proyecciones'!C264,'Stock - ETA'!$Q$3:Q2202,'Rango proyecciones'!$AB$8)</f>
        <v/>
      </c>
      <c r="Y264" s="15">
        <f> 1 * V264 + W264</f>
        <v/>
      </c>
      <c r="Z264" s="15">
        <f> 1 * V264 + X264</f>
        <v/>
      </c>
      <c r="AA264" s="6" t="n"/>
    </row>
    <row r="265">
      <c r="A265" s="4" t="inlineStr">
        <is>
          <t>Cerdo</t>
        </is>
      </c>
      <c r="B265" s="4" t="inlineStr">
        <is>
          <t>Venta Directa</t>
        </is>
      </c>
      <c r="C265" s="4" t="inlineStr">
        <is>
          <t>exportacion directa1022313</t>
        </is>
      </c>
      <c r="D265" s="4" t="inlineStr">
        <is>
          <t>Exportacion Directa</t>
        </is>
      </c>
      <c r="E265" s="4" t="n">
        <v>1022313</v>
      </c>
      <c r="F265" s="4" t="inlineStr">
        <is>
          <t>GO CC Loin T@ Fi Cj AP</t>
        </is>
      </c>
      <c r="G265" s="4" t="inlineStr">
        <is>
          <t>Lomo</t>
        </is>
      </c>
      <c r="H265" s="6" t="n">
        <v>0</v>
      </c>
      <c r="I265" s="9" t="n">
        <v>2000</v>
      </c>
      <c r="J265" s="6">
        <f>SUMIFS('Stock - ETA'!$R$3:R2202,'Stock - ETA'!$F$3:F2202,'Rango proyecciones'!C265,'Stock - ETA'!$AA$3:AA2202,'Rango proyecciones'!$AB$5)</f>
        <v/>
      </c>
      <c r="K265" s="9">
        <f>SUMIFS('Stock - ETA'!$H$3:H2202,'Stock - ETA'!$F$3:F2202,'Rango proyecciones'!C265,'Stock - ETA'!$Q$3:Q2202,'Rango proyecciones'!$AB$5)</f>
        <v/>
      </c>
      <c r="L265" s="9" t="n">
        <v>0</v>
      </c>
      <c r="M265" s="9" t="n">
        <v>0</v>
      </c>
      <c r="N265" s="9" t="n"/>
      <c r="O265" s="9" t="n"/>
      <c r="P265" s="15">
        <f>H265 + O265 + J265</f>
        <v/>
      </c>
      <c r="Q265" s="16">
        <f>H265 + O265 + K265</f>
        <v/>
      </c>
      <c r="R265" s="6">
        <f>SUMIFS('Stock - ETA'!$S$3:S2202,'Stock - ETA'!$F$3:F2202,'Rango proyecciones'!C265,'Stock - ETA'!$AA$3:AA2202,'Rango proyecciones'!$AB$5) + SUMIFS('Stock - ETA'!$R$3:R2202,'Stock - ETA'!$F$3:F2202,'Rango proyecciones'!C265,'Stock - ETA'!$AA$3:AA2202,'Rango proyecciones'!$AB$7)</f>
        <v/>
      </c>
      <c r="S265" s="9">
        <f>SUMIFS('Stock - ETA'!$I$3:I2202,'Stock - ETA'!$F$3:F2202,'Rango proyecciones'!C265,'Stock - ETA'!$Q$3:Q2202,'Rango proyecciones'!$AB$5) + SUMIFS('Stock - ETA'!$H$3:H2202,'Stock - ETA'!$F$3:F2202,'Rango proyecciones'!C265,'Stock - ETA'!$Q$3:Q2202,'Rango proyecciones'!$AB$7)</f>
        <v/>
      </c>
      <c r="T265" s="15">
        <f>R265</f>
        <v/>
      </c>
      <c r="U265" s="15">
        <f>S265</f>
        <v/>
      </c>
      <c r="V265" s="6" t="n">
        <v>2000</v>
      </c>
      <c r="W265" s="9">
        <f>SUMIFS('Stock - ETA'!$T$3:T2202,'Stock - ETA'!$F$3:F2202,'Rango proyecciones'!C265,'Stock - ETA'!$AA$3:AA2202,'Rango proyecciones'!$AB$5) + SUMIFS('Stock - ETA'!$S$3:S2202,'Stock - ETA'!$F$3:F2202,'Rango proyecciones'!C265,'Stock - ETA'!$AA$3:AA2202,'Rango proyecciones'!$AB$8)</f>
        <v/>
      </c>
      <c r="X265" s="9">
        <f>SUMIFS('Stock - ETA'!$J$3:J2202,'Stock - ETA'!$F$3:F2202,'Rango proyecciones'!C265,'Stock - ETA'!$Q$3:Q2202,'Rango proyecciones'!$AB$5) + SUMIFS('Stock - ETA'!$I$3:I2202,'Stock - ETA'!$F$3:F2202,'Rango proyecciones'!C265,'Stock - ETA'!$Q$3:Q2202,'Rango proyecciones'!$AB$8)</f>
        <v/>
      </c>
      <c r="Y265" s="15">
        <f> 1 * V265 + W265</f>
        <v/>
      </c>
      <c r="Z265" s="15">
        <f> 1 * V265 + X265</f>
        <v/>
      </c>
      <c r="AA265" s="6" t="n"/>
    </row>
    <row r="266">
      <c r="A266" s="4" t="inlineStr">
        <is>
          <t>Cerdo</t>
        </is>
      </c>
      <c r="B266" s="4" t="inlineStr">
        <is>
          <t>Venta Directa</t>
        </is>
      </c>
      <c r="C266" s="4" t="inlineStr">
        <is>
          <t>exportacion directa1022326</t>
        </is>
      </c>
      <c r="D266" s="4" t="inlineStr">
        <is>
          <t>Exportacion Directa</t>
        </is>
      </c>
      <c r="E266" s="4" t="n">
        <v>1022326</v>
      </c>
      <c r="F266" s="4" t="inlineStr">
        <is>
          <t>GO CC Loin L (S/T)@ Fi Cj AP</t>
        </is>
      </c>
      <c r="G266" s="4" t="inlineStr">
        <is>
          <t>Lomo</t>
        </is>
      </c>
      <c r="H266" s="6" t="n">
        <v>12023.9</v>
      </c>
      <c r="I266" s="9" t="n">
        <v>35000</v>
      </c>
      <c r="J266" s="6">
        <f>SUMIFS('Stock - ETA'!$R$3:R2202,'Stock - ETA'!$F$3:F2202,'Rango proyecciones'!C266,'Stock - ETA'!$AA$3:AA2202,'Rango proyecciones'!$AB$5)</f>
        <v/>
      </c>
      <c r="K266" s="9">
        <f>SUMIFS('Stock - ETA'!$H$3:H2202,'Stock - ETA'!$F$3:F2202,'Rango proyecciones'!C266,'Stock - ETA'!$Q$3:Q2202,'Rango proyecciones'!$AB$5)</f>
        <v/>
      </c>
      <c r="L266" s="9" t="n">
        <v>0</v>
      </c>
      <c r="M266" s="9" t="n">
        <v>0</v>
      </c>
      <c r="N266" s="9" t="n"/>
      <c r="O266" s="9" t="n"/>
      <c r="P266" s="15">
        <f>H266 + O266 + J266</f>
        <v/>
      </c>
      <c r="Q266" s="16">
        <f>H266 + O266 + K266</f>
        <v/>
      </c>
      <c r="R266" s="6">
        <f>SUMIFS('Stock - ETA'!$S$3:S2202,'Stock - ETA'!$F$3:F2202,'Rango proyecciones'!C266,'Stock - ETA'!$AA$3:AA2202,'Rango proyecciones'!$AB$5) + SUMIFS('Stock - ETA'!$R$3:R2202,'Stock - ETA'!$F$3:F2202,'Rango proyecciones'!C266,'Stock - ETA'!$AA$3:AA2202,'Rango proyecciones'!$AB$7)</f>
        <v/>
      </c>
      <c r="S266" s="9">
        <f>SUMIFS('Stock - ETA'!$I$3:I2202,'Stock - ETA'!$F$3:F2202,'Rango proyecciones'!C266,'Stock - ETA'!$Q$3:Q2202,'Rango proyecciones'!$AB$5) + SUMIFS('Stock - ETA'!$H$3:H2202,'Stock - ETA'!$F$3:F2202,'Rango proyecciones'!C266,'Stock - ETA'!$Q$3:Q2202,'Rango proyecciones'!$AB$7)</f>
        <v/>
      </c>
      <c r="T266" s="15">
        <f>R266</f>
        <v/>
      </c>
      <c r="U266" s="15">
        <f>S266</f>
        <v/>
      </c>
      <c r="V266" s="6" t="n">
        <v>30000</v>
      </c>
      <c r="W266" s="9">
        <f>SUMIFS('Stock - ETA'!$T$3:T2202,'Stock - ETA'!$F$3:F2202,'Rango proyecciones'!C266,'Stock - ETA'!$AA$3:AA2202,'Rango proyecciones'!$AB$5) + SUMIFS('Stock - ETA'!$S$3:S2202,'Stock - ETA'!$F$3:F2202,'Rango proyecciones'!C266,'Stock - ETA'!$AA$3:AA2202,'Rango proyecciones'!$AB$8)</f>
        <v/>
      </c>
      <c r="X266" s="9">
        <f>SUMIFS('Stock - ETA'!$J$3:J2202,'Stock - ETA'!$F$3:F2202,'Rango proyecciones'!C266,'Stock - ETA'!$Q$3:Q2202,'Rango proyecciones'!$AB$5) + SUMIFS('Stock - ETA'!$I$3:I2202,'Stock - ETA'!$F$3:F2202,'Rango proyecciones'!C266,'Stock - ETA'!$Q$3:Q2202,'Rango proyecciones'!$AB$8)</f>
        <v/>
      </c>
      <c r="Y266" s="15">
        <f> 1 * V266 + W266</f>
        <v/>
      </c>
      <c r="Z266" s="15">
        <f> 1 * V266 + X266</f>
        <v/>
      </c>
      <c r="AA266" s="6" t="n"/>
    </row>
    <row r="267">
      <c r="A267" s="4" t="inlineStr">
        <is>
          <t>Cerdo</t>
        </is>
      </c>
      <c r="B267" s="4" t="inlineStr">
        <is>
          <t>Venta Directa</t>
        </is>
      </c>
      <c r="C267" s="4" t="inlineStr">
        <is>
          <t>exportacion directa1022346</t>
        </is>
      </c>
      <c r="D267" s="4" t="inlineStr">
        <is>
          <t>Exportacion Directa</t>
        </is>
      </c>
      <c r="E267" s="4" t="n">
        <v>1022346</v>
      </c>
      <c r="F267" s="4" t="inlineStr">
        <is>
          <t>GO PpPal 1P Ex@ Bo AP</t>
        </is>
      </c>
      <c r="G267" s="4" t="inlineStr">
        <is>
          <t>Paleta</t>
        </is>
      </c>
      <c r="H267" s="6" t="n">
        <v>0</v>
      </c>
      <c r="I267" s="9" t="n">
        <v>10250</v>
      </c>
      <c r="J267" s="6">
        <f>SUMIFS('Stock - ETA'!$R$3:R2202,'Stock - ETA'!$F$3:F2202,'Rango proyecciones'!C267,'Stock - ETA'!$AA$3:AA2202,'Rango proyecciones'!$AB$5)</f>
        <v/>
      </c>
      <c r="K267" s="9">
        <f>SUMIFS('Stock - ETA'!$H$3:H2202,'Stock - ETA'!$F$3:F2202,'Rango proyecciones'!C267,'Stock - ETA'!$Q$3:Q2202,'Rango proyecciones'!$AB$5)</f>
        <v/>
      </c>
      <c r="L267" s="9" t="n">
        <v>0</v>
      </c>
      <c r="M267" s="9" t="n">
        <v>0</v>
      </c>
      <c r="N267" s="9" t="n"/>
      <c r="O267" s="9" t="n"/>
      <c r="P267" s="15">
        <f>H267 + O267 + J267</f>
        <v/>
      </c>
      <c r="Q267" s="16">
        <f>H267 + O267 + K267</f>
        <v/>
      </c>
      <c r="R267" s="6">
        <f>SUMIFS('Stock - ETA'!$S$3:S2202,'Stock - ETA'!$F$3:F2202,'Rango proyecciones'!C267,'Stock - ETA'!$AA$3:AA2202,'Rango proyecciones'!$AB$5) + SUMIFS('Stock - ETA'!$R$3:R2202,'Stock - ETA'!$F$3:F2202,'Rango proyecciones'!C267,'Stock - ETA'!$AA$3:AA2202,'Rango proyecciones'!$AB$7)</f>
        <v/>
      </c>
      <c r="S267" s="9">
        <f>SUMIFS('Stock - ETA'!$I$3:I2202,'Stock - ETA'!$F$3:F2202,'Rango proyecciones'!C267,'Stock - ETA'!$Q$3:Q2202,'Rango proyecciones'!$AB$5) + SUMIFS('Stock - ETA'!$H$3:H2202,'Stock - ETA'!$F$3:F2202,'Rango proyecciones'!C267,'Stock - ETA'!$Q$3:Q2202,'Rango proyecciones'!$AB$7)</f>
        <v/>
      </c>
      <c r="T267" s="15">
        <f>R267</f>
        <v/>
      </c>
      <c r="U267" s="15">
        <f>S267</f>
        <v/>
      </c>
      <c r="V267" s="6" t="n">
        <v>6000</v>
      </c>
      <c r="W267" s="9">
        <f>SUMIFS('Stock - ETA'!$T$3:T2202,'Stock - ETA'!$F$3:F2202,'Rango proyecciones'!C267,'Stock - ETA'!$AA$3:AA2202,'Rango proyecciones'!$AB$5) + SUMIFS('Stock - ETA'!$S$3:S2202,'Stock - ETA'!$F$3:F2202,'Rango proyecciones'!C267,'Stock - ETA'!$AA$3:AA2202,'Rango proyecciones'!$AB$8)</f>
        <v/>
      </c>
      <c r="X267" s="9">
        <f>SUMIFS('Stock - ETA'!$J$3:J2202,'Stock - ETA'!$F$3:F2202,'Rango proyecciones'!C267,'Stock - ETA'!$Q$3:Q2202,'Rango proyecciones'!$AB$5) + SUMIFS('Stock - ETA'!$I$3:I2202,'Stock - ETA'!$F$3:F2202,'Rango proyecciones'!C267,'Stock - ETA'!$Q$3:Q2202,'Rango proyecciones'!$AB$8)</f>
        <v/>
      </c>
      <c r="Y267" s="15">
        <f> 1 * V267 + W267</f>
        <v/>
      </c>
      <c r="Z267" s="15">
        <f> 1 * V267 + X267</f>
        <v/>
      </c>
      <c r="AA267" s="6" t="n"/>
    </row>
    <row r="268">
      <c r="A268" s="4" t="inlineStr">
        <is>
          <t>Cerdo</t>
        </is>
      </c>
      <c r="B268" s="4" t="inlineStr">
        <is>
          <t>Venta Directa</t>
        </is>
      </c>
      <c r="C268" s="4" t="inlineStr">
        <is>
          <t>exportacion directa1022370</t>
        </is>
      </c>
      <c r="D268" s="4" t="inlineStr">
        <is>
          <t>Exportacion Directa</t>
        </is>
      </c>
      <c r="E268" s="4" t="n">
        <v>1022370</v>
      </c>
      <c r="F268" s="4" t="inlineStr">
        <is>
          <t>GO MM Loin LL (29-32 VP)@ Bo Cj AP</t>
        </is>
      </c>
      <c r="G268" s="4" t="inlineStr">
        <is>
          <t>Lomo</t>
        </is>
      </c>
      <c r="H268" s="6" t="n">
        <v>36130.24</v>
      </c>
      <c r="I268" s="9" t="n">
        <v>26150</v>
      </c>
      <c r="J268" s="6">
        <f>SUMIFS('Stock - ETA'!$R$3:R2202,'Stock - ETA'!$F$3:F2202,'Rango proyecciones'!C268,'Stock - ETA'!$AA$3:AA2202,'Rango proyecciones'!$AB$5)</f>
        <v/>
      </c>
      <c r="K268" s="9">
        <f>SUMIFS('Stock - ETA'!$H$3:H2202,'Stock - ETA'!$F$3:F2202,'Rango proyecciones'!C268,'Stock - ETA'!$Q$3:Q2202,'Rango proyecciones'!$AB$5)</f>
        <v/>
      </c>
      <c r="L268" s="9" t="n">
        <v>0</v>
      </c>
      <c r="M268" s="9" t="n">
        <v>0</v>
      </c>
      <c r="N268" s="9" t="n"/>
      <c r="O268" s="9" t="n"/>
      <c r="P268" s="15">
        <f>H268 + O268 + J268</f>
        <v/>
      </c>
      <c r="Q268" s="16">
        <f>H268 + O268 + K268</f>
        <v/>
      </c>
      <c r="R268" s="6">
        <f>SUMIFS('Stock - ETA'!$S$3:S2202,'Stock - ETA'!$F$3:F2202,'Rango proyecciones'!C268,'Stock - ETA'!$AA$3:AA2202,'Rango proyecciones'!$AB$5) + SUMIFS('Stock - ETA'!$R$3:R2202,'Stock - ETA'!$F$3:F2202,'Rango proyecciones'!C268,'Stock - ETA'!$AA$3:AA2202,'Rango proyecciones'!$AB$7)</f>
        <v/>
      </c>
      <c r="S268" s="9">
        <f>SUMIFS('Stock - ETA'!$I$3:I2202,'Stock - ETA'!$F$3:F2202,'Rango proyecciones'!C268,'Stock - ETA'!$Q$3:Q2202,'Rango proyecciones'!$AB$5) + SUMIFS('Stock - ETA'!$H$3:H2202,'Stock - ETA'!$F$3:F2202,'Rango proyecciones'!C268,'Stock - ETA'!$Q$3:Q2202,'Rango proyecciones'!$AB$7)</f>
        <v/>
      </c>
      <c r="T268" s="15">
        <f>R268</f>
        <v/>
      </c>
      <c r="U268" s="15">
        <f>S268</f>
        <v/>
      </c>
      <c r="V268" s="6" t="n">
        <v>15000</v>
      </c>
      <c r="W268" s="9">
        <f>SUMIFS('Stock - ETA'!$T$3:T2202,'Stock - ETA'!$F$3:F2202,'Rango proyecciones'!C268,'Stock - ETA'!$AA$3:AA2202,'Rango proyecciones'!$AB$5) + SUMIFS('Stock - ETA'!$S$3:S2202,'Stock - ETA'!$F$3:F2202,'Rango proyecciones'!C268,'Stock - ETA'!$AA$3:AA2202,'Rango proyecciones'!$AB$8)</f>
        <v/>
      </c>
      <c r="X268" s="9">
        <f>SUMIFS('Stock - ETA'!$J$3:J2202,'Stock - ETA'!$F$3:F2202,'Rango proyecciones'!C268,'Stock - ETA'!$Q$3:Q2202,'Rango proyecciones'!$AB$5) + SUMIFS('Stock - ETA'!$I$3:I2202,'Stock - ETA'!$F$3:F2202,'Rango proyecciones'!C268,'Stock - ETA'!$Q$3:Q2202,'Rango proyecciones'!$AB$8)</f>
        <v/>
      </c>
      <c r="Y268" s="15">
        <f> 1 * V268 + W268</f>
        <v/>
      </c>
      <c r="Z268" s="15">
        <f> 1 * V268 + X268</f>
        <v/>
      </c>
      <c r="AA268" s="6" t="n"/>
    </row>
    <row r="269">
      <c r="A269" s="4" t="inlineStr">
        <is>
          <t>Cerdo</t>
        </is>
      </c>
      <c r="B269" s="4" t="inlineStr">
        <is>
          <t>Venta Directa</t>
        </is>
      </c>
      <c r="C269" s="4" t="inlineStr">
        <is>
          <t>exportacion directa1022371</t>
        </is>
      </c>
      <c r="D269" s="4" t="inlineStr">
        <is>
          <t>Exportacion Directa</t>
        </is>
      </c>
      <c r="E269" s="4" t="n">
        <v>1022371</v>
      </c>
      <c r="F269" s="4" t="inlineStr">
        <is>
          <t>GO Panc S/tec SP@ Fi Cj AP</t>
        </is>
      </c>
      <c r="G269" s="4" t="inlineStr">
        <is>
          <t>Panceta</t>
        </is>
      </c>
      <c r="H269" s="6" t="n">
        <v>5010.49</v>
      </c>
      <c r="I269" s="9" t="n">
        <v>11100</v>
      </c>
      <c r="J269" s="6">
        <f>SUMIFS('Stock - ETA'!$R$3:R2202,'Stock - ETA'!$F$3:F2202,'Rango proyecciones'!C269,'Stock - ETA'!$AA$3:AA2202,'Rango proyecciones'!$AB$5)</f>
        <v/>
      </c>
      <c r="K269" s="9">
        <f>SUMIFS('Stock - ETA'!$H$3:H2202,'Stock - ETA'!$F$3:F2202,'Rango proyecciones'!C269,'Stock - ETA'!$Q$3:Q2202,'Rango proyecciones'!$AB$5)</f>
        <v/>
      </c>
      <c r="L269" s="9" t="n">
        <v>0</v>
      </c>
      <c r="M269" s="9" t="n">
        <v>0</v>
      </c>
      <c r="N269" s="9" t="n"/>
      <c r="O269" s="9" t="n"/>
      <c r="P269" s="15">
        <f>H269 + O269 + J269</f>
        <v/>
      </c>
      <c r="Q269" s="16">
        <f>H269 + O269 + K269</f>
        <v/>
      </c>
      <c r="R269" s="6">
        <f>SUMIFS('Stock - ETA'!$S$3:S2202,'Stock - ETA'!$F$3:F2202,'Rango proyecciones'!C269,'Stock - ETA'!$AA$3:AA2202,'Rango proyecciones'!$AB$5) + SUMIFS('Stock - ETA'!$R$3:R2202,'Stock - ETA'!$F$3:F2202,'Rango proyecciones'!C269,'Stock - ETA'!$AA$3:AA2202,'Rango proyecciones'!$AB$7)</f>
        <v/>
      </c>
      <c r="S269" s="9">
        <f>SUMIFS('Stock - ETA'!$I$3:I2202,'Stock - ETA'!$F$3:F2202,'Rango proyecciones'!C269,'Stock - ETA'!$Q$3:Q2202,'Rango proyecciones'!$AB$5) + SUMIFS('Stock - ETA'!$H$3:H2202,'Stock - ETA'!$F$3:F2202,'Rango proyecciones'!C269,'Stock - ETA'!$Q$3:Q2202,'Rango proyecciones'!$AB$7)</f>
        <v/>
      </c>
      <c r="T269" s="15">
        <f>R269</f>
        <v/>
      </c>
      <c r="U269" s="15">
        <f>S269</f>
        <v/>
      </c>
      <c r="V269" s="6" t="n">
        <v>10000</v>
      </c>
      <c r="W269" s="9">
        <f>SUMIFS('Stock - ETA'!$T$3:T2202,'Stock - ETA'!$F$3:F2202,'Rango proyecciones'!C269,'Stock - ETA'!$AA$3:AA2202,'Rango proyecciones'!$AB$5) + SUMIFS('Stock - ETA'!$S$3:S2202,'Stock - ETA'!$F$3:F2202,'Rango proyecciones'!C269,'Stock - ETA'!$AA$3:AA2202,'Rango proyecciones'!$AB$8)</f>
        <v/>
      </c>
      <c r="X269" s="9">
        <f>SUMIFS('Stock - ETA'!$J$3:J2202,'Stock - ETA'!$F$3:F2202,'Rango proyecciones'!C269,'Stock - ETA'!$Q$3:Q2202,'Rango proyecciones'!$AB$5) + SUMIFS('Stock - ETA'!$I$3:I2202,'Stock - ETA'!$F$3:F2202,'Rango proyecciones'!C269,'Stock - ETA'!$Q$3:Q2202,'Rango proyecciones'!$AB$8)</f>
        <v/>
      </c>
      <c r="Y269" s="15">
        <f> 1 * V269 + W269</f>
        <v/>
      </c>
      <c r="Z269" s="15">
        <f> 1 * V269 + X269</f>
        <v/>
      </c>
      <c r="AA269" s="6" t="n"/>
    </row>
    <row r="270">
      <c r="A270" s="4" t="inlineStr">
        <is>
          <t>Cerdo</t>
        </is>
      </c>
      <c r="B270" s="4" t="inlineStr">
        <is>
          <t>Venta Directa</t>
        </is>
      </c>
      <c r="C270" s="4" t="inlineStr">
        <is>
          <t>exportacion directa1022472</t>
        </is>
      </c>
      <c r="D270" s="4" t="inlineStr">
        <is>
          <t>Exportacion Directa</t>
        </is>
      </c>
      <c r="E270" s="4" t="n">
        <v>1022472</v>
      </c>
      <c r="F270" s="4" t="inlineStr">
        <is>
          <t>GO Lom Ctro S/Tecla(OY)Mit@ Cj Tf 20k AP</t>
        </is>
      </c>
      <c r="G270" s="4" t="inlineStr">
        <is>
          <t>Lomo</t>
        </is>
      </c>
      <c r="H270" s="6" t="n">
        <v>8026</v>
      </c>
      <c r="I270" s="9" t="n">
        <v>3000</v>
      </c>
      <c r="J270" s="6">
        <f>SUMIFS('Stock - ETA'!$R$3:R2202,'Stock - ETA'!$F$3:F2202,'Rango proyecciones'!C270,'Stock - ETA'!$AA$3:AA2202,'Rango proyecciones'!$AB$5)</f>
        <v/>
      </c>
      <c r="K270" s="9">
        <f>SUMIFS('Stock - ETA'!$H$3:H2202,'Stock - ETA'!$F$3:F2202,'Rango proyecciones'!C270,'Stock - ETA'!$Q$3:Q2202,'Rango proyecciones'!$AB$5)</f>
        <v/>
      </c>
      <c r="L270" s="9" t="n">
        <v>0</v>
      </c>
      <c r="M270" s="9" t="n">
        <v>0</v>
      </c>
      <c r="N270" s="9" t="n"/>
      <c r="O270" s="9" t="n"/>
      <c r="P270" s="15">
        <f>H270 + O270 + J270</f>
        <v/>
      </c>
      <c r="Q270" s="16">
        <f>H270 + O270 + K270</f>
        <v/>
      </c>
      <c r="R270" s="6">
        <f>SUMIFS('Stock - ETA'!$S$3:S2202,'Stock - ETA'!$F$3:F2202,'Rango proyecciones'!C270,'Stock - ETA'!$AA$3:AA2202,'Rango proyecciones'!$AB$5) + SUMIFS('Stock - ETA'!$R$3:R2202,'Stock - ETA'!$F$3:F2202,'Rango proyecciones'!C270,'Stock - ETA'!$AA$3:AA2202,'Rango proyecciones'!$AB$7)</f>
        <v/>
      </c>
      <c r="S270" s="9">
        <f>SUMIFS('Stock - ETA'!$I$3:I2202,'Stock - ETA'!$F$3:F2202,'Rango proyecciones'!C270,'Stock - ETA'!$Q$3:Q2202,'Rango proyecciones'!$AB$5) + SUMIFS('Stock - ETA'!$H$3:H2202,'Stock - ETA'!$F$3:F2202,'Rango proyecciones'!C270,'Stock - ETA'!$Q$3:Q2202,'Rango proyecciones'!$AB$7)</f>
        <v/>
      </c>
      <c r="T270" s="15">
        <f>R270</f>
        <v/>
      </c>
      <c r="U270" s="15">
        <f>S270</f>
        <v/>
      </c>
      <c r="V270" s="6" t="n">
        <v>2000</v>
      </c>
      <c r="W270" s="9">
        <f>SUMIFS('Stock - ETA'!$T$3:T2202,'Stock - ETA'!$F$3:F2202,'Rango proyecciones'!C270,'Stock - ETA'!$AA$3:AA2202,'Rango proyecciones'!$AB$5) + SUMIFS('Stock - ETA'!$S$3:S2202,'Stock - ETA'!$F$3:F2202,'Rango proyecciones'!C270,'Stock - ETA'!$AA$3:AA2202,'Rango proyecciones'!$AB$8)</f>
        <v/>
      </c>
      <c r="X270" s="9">
        <f>SUMIFS('Stock - ETA'!$J$3:J2202,'Stock - ETA'!$F$3:F2202,'Rango proyecciones'!C270,'Stock - ETA'!$Q$3:Q2202,'Rango proyecciones'!$AB$5) + SUMIFS('Stock - ETA'!$I$3:I2202,'Stock - ETA'!$F$3:F2202,'Rango proyecciones'!C270,'Stock - ETA'!$Q$3:Q2202,'Rango proyecciones'!$AB$8)</f>
        <v/>
      </c>
      <c r="Y270" s="15">
        <f> 1 * V270 + W270</f>
        <v/>
      </c>
      <c r="Z270" s="15">
        <f> 1 * V270 + X270</f>
        <v/>
      </c>
      <c r="AA270" s="6" t="n"/>
    </row>
    <row r="271">
      <c r="A271" s="4" t="inlineStr">
        <is>
          <t>Cerdo</t>
        </is>
      </c>
      <c r="B271" s="4" t="inlineStr">
        <is>
          <t>Venta Directa</t>
        </is>
      </c>
      <c r="C271" s="4" t="inlineStr">
        <is>
          <t>exportacion directa1022499</t>
        </is>
      </c>
      <c r="D271" s="4" t="inlineStr">
        <is>
          <t>Exportacion Directa</t>
        </is>
      </c>
      <c r="E271" s="4" t="n">
        <v>1022499</v>
      </c>
      <c r="F271" s="4" t="inlineStr">
        <is>
          <t>GO Lom Vet Mit@ 4 Bo Cj 10k AP</t>
        </is>
      </c>
      <c r="G271" s="4" t="inlineStr">
        <is>
          <t>Lomo</t>
        </is>
      </c>
      <c r="H271" s="6" t="n">
        <v>24063.09</v>
      </c>
      <c r="I271" s="9" t="n">
        <v>29646</v>
      </c>
      <c r="J271" s="6">
        <f>SUMIFS('Stock - ETA'!$R$3:R2202,'Stock - ETA'!$F$3:F2202,'Rango proyecciones'!C271,'Stock - ETA'!$AA$3:AA2202,'Rango proyecciones'!$AB$5)</f>
        <v/>
      </c>
      <c r="K271" s="9">
        <f>SUMIFS('Stock - ETA'!$H$3:H2202,'Stock - ETA'!$F$3:F2202,'Rango proyecciones'!C271,'Stock - ETA'!$Q$3:Q2202,'Rango proyecciones'!$AB$5)</f>
        <v/>
      </c>
      <c r="L271" s="9" t="n">
        <v>0</v>
      </c>
      <c r="M271" s="9" t="n">
        <v>0</v>
      </c>
      <c r="N271" s="9" t="n"/>
      <c r="O271" s="9" t="n"/>
      <c r="P271" s="15">
        <f>H271 + O271 + J271</f>
        <v/>
      </c>
      <c r="Q271" s="16">
        <f>H271 + O271 + K271</f>
        <v/>
      </c>
      <c r="R271" s="6">
        <f>SUMIFS('Stock - ETA'!$S$3:S2202,'Stock - ETA'!$F$3:F2202,'Rango proyecciones'!C271,'Stock - ETA'!$AA$3:AA2202,'Rango proyecciones'!$AB$5) + SUMIFS('Stock - ETA'!$R$3:R2202,'Stock - ETA'!$F$3:F2202,'Rango proyecciones'!C271,'Stock - ETA'!$AA$3:AA2202,'Rango proyecciones'!$AB$7)</f>
        <v/>
      </c>
      <c r="S271" s="9">
        <f>SUMIFS('Stock - ETA'!$I$3:I2202,'Stock - ETA'!$F$3:F2202,'Rango proyecciones'!C271,'Stock - ETA'!$Q$3:Q2202,'Rango proyecciones'!$AB$5) + SUMIFS('Stock - ETA'!$H$3:H2202,'Stock - ETA'!$F$3:F2202,'Rango proyecciones'!C271,'Stock - ETA'!$Q$3:Q2202,'Rango proyecciones'!$AB$7)</f>
        <v/>
      </c>
      <c r="T271" s="15">
        <f>R271</f>
        <v/>
      </c>
      <c r="U271" s="15">
        <f>S271</f>
        <v/>
      </c>
      <c r="V271" s="6" t="n">
        <v>30000</v>
      </c>
      <c r="W271" s="9">
        <f>SUMIFS('Stock - ETA'!$T$3:T2202,'Stock - ETA'!$F$3:F2202,'Rango proyecciones'!C271,'Stock - ETA'!$AA$3:AA2202,'Rango proyecciones'!$AB$5) + SUMIFS('Stock - ETA'!$S$3:S2202,'Stock - ETA'!$F$3:F2202,'Rango proyecciones'!C271,'Stock - ETA'!$AA$3:AA2202,'Rango proyecciones'!$AB$8)</f>
        <v/>
      </c>
      <c r="X271" s="9">
        <f>SUMIFS('Stock - ETA'!$J$3:J2202,'Stock - ETA'!$F$3:F2202,'Rango proyecciones'!C271,'Stock - ETA'!$Q$3:Q2202,'Rango proyecciones'!$AB$5) + SUMIFS('Stock - ETA'!$I$3:I2202,'Stock - ETA'!$F$3:F2202,'Rango proyecciones'!C271,'Stock - ETA'!$Q$3:Q2202,'Rango proyecciones'!$AB$8)</f>
        <v/>
      </c>
      <c r="Y271" s="15">
        <f> 1 * V271 + W271</f>
        <v/>
      </c>
      <c r="Z271" s="15">
        <f> 1 * V271 + X271</f>
        <v/>
      </c>
      <c r="AA271" s="6" t="n"/>
    </row>
    <row r="272">
      <c r="A272" s="4" t="inlineStr">
        <is>
          <t>Cerdo</t>
        </is>
      </c>
      <c r="B272" s="4" t="inlineStr">
        <is>
          <t>Venta Directa</t>
        </is>
      </c>
      <c r="C272" s="4" t="inlineStr">
        <is>
          <t>exportacion directa1022587</t>
        </is>
      </c>
      <c r="D272" s="4" t="inlineStr">
        <is>
          <t>Exportacion Directa</t>
        </is>
      </c>
      <c r="E272" s="4" t="n">
        <v>1022587</v>
      </c>
      <c r="F272" s="4" t="inlineStr">
        <is>
          <t>GO CC Loin L (S/T) 45@ Fi Cj AP</t>
        </is>
      </c>
      <c r="G272" s="4" t="inlineStr">
        <is>
          <t>Lomo</t>
        </is>
      </c>
      <c r="H272" s="6" t="n">
        <v>0</v>
      </c>
      <c r="I272" s="9" t="n">
        <v>8000</v>
      </c>
      <c r="J272" s="6">
        <f>SUMIFS('Stock - ETA'!$R$3:R2202,'Stock - ETA'!$F$3:F2202,'Rango proyecciones'!C272,'Stock - ETA'!$AA$3:AA2202,'Rango proyecciones'!$AB$5)</f>
        <v/>
      </c>
      <c r="K272" s="9">
        <f>SUMIFS('Stock - ETA'!$H$3:H2202,'Stock - ETA'!$F$3:F2202,'Rango proyecciones'!C272,'Stock - ETA'!$Q$3:Q2202,'Rango proyecciones'!$AB$5)</f>
        <v/>
      </c>
      <c r="L272" s="9" t="n">
        <v>0</v>
      </c>
      <c r="M272" s="9" t="n">
        <v>0</v>
      </c>
      <c r="N272" s="9" t="n"/>
      <c r="O272" s="9" t="n"/>
      <c r="P272" s="15">
        <f>H272 + O272 + J272</f>
        <v/>
      </c>
      <c r="Q272" s="16">
        <f>H272 + O272 + K272</f>
        <v/>
      </c>
      <c r="R272" s="6">
        <f>SUMIFS('Stock - ETA'!$S$3:S2202,'Stock - ETA'!$F$3:F2202,'Rango proyecciones'!C272,'Stock - ETA'!$AA$3:AA2202,'Rango proyecciones'!$AB$5) + SUMIFS('Stock - ETA'!$R$3:R2202,'Stock - ETA'!$F$3:F2202,'Rango proyecciones'!C272,'Stock - ETA'!$AA$3:AA2202,'Rango proyecciones'!$AB$7)</f>
        <v/>
      </c>
      <c r="S272" s="9">
        <f>SUMIFS('Stock - ETA'!$I$3:I2202,'Stock - ETA'!$F$3:F2202,'Rango proyecciones'!C272,'Stock - ETA'!$Q$3:Q2202,'Rango proyecciones'!$AB$5) + SUMIFS('Stock - ETA'!$H$3:H2202,'Stock - ETA'!$F$3:F2202,'Rango proyecciones'!C272,'Stock - ETA'!$Q$3:Q2202,'Rango proyecciones'!$AB$7)</f>
        <v/>
      </c>
      <c r="T272" s="15">
        <f>R272</f>
        <v/>
      </c>
      <c r="U272" s="15">
        <f>S272</f>
        <v/>
      </c>
      <c r="V272" s="6" t="n">
        <v>5000</v>
      </c>
      <c r="W272" s="9">
        <f>SUMIFS('Stock - ETA'!$T$3:T2202,'Stock - ETA'!$F$3:F2202,'Rango proyecciones'!C272,'Stock - ETA'!$AA$3:AA2202,'Rango proyecciones'!$AB$5) + SUMIFS('Stock - ETA'!$S$3:S2202,'Stock - ETA'!$F$3:F2202,'Rango proyecciones'!C272,'Stock - ETA'!$AA$3:AA2202,'Rango proyecciones'!$AB$8)</f>
        <v/>
      </c>
      <c r="X272" s="9">
        <f>SUMIFS('Stock - ETA'!$J$3:J2202,'Stock - ETA'!$F$3:F2202,'Rango proyecciones'!C272,'Stock - ETA'!$Q$3:Q2202,'Rango proyecciones'!$AB$5) + SUMIFS('Stock - ETA'!$I$3:I2202,'Stock - ETA'!$F$3:F2202,'Rango proyecciones'!C272,'Stock - ETA'!$Q$3:Q2202,'Rango proyecciones'!$AB$8)</f>
        <v/>
      </c>
      <c r="Y272" s="15">
        <f> 1 * V272 + W272</f>
        <v/>
      </c>
      <c r="Z272" s="15">
        <f> 1 * V272 + X272</f>
        <v/>
      </c>
      <c r="AA272" s="6" t="n"/>
    </row>
    <row r="273">
      <c r="A273" s="4" t="inlineStr">
        <is>
          <t>Cerdo</t>
        </is>
      </c>
      <c r="B273" s="4" t="inlineStr">
        <is>
          <t>Venta Directa</t>
        </is>
      </c>
      <c r="C273" s="4" t="inlineStr">
        <is>
          <t>exportacion directa1022600</t>
        </is>
      </c>
      <c r="D273" s="4" t="inlineStr">
        <is>
          <t>Exportacion Directa</t>
        </is>
      </c>
      <c r="E273" s="4" t="n">
        <v>1022600</v>
      </c>
      <c r="F273" s="4" t="inlineStr">
        <is>
          <t>GO Lom Vet 2 a 2,3k@ Fi Verd Cj AP</t>
        </is>
      </c>
      <c r="G273" s="4" t="inlineStr">
        <is>
          <t>Lomo</t>
        </is>
      </c>
      <c r="H273" s="6" t="n">
        <v>2014.75</v>
      </c>
      <c r="I273" s="9" t="n">
        <v>11000</v>
      </c>
      <c r="J273" s="6">
        <f>SUMIFS('Stock - ETA'!$R$3:R2202,'Stock - ETA'!$F$3:F2202,'Rango proyecciones'!C273,'Stock - ETA'!$AA$3:AA2202,'Rango proyecciones'!$AB$5)</f>
        <v/>
      </c>
      <c r="K273" s="9">
        <f>SUMIFS('Stock - ETA'!$H$3:H2202,'Stock - ETA'!$F$3:F2202,'Rango proyecciones'!C273,'Stock - ETA'!$Q$3:Q2202,'Rango proyecciones'!$AB$5)</f>
        <v/>
      </c>
      <c r="L273" s="9" t="n">
        <v>0</v>
      </c>
      <c r="M273" s="9" t="n">
        <v>0</v>
      </c>
      <c r="N273" s="9" t="n"/>
      <c r="O273" s="9" t="n"/>
      <c r="P273" s="15">
        <f>H273 + O273 + J273</f>
        <v/>
      </c>
      <c r="Q273" s="16">
        <f>H273 + O273 + K273</f>
        <v/>
      </c>
      <c r="R273" s="6">
        <f>SUMIFS('Stock - ETA'!$S$3:S2202,'Stock - ETA'!$F$3:F2202,'Rango proyecciones'!C273,'Stock - ETA'!$AA$3:AA2202,'Rango proyecciones'!$AB$5) + SUMIFS('Stock - ETA'!$R$3:R2202,'Stock - ETA'!$F$3:F2202,'Rango proyecciones'!C273,'Stock - ETA'!$AA$3:AA2202,'Rango proyecciones'!$AB$7)</f>
        <v/>
      </c>
      <c r="S273" s="9">
        <f>SUMIFS('Stock - ETA'!$I$3:I2202,'Stock - ETA'!$F$3:F2202,'Rango proyecciones'!C273,'Stock - ETA'!$Q$3:Q2202,'Rango proyecciones'!$AB$5) + SUMIFS('Stock - ETA'!$H$3:H2202,'Stock - ETA'!$F$3:F2202,'Rango proyecciones'!C273,'Stock - ETA'!$Q$3:Q2202,'Rango proyecciones'!$AB$7)</f>
        <v/>
      </c>
      <c r="T273" s="15">
        <f>R273</f>
        <v/>
      </c>
      <c r="U273" s="15">
        <f>S273</f>
        <v/>
      </c>
      <c r="V273" s="6" t="n">
        <v>10000</v>
      </c>
      <c r="W273" s="9">
        <f>SUMIFS('Stock - ETA'!$T$3:T2202,'Stock - ETA'!$F$3:F2202,'Rango proyecciones'!C273,'Stock - ETA'!$AA$3:AA2202,'Rango proyecciones'!$AB$5) + SUMIFS('Stock - ETA'!$S$3:S2202,'Stock - ETA'!$F$3:F2202,'Rango proyecciones'!C273,'Stock - ETA'!$AA$3:AA2202,'Rango proyecciones'!$AB$8)</f>
        <v/>
      </c>
      <c r="X273" s="9">
        <f>SUMIFS('Stock - ETA'!$J$3:J2202,'Stock - ETA'!$F$3:F2202,'Rango proyecciones'!C273,'Stock - ETA'!$Q$3:Q2202,'Rango proyecciones'!$AB$5) + SUMIFS('Stock - ETA'!$I$3:I2202,'Stock - ETA'!$F$3:F2202,'Rango proyecciones'!C273,'Stock - ETA'!$Q$3:Q2202,'Rango proyecciones'!$AB$8)</f>
        <v/>
      </c>
      <c r="Y273" s="15">
        <f> 1 * V273 + W273</f>
        <v/>
      </c>
      <c r="Z273" s="15">
        <f> 1 * V273 + X273</f>
        <v/>
      </c>
      <c r="AA273" s="6" t="n"/>
    </row>
    <row r="274">
      <c r="A274" s="4" t="inlineStr">
        <is>
          <t>Cerdo</t>
        </is>
      </c>
      <c r="B274" s="4" t="inlineStr">
        <is>
          <t>Venta Directa</t>
        </is>
      </c>
      <c r="C274" s="4" t="inlineStr">
        <is>
          <t>exportacion directa1022664</t>
        </is>
      </c>
      <c r="D274" s="4" t="inlineStr">
        <is>
          <t>Exportacion Directa</t>
        </is>
      </c>
      <c r="E274" s="4" t="n">
        <v>1022664</v>
      </c>
      <c r="F274" s="4" t="inlineStr">
        <is>
          <t>GO CC Loin L (S/T) (DF)@ Fi Cj AP</t>
        </is>
      </c>
      <c r="G274" s="4" t="inlineStr">
        <is>
          <t>Lomo</t>
        </is>
      </c>
      <c r="H274" s="6" t="n">
        <v>66956.55</v>
      </c>
      <c r="I274" s="9" t="n">
        <v>53000</v>
      </c>
      <c r="J274" s="6">
        <f>SUMIFS('Stock - ETA'!$R$3:R2202,'Stock - ETA'!$F$3:F2202,'Rango proyecciones'!C274,'Stock - ETA'!$AA$3:AA2202,'Rango proyecciones'!$AB$5)</f>
        <v/>
      </c>
      <c r="K274" s="9">
        <f>SUMIFS('Stock - ETA'!$H$3:H2202,'Stock - ETA'!$F$3:F2202,'Rango proyecciones'!C274,'Stock - ETA'!$Q$3:Q2202,'Rango proyecciones'!$AB$5)</f>
        <v/>
      </c>
      <c r="L274" s="9" t="n">
        <v>0</v>
      </c>
      <c r="M274" s="9" t="n">
        <v>0</v>
      </c>
      <c r="N274" s="9" t="n"/>
      <c r="O274" s="9" t="n"/>
      <c r="P274" s="15">
        <f>H274 + O274 + J274</f>
        <v/>
      </c>
      <c r="Q274" s="16">
        <f>H274 + O274 + K274</f>
        <v/>
      </c>
      <c r="R274" s="6">
        <f>SUMIFS('Stock - ETA'!$S$3:S2202,'Stock - ETA'!$F$3:F2202,'Rango proyecciones'!C274,'Stock - ETA'!$AA$3:AA2202,'Rango proyecciones'!$AB$5) + SUMIFS('Stock - ETA'!$R$3:R2202,'Stock - ETA'!$F$3:F2202,'Rango proyecciones'!C274,'Stock - ETA'!$AA$3:AA2202,'Rango proyecciones'!$AB$7)</f>
        <v/>
      </c>
      <c r="S274" s="9">
        <f>SUMIFS('Stock - ETA'!$I$3:I2202,'Stock - ETA'!$F$3:F2202,'Rango proyecciones'!C274,'Stock - ETA'!$Q$3:Q2202,'Rango proyecciones'!$AB$5) + SUMIFS('Stock - ETA'!$H$3:H2202,'Stock - ETA'!$F$3:F2202,'Rango proyecciones'!C274,'Stock - ETA'!$Q$3:Q2202,'Rango proyecciones'!$AB$7)</f>
        <v/>
      </c>
      <c r="T274" s="15">
        <f>R274</f>
        <v/>
      </c>
      <c r="U274" s="15">
        <f>S274</f>
        <v/>
      </c>
      <c r="V274" s="6" t="n">
        <v>53000</v>
      </c>
      <c r="W274" s="9">
        <f>SUMIFS('Stock - ETA'!$T$3:T2202,'Stock - ETA'!$F$3:F2202,'Rango proyecciones'!C274,'Stock - ETA'!$AA$3:AA2202,'Rango proyecciones'!$AB$5) + SUMIFS('Stock - ETA'!$S$3:S2202,'Stock - ETA'!$F$3:F2202,'Rango proyecciones'!C274,'Stock - ETA'!$AA$3:AA2202,'Rango proyecciones'!$AB$8)</f>
        <v/>
      </c>
      <c r="X274" s="9">
        <f>SUMIFS('Stock - ETA'!$J$3:J2202,'Stock - ETA'!$F$3:F2202,'Rango proyecciones'!C274,'Stock - ETA'!$Q$3:Q2202,'Rango proyecciones'!$AB$5) + SUMIFS('Stock - ETA'!$I$3:I2202,'Stock - ETA'!$F$3:F2202,'Rango proyecciones'!C274,'Stock - ETA'!$Q$3:Q2202,'Rango proyecciones'!$AB$8)</f>
        <v/>
      </c>
      <c r="Y274" s="15">
        <f> 1 * V274 + W274</f>
        <v/>
      </c>
      <c r="Z274" s="15">
        <f> 1 * V274 + X274</f>
        <v/>
      </c>
      <c r="AA274" s="6" t="n"/>
    </row>
    <row r="275">
      <c r="A275" s="4" t="inlineStr">
        <is>
          <t>Cerdo</t>
        </is>
      </c>
      <c r="B275" s="4" t="inlineStr">
        <is>
          <t>Venta Directa</t>
        </is>
      </c>
      <c r="C275" s="4" t="inlineStr">
        <is>
          <t>exportacion directa1022901</t>
        </is>
      </c>
      <c r="D275" s="4" t="inlineStr">
        <is>
          <t>Exportacion Directa</t>
        </is>
      </c>
      <c r="E275" s="4" t="n">
        <v>1022901</v>
      </c>
      <c r="F275" s="4" t="inlineStr">
        <is>
          <t>GO Panc Tec S/Cue L@ Fi CJ Ch AP</t>
        </is>
      </c>
      <c r="G275" s="4" t="inlineStr">
        <is>
          <t>Panceta</t>
        </is>
      </c>
      <c r="H275" s="6" t="n">
        <v>10014.43</v>
      </c>
      <c r="I275" s="9" t="n">
        <v>11000</v>
      </c>
      <c r="J275" s="6">
        <f>SUMIFS('Stock - ETA'!$R$3:R2202,'Stock - ETA'!$F$3:F2202,'Rango proyecciones'!C275,'Stock - ETA'!$AA$3:AA2202,'Rango proyecciones'!$AB$5)</f>
        <v/>
      </c>
      <c r="K275" s="9">
        <f>SUMIFS('Stock - ETA'!$H$3:H2202,'Stock - ETA'!$F$3:F2202,'Rango proyecciones'!C275,'Stock - ETA'!$Q$3:Q2202,'Rango proyecciones'!$AB$5)</f>
        <v/>
      </c>
      <c r="L275" s="9" t="n">
        <v>0</v>
      </c>
      <c r="M275" s="9" t="n">
        <v>0</v>
      </c>
      <c r="N275" s="9" t="n"/>
      <c r="O275" s="9" t="n"/>
      <c r="P275" s="15">
        <f>H275 + O275 + J275</f>
        <v/>
      </c>
      <c r="Q275" s="16">
        <f>H275 + O275 + K275</f>
        <v/>
      </c>
      <c r="R275" s="6">
        <f>SUMIFS('Stock - ETA'!$S$3:S2202,'Stock - ETA'!$F$3:F2202,'Rango proyecciones'!C275,'Stock - ETA'!$AA$3:AA2202,'Rango proyecciones'!$AB$5) + SUMIFS('Stock - ETA'!$R$3:R2202,'Stock - ETA'!$F$3:F2202,'Rango proyecciones'!C275,'Stock - ETA'!$AA$3:AA2202,'Rango proyecciones'!$AB$7)</f>
        <v/>
      </c>
      <c r="S275" s="9">
        <f>SUMIFS('Stock - ETA'!$I$3:I2202,'Stock - ETA'!$F$3:F2202,'Rango proyecciones'!C275,'Stock - ETA'!$Q$3:Q2202,'Rango proyecciones'!$AB$5) + SUMIFS('Stock - ETA'!$H$3:H2202,'Stock - ETA'!$F$3:F2202,'Rango proyecciones'!C275,'Stock - ETA'!$Q$3:Q2202,'Rango proyecciones'!$AB$7)</f>
        <v/>
      </c>
      <c r="T275" s="15">
        <f>R275</f>
        <v/>
      </c>
      <c r="U275" s="15">
        <f>S275</f>
        <v/>
      </c>
      <c r="V275" s="6" t="n">
        <v>1000</v>
      </c>
      <c r="W275" s="9">
        <f>SUMIFS('Stock - ETA'!$T$3:T2202,'Stock - ETA'!$F$3:F2202,'Rango proyecciones'!C275,'Stock - ETA'!$AA$3:AA2202,'Rango proyecciones'!$AB$5) + SUMIFS('Stock - ETA'!$S$3:S2202,'Stock - ETA'!$F$3:F2202,'Rango proyecciones'!C275,'Stock - ETA'!$AA$3:AA2202,'Rango proyecciones'!$AB$8)</f>
        <v/>
      </c>
      <c r="X275" s="9">
        <f>SUMIFS('Stock - ETA'!$J$3:J2202,'Stock - ETA'!$F$3:F2202,'Rango proyecciones'!C275,'Stock - ETA'!$Q$3:Q2202,'Rango proyecciones'!$AB$5) + SUMIFS('Stock - ETA'!$I$3:I2202,'Stock - ETA'!$F$3:F2202,'Rango proyecciones'!C275,'Stock - ETA'!$Q$3:Q2202,'Rango proyecciones'!$AB$8)</f>
        <v/>
      </c>
      <c r="Y275" s="15">
        <f> 1 * V275 + W275</f>
        <v/>
      </c>
      <c r="Z275" s="15">
        <f> 1 * V275 + X275</f>
        <v/>
      </c>
      <c r="AA275" s="6" t="n"/>
    </row>
    <row r="276">
      <c r="A276" s="4" t="inlineStr">
        <is>
          <t>Cerdo</t>
        </is>
      </c>
      <c r="B276" s="4" t="inlineStr">
        <is>
          <t>Venta Directa</t>
        </is>
      </c>
      <c r="C276" s="4" t="inlineStr">
        <is>
          <t>exportacion directa1022919</t>
        </is>
      </c>
      <c r="D276" s="4" t="inlineStr">
        <is>
          <t>Exportacion Directa</t>
        </is>
      </c>
      <c r="E276" s="4" t="n">
        <v>1022919</v>
      </c>
      <c r="F276" s="4" t="inlineStr">
        <is>
          <t>GO MM LOIN S VP@ Cj 10k AP</t>
        </is>
      </c>
      <c r="G276" s="4" t="inlineStr">
        <is>
          <t>Lomo</t>
        </is>
      </c>
      <c r="H276" s="6" t="n">
        <v>0</v>
      </c>
      <c r="I276" s="9" t="n">
        <v>6000</v>
      </c>
      <c r="J276" s="6">
        <f>SUMIFS('Stock - ETA'!$R$3:R2202,'Stock - ETA'!$F$3:F2202,'Rango proyecciones'!C276,'Stock - ETA'!$AA$3:AA2202,'Rango proyecciones'!$AB$5)</f>
        <v/>
      </c>
      <c r="K276" s="9">
        <f>SUMIFS('Stock - ETA'!$H$3:H2202,'Stock - ETA'!$F$3:F2202,'Rango proyecciones'!C276,'Stock - ETA'!$Q$3:Q2202,'Rango proyecciones'!$AB$5)</f>
        <v/>
      </c>
      <c r="L276" s="9" t="n">
        <v>0</v>
      </c>
      <c r="M276" s="9" t="n">
        <v>0</v>
      </c>
      <c r="N276" s="9" t="n"/>
      <c r="O276" s="9" t="n"/>
      <c r="P276" s="15">
        <f>H276 + O276 + J276</f>
        <v/>
      </c>
      <c r="Q276" s="16">
        <f>H276 + O276 + K276</f>
        <v/>
      </c>
      <c r="R276" s="6">
        <f>SUMIFS('Stock - ETA'!$S$3:S2202,'Stock - ETA'!$F$3:F2202,'Rango proyecciones'!C276,'Stock - ETA'!$AA$3:AA2202,'Rango proyecciones'!$AB$5) + SUMIFS('Stock - ETA'!$R$3:R2202,'Stock - ETA'!$F$3:F2202,'Rango proyecciones'!C276,'Stock - ETA'!$AA$3:AA2202,'Rango proyecciones'!$AB$7)</f>
        <v/>
      </c>
      <c r="S276" s="9">
        <f>SUMIFS('Stock - ETA'!$I$3:I2202,'Stock - ETA'!$F$3:F2202,'Rango proyecciones'!C276,'Stock - ETA'!$Q$3:Q2202,'Rango proyecciones'!$AB$5) + SUMIFS('Stock - ETA'!$H$3:H2202,'Stock - ETA'!$F$3:F2202,'Rango proyecciones'!C276,'Stock - ETA'!$Q$3:Q2202,'Rango proyecciones'!$AB$7)</f>
        <v/>
      </c>
      <c r="T276" s="15">
        <f>R276</f>
        <v/>
      </c>
      <c r="U276" s="15">
        <f>S276</f>
        <v/>
      </c>
      <c r="V276" s="6" t="n">
        <v>15000</v>
      </c>
      <c r="W276" s="9">
        <f>SUMIFS('Stock - ETA'!$T$3:T2202,'Stock - ETA'!$F$3:F2202,'Rango proyecciones'!C276,'Stock - ETA'!$AA$3:AA2202,'Rango proyecciones'!$AB$5) + SUMIFS('Stock - ETA'!$S$3:S2202,'Stock - ETA'!$F$3:F2202,'Rango proyecciones'!C276,'Stock - ETA'!$AA$3:AA2202,'Rango proyecciones'!$AB$8)</f>
        <v/>
      </c>
      <c r="X276" s="9">
        <f>SUMIFS('Stock - ETA'!$J$3:J2202,'Stock - ETA'!$F$3:F2202,'Rango proyecciones'!C276,'Stock - ETA'!$Q$3:Q2202,'Rango proyecciones'!$AB$5) + SUMIFS('Stock - ETA'!$I$3:I2202,'Stock - ETA'!$F$3:F2202,'Rango proyecciones'!C276,'Stock - ETA'!$Q$3:Q2202,'Rango proyecciones'!$AB$8)</f>
        <v/>
      </c>
      <c r="Y276" s="15">
        <f> 1 * V276 + W276</f>
        <v/>
      </c>
      <c r="Z276" s="15">
        <f> 1 * V276 + X276</f>
        <v/>
      </c>
      <c r="AA276" s="6" t="n"/>
    </row>
    <row r="277">
      <c r="A277" s="4" t="inlineStr">
        <is>
          <t>Cerdo</t>
        </is>
      </c>
      <c r="B277" s="4" t="inlineStr">
        <is>
          <t>Venta Directa</t>
        </is>
      </c>
      <c r="C277" s="4" t="inlineStr">
        <is>
          <t>exportacion directa1022931</t>
        </is>
      </c>
      <c r="D277" s="4" t="inlineStr">
        <is>
          <t>Exportacion Directa</t>
        </is>
      </c>
      <c r="E277" s="4" t="n">
        <v>1022931</v>
      </c>
      <c r="F277" s="4" t="inlineStr">
        <is>
          <t>GO File C/cab 6x1@ VP Cj AP</t>
        </is>
      </c>
      <c r="G277" s="4" t="inlineStr">
        <is>
          <t>Filete</t>
        </is>
      </c>
      <c r="H277" s="6" t="n">
        <v>12062.79</v>
      </c>
      <c r="I277" s="9" t="n">
        <v>21430</v>
      </c>
      <c r="J277" s="6">
        <f>SUMIFS('Stock - ETA'!$R$3:R2202,'Stock - ETA'!$F$3:F2202,'Rango proyecciones'!C277,'Stock - ETA'!$AA$3:AA2202,'Rango proyecciones'!$AB$5)</f>
        <v/>
      </c>
      <c r="K277" s="9">
        <f>SUMIFS('Stock - ETA'!$H$3:H2202,'Stock - ETA'!$F$3:F2202,'Rango proyecciones'!C277,'Stock - ETA'!$Q$3:Q2202,'Rango proyecciones'!$AB$5)</f>
        <v/>
      </c>
      <c r="L277" s="9" t="n">
        <v>0</v>
      </c>
      <c r="M277" s="9" t="n">
        <v>0</v>
      </c>
      <c r="N277" s="9" t="n"/>
      <c r="O277" s="9" t="n"/>
      <c r="P277" s="15">
        <f>H277 + O277 + J277</f>
        <v/>
      </c>
      <c r="Q277" s="16">
        <f>H277 + O277 + K277</f>
        <v/>
      </c>
      <c r="R277" s="6">
        <f>SUMIFS('Stock - ETA'!$S$3:S2202,'Stock - ETA'!$F$3:F2202,'Rango proyecciones'!C277,'Stock - ETA'!$AA$3:AA2202,'Rango proyecciones'!$AB$5) + SUMIFS('Stock - ETA'!$R$3:R2202,'Stock - ETA'!$F$3:F2202,'Rango proyecciones'!C277,'Stock - ETA'!$AA$3:AA2202,'Rango proyecciones'!$AB$7)</f>
        <v/>
      </c>
      <c r="S277" s="9">
        <f>SUMIFS('Stock - ETA'!$I$3:I2202,'Stock - ETA'!$F$3:F2202,'Rango proyecciones'!C277,'Stock - ETA'!$Q$3:Q2202,'Rango proyecciones'!$AB$5) + SUMIFS('Stock - ETA'!$H$3:H2202,'Stock - ETA'!$F$3:F2202,'Rango proyecciones'!C277,'Stock - ETA'!$Q$3:Q2202,'Rango proyecciones'!$AB$7)</f>
        <v/>
      </c>
      <c r="T277" s="15">
        <f>R277</f>
        <v/>
      </c>
      <c r="U277" s="15">
        <f>S277</f>
        <v/>
      </c>
      <c r="V277" s="6" t="n">
        <v>20000</v>
      </c>
      <c r="W277" s="9">
        <f>SUMIFS('Stock - ETA'!$T$3:T2202,'Stock - ETA'!$F$3:F2202,'Rango proyecciones'!C277,'Stock - ETA'!$AA$3:AA2202,'Rango proyecciones'!$AB$5) + SUMIFS('Stock - ETA'!$S$3:S2202,'Stock - ETA'!$F$3:F2202,'Rango proyecciones'!C277,'Stock - ETA'!$AA$3:AA2202,'Rango proyecciones'!$AB$8)</f>
        <v/>
      </c>
      <c r="X277" s="9">
        <f>SUMIFS('Stock - ETA'!$J$3:J2202,'Stock - ETA'!$F$3:F2202,'Rango proyecciones'!C277,'Stock - ETA'!$Q$3:Q2202,'Rango proyecciones'!$AB$5) + SUMIFS('Stock - ETA'!$I$3:I2202,'Stock - ETA'!$F$3:F2202,'Rango proyecciones'!C277,'Stock - ETA'!$Q$3:Q2202,'Rango proyecciones'!$AB$8)</f>
        <v/>
      </c>
      <c r="Y277" s="15">
        <f> 1 * V277 + W277</f>
        <v/>
      </c>
      <c r="Z277" s="15">
        <f> 1 * V277 + X277</f>
        <v/>
      </c>
      <c r="AA277" s="6" t="n"/>
    </row>
    <row r="278">
      <c r="A278" s="4" t="inlineStr">
        <is>
          <t>Cerdo</t>
        </is>
      </c>
      <c r="B278" s="4" t="inlineStr">
        <is>
          <t>Venta Directa</t>
        </is>
      </c>
      <c r="C278" s="4" t="inlineStr">
        <is>
          <t>exportacion directa1022987</t>
        </is>
      </c>
      <c r="D278" s="4" t="inlineStr">
        <is>
          <t>Exportacion Directa</t>
        </is>
      </c>
      <c r="E278" s="4" t="n">
        <v>1022987</v>
      </c>
      <c r="F278" s="4" t="inlineStr">
        <is>
          <t>GO Lom Tocino@ Bo Cj 20k AP</t>
        </is>
      </c>
      <c r="G278" s="4" t="inlineStr">
        <is>
          <t>Plancha</t>
        </is>
      </c>
      <c r="H278" s="6" t="n">
        <v>48000</v>
      </c>
      <c r="I278" s="9" t="n">
        <v>24000</v>
      </c>
      <c r="J278" s="6">
        <f>SUMIFS('Stock - ETA'!$R$3:R2202,'Stock - ETA'!$F$3:F2202,'Rango proyecciones'!C278,'Stock - ETA'!$AA$3:AA2202,'Rango proyecciones'!$AB$5)</f>
        <v/>
      </c>
      <c r="K278" s="9">
        <f>SUMIFS('Stock - ETA'!$H$3:H2202,'Stock - ETA'!$F$3:F2202,'Rango proyecciones'!C278,'Stock - ETA'!$Q$3:Q2202,'Rango proyecciones'!$AB$5)</f>
        <v/>
      </c>
      <c r="L278" s="9" t="n">
        <v>0</v>
      </c>
      <c r="M278" s="9" t="n">
        <v>0</v>
      </c>
      <c r="N278" s="9" t="n"/>
      <c r="O278" s="9" t="n"/>
      <c r="P278" s="15">
        <f>H278 + O278 + J278</f>
        <v/>
      </c>
      <c r="Q278" s="16">
        <f>H278 + O278 + K278</f>
        <v/>
      </c>
      <c r="R278" s="6">
        <f>SUMIFS('Stock - ETA'!$S$3:S2202,'Stock - ETA'!$F$3:F2202,'Rango proyecciones'!C278,'Stock - ETA'!$AA$3:AA2202,'Rango proyecciones'!$AB$5) + SUMIFS('Stock - ETA'!$R$3:R2202,'Stock - ETA'!$F$3:F2202,'Rango proyecciones'!C278,'Stock - ETA'!$AA$3:AA2202,'Rango proyecciones'!$AB$7)</f>
        <v/>
      </c>
      <c r="S278" s="9">
        <f>SUMIFS('Stock - ETA'!$I$3:I2202,'Stock - ETA'!$F$3:F2202,'Rango proyecciones'!C278,'Stock - ETA'!$Q$3:Q2202,'Rango proyecciones'!$AB$5) + SUMIFS('Stock - ETA'!$H$3:H2202,'Stock - ETA'!$F$3:F2202,'Rango proyecciones'!C278,'Stock - ETA'!$Q$3:Q2202,'Rango proyecciones'!$AB$7)</f>
        <v/>
      </c>
      <c r="T278" s="15">
        <f>R278</f>
        <v/>
      </c>
      <c r="U278" s="15">
        <f>S278</f>
        <v/>
      </c>
      <c r="V278" s="6" t="n">
        <v>24000</v>
      </c>
      <c r="W278" s="9">
        <f>SUMIFS('Stock - ETA'!$T$3:T2202,'Stock - ETA'!$F$3:F2202,'Rango proyecciones'!C278,'Stock - ETA'!$AA$3:AA2202,'Rango proyecciones'!$AB$5) + SUMIFS('Stock - ETA'!$S$3:S2202,'Stock - ETA'!$F$3:F2202,'Rango proyecciones'!C278,'Stock - ETA'!$AA$3:AA2202,'Rango proyecciones'!$AB$8)</f>
        <v/>
      </c>
      <c r="X278" s="9">
        <f>SUMIFS('Stock - ETA'!$J$3:J2202,'Stock - ETA'!$F$3:F2202,'Rango proyecciones'!C278,'Stock - ETA'!$Q$3:Q2202,'Rango proyecciones'!$AB$5) + SUMIFS('Stock - ETA'!$I$3:I2202,'Stock - ETA'!$F$3:F2202,'Rango proyecciones'!C278,'Stock - ETA'!$Q$3:Q2202,'Rango proyecciones'!$AB$8)</f>
        <v/>
      </c>
      <c r="Y278" s="15">
        <f> 1 * V278 + W278</f>
        <v/>
      </c>
      <c r="Z278" s="15">
        <f> 1 * V278 + X278</f>
        <v/>
      </c>
      <c r="AA278" s="6" t="n"/>
    </row>
    <row r="279">
      <c r="A279" s="4" t="inlineStr">
        <is>
          <t>Cerdo</t>
        </is>
      </c>
      <c r="B279" s="4" t="inlineStr">
        <is>
          <t>Venta Directa</t>
        </is>
      </c>
      <c r="C279" s="4" t="inlineStr">
        <is>
          <t>exportacion directa1023051</t>
        </is>
      </c>
      <c r="D279" s="4" t="inlineStr">
        <is>
          <t>Exportacion Directa</t>
        </is>
      </c>
      <c r="E279" s="4" t="n">
        <v>1023051</v>
      </c>
      <c r="F279" s="4" t="inlineStr">
        <is>
          <t>GO Lom Vet L@ Fi Cj Lom Vet AP</t>
        </is>
      </c>
      <c r="G279" s="4" t="inlineStr">
        <is>
          <t>Lomo</t>
        </is>
      </c>
      <c r="H279" s="6" t="n">
        <v>3024.79</v>
      </c>
      <c r="I279" s="9" t="n">
        <v>0</v>
      </c>
      <c r="J279" s="6">
        <f>SUMIFS('Stock - ETA'!$R$3:R2202,'Stock - ETA'!$F$3:F2202,'Rango proyecciones'!C279,'Stock - ETA'!$AA$3:AA2202,'Rango proyecciones'!$AB$5)</f>
        <v/>
      </c>
      <c r="K279" s="9">
        <f>SUMIFS('Stock - ETA'!$H$3:H2202,'Stock - ETA'!$F$3:F2202,'Rango proyecciones'!C279,'Stock - ETA'!$Q$3:Q2202,'Rango proyecciones'!$AB$5)</f>
        <v/>
      </c>
      <c r="L279" s="9" t="n">
        <v>0</v>
      </c>
      <c r="M279" s="9" t="n">
        <v>0</v>
      </c>
      <c r="N279" s="9" t="n"/>
      <c r="O279" s="9" t="n"/>
      <c r="P279" s="15">
        <f>H279 + O279 + J279</f>
        <v/>
      </c>
      <c r="Q279" s="16">
        <f>H279 + O279 + K279</f>
        <v/>
      </c>
      <c r="R279" s="6">
        <f>SUMIFS('Stock - ETA'!$S$3:S2202,'Stock - ETA'!$F$3:F2202,'Rango proyecciones'!C279,'Stock - ETA'!$AA$3:AA2202,'Rango proyecciones'!$AB$5) + SUMIFS('Stock - ETA'!$R$3:R2202,'Stock - ETA'!$F$3:F2202,'Rango proyecciones'!C279,'Stock - ETA'!$AA$3:AA2202,'Rango proyecciones'!$AB$7)</f>
        <v/>
      </c>
      <c r="S279" s="9">
        <f>SUMIFS('Stock - ETA'!$I$3:I2202,'Stock - ETA'!$F$3:F2202,'Rango proyecciones'!C279,'Stock - ETA'!$Q$3:Q2202,'Rango proyecciones'!$AB$5) + SUMIFS('Stock - ETA'!$H$3:H2202,'Stock - ETA'!$F$3:F2202,'Rango proyecciones'!C279,'Stock - ETA'!$Q$3:Q2202,'Rango proyecciones'!$AB$7)</f>
        <v/>
      </c>
      <c r="T279" s="15">
        <f>R279</f>
        <v/>
      </c>
      <c r="U279" s="15">
        <f>S279</f>
        <v/>
      </c>
      <c r="V279" s="6" t="n"/>
      <c r="W279" s="9">
        <f>SUMIFS('Stock - ETA'!$T$3:T2202,'Stock - ETA'!$F$3:F2202,'Rango proyecciones'!C279,'Stock - ETA'!$AA$3:AA2202,'Rango proyecciones'!$AB$5) + SUMIFS('Stock - ETA'!$S$3:S2202,'Stock - ETA'!$F$3:F2202,'Rango proyecciones'!C279,'Stock - ETA'!$AA$3:AA2202,'Rango proyecciones'!$AB$8)</f>
        <v/>
      </c>
      <c r="X279" s="9">
        <f>SUMIFS('Stock - ETA'!$J$3:J2202,'Stock - ETA'!$F$3:F2202,'Rango proyecciones'!C279,'Stock - ETA'!$Q$3:Q2202,'Rango proyecciones'!$AB$5) + SUMIFS('Stock - ETA'!$I$3:I2202,'Stock - ETA'!$F$3:F2202,'Rango proyecciones'!C279,'Stock - ETA'!$Q$3:Q2202,'Rango proyecciones'!$AB$8)</f>
        <v/>
      </c>
      <c r="Y279" s="15">
        <f> 1 * V279 + W279</f>
        <v/>
      </c>
      <c r="Z279" s="15">
        <f> 1 * V279 + X279</f>
        <v/>
      </c>
      <c r="AA279" s="6" t="n"/>
    </row>
    <row r="280">
      <c r="A280" s="4" t="inlineStr">
        <is>
          <t>Cerdo</t>
        </is>
      </c>
      <c r="B280" s="4" t="inlineStr">
        <is>
          <t>Venta Directa</t>
        </is>
      </c>
      <c r="C280" s="4" t="inlineStr">
        <is>
          <t>exportacion directa1023055</t>
        </is>
      </c>
      <c r="D280" s="4" t="inlineStr">
        <is>
          <t>Exportacion Directa</t>
        </is>
      </c>
      <c r="E280" s="4" t="n">
        <v>1023055</v>
      </c>
      <c r="F280" s="4" t="inlineStr">
        <is>
          <t>GO Lom Vet M@ Fi Cj Lom Vet AP</t>
        </is>
      </c>
      <c r="G280" s="4" t="inlineStr">
        <is>
          <t>Lomo</t>
        </is>
      </c>
      <c r="H280" s="6" t="n">
        <v>10025.2</v>
      </c>
      <c r="I280" s="9" t="n">
        <v>0</v>
      </c>
      <c r="J280" s="6">
        <f>SUMIFS('Stock - ETA'!$R$3:R2202,'Stock - ETA'!$F$3:F2202,'Rango proyecciones'!C280,'Stock - ETA'!$AA$3:AA2202,'Rango proyecciones'!$AB$5)</f>
        <v/>
      </c>
      <c r="K280" s="9">
        <f>SUMIFS('Stock - ETA'!$H$3:H2202,'Stock - ETA'!$F$3:F2202,'Rango proyecciones'!C280,'Stock - ETA'!$Q$3:Q2202,'Rango proyecciones'!$AB$5)</f>
        <v/>
      </c>
      <c r="L280" s="9" t="n">
        <v>0</v>
      </c>
      <c r="M280" s="9" t="n">
        <v>0</v>
      </c>
      <c r="N280" s="9" t="n"/>
      <c r="O280" s="9" t="n"/>
      <c r="P280" s="15">
        <f>H280 + O280 + J280</f>
        <v/>
      </c>
      <c r="Q280" s="16">
        <f>H280 + O280 + K280</f>
        <v/>
      </c>
      <c r="R280" s="6">
        <f>SUMIFS('Stock - ETA'!$S$3:S2202,'Stock - ETA'!$F$3:F2202,'Rango proyecciones'!C280,'Stock - ETA'!$AA$3:AA2202,'Rango proyecciones'!$AB$5) + SUMIFS('Stock - ETA'!$R$3:R2202,'Stock - ETA'!$F$3:F2202,'Rango proyecciones'!C280,'Stock - ETA'!$AA$3:AA2202,'Rango proyecciones'!$AB$7)</f>
        <v/>
      </c>
      <c r="S280" s="9">
        <f>SUMIFS('Stock - ETA'!$I$3:I2202,'Stock - ETA'!$F$3:F2202,'Rango proyecciones'!C280,'Stock - ETA'!$Q$3:Q2202,'Rango proyecciones'!$AB$5) + SUMIFS('Stock - ETA'!$H$3:H2202,'Stock - ETA'!$F$3:F2202,'Rango proyecciones'!C280,'Stock - ETA'!$Q$3:Q2202,'Rango proyecciones'!$AB$7)</f>
        <v/>
      </c>
      <c r="T280" s="15">
        <f>R280</f>
        <v/>
      </c>
      <c r="U280" s="15">
        <f>S280</f>
        <v/>
      </c>
      <c r="V280" s="6" t="n"/>
      <c r="W280" s="9">
        <f>SUMIFS('Stock - ETA'!$T$3:T2202,'Stock - ETA'!$F$3:F2202,'Rango proyecciones'!C280,'Stock - ETA'!$AA$3:AA2202,'Rango proyecciones'!$AB$5) + SUMIFS('Stock - ETA'!$S$3:S2202,'Stock - ETA'!$F$3:F2202,'Rango proyecciones'!C280,'Stock - ETA'!$AA$3:AA2202,'Rango proyecciones'!$AB$8)</f>
        <v/>
      </c>
      <c r="X280" s="9">
        <f>SUMIFS('Stock - ETA'!$J$3:J2202,'Stock - ETA'!$F$3:F2202,'Rango proyecciones'!C280,'Stock - ETA'!$Q$3:Q2202,'Rango proyecciones'!$AB$5) + SUMIFS('Stock - ETA'!$I$3:I2202,'Stock - ETA'!$F$3:F2202,'Rango proyecciones'!C280,'Stock - ETA'!$Q$3:Q2202,'Rango proyecciones'!$AB$8)</f>
        <v/>
      </c>
      <c r="Y280" s="15">
        <f> 1 * V280 + W280</f>
        <v/>
      </c>
      <c r="Z280" s="15">
        <f> 1 * V280 + X280</f>
        <v/>
      </c>
      <c r="AA280" s="6" t="n"/>
    </row>
    <row r="281">
      <c r="A281" s="4" t="inlineStr">
        <is>
          <t>Cerdo</t>
        </is>
      </c>
      <c r="B281" s="4" t="inlineStr">
        <is>
          <t>Venta Directa</t>
        </is>
      </c>
      <c r="C281" s="4" t="inlineStr">
        <is>
          <t>exportacion directa1023163</t>
        </is>
      </c>
      <c r="D281" s="4" t="inlineStr">
        <is>
          <t>Exportacion Directa</t>
        </is>
      </c>
      <c r="E281" s="4" t="n">
        <v>1023163</v>
      </c>
      <c r="F281" s="4" t="inlineStr">
        <is>
          <t>GO Lom Vet &gt;2.0@ Fi Cj 8k AP</t>
        </is>
      </c>
      <c r="G281" s="4" t="inlineStr">
        <is>
          <t>Lomo</t>
        </is>
      </c>
      <c r="H281" s="6" t="n">
        <v>38057.05</v>
      </c>
      <c r="I281" s="9" t="n">
        <v>30000</v>
      </c>
      <c r="J281" s="6">
        <f>SUMIFS('Stock - ETA'!$R$3:R2202,'Stock - ETA'!$F$3:F2202,'Rango proyecciones'!C281,'Stock - ETA'!$AA$3:AA2202,'Rango proyecciones'!$AB$5)</f>
        <v/>
      </c>
      <c r="K281" s="9">
        <f>SUMIFS('Stock - ETA'!$H$3:H2202,'Stock - ETA'!$F$3:F2202,'Rango proyecciones'!C281,'Stock - ETA'!$Q$3:Q2202,'Rango proyecciones'!$AB$5)</f>
        <v/>
      </c>
      <c r="L281" s="9" t="n">
        <v>0</v>
      </c>
      <c r="M281" s="9" t="n">
        <v>0</v>
      </c>
      <c r="N281" s="9" t="n"/>
      <c r="O281" s="9" t="n"/>
      <c r="P281" s="15">
        <f>H281 + O281 + J281</f>
        <v/>
      </c>
      <c r="Q281" s="16">
        <f>H281 + O281 + K281</f>
        <v/>
      </c>
      <c r="R281" s="6">
        <f>SUMIFS('Stock - ETA'!$S$3:S2202,'Stock - ETA'!$F$3:F2202,'Rango proyecciones'!C281,'Stock - ETA'!$AA$3:AA2202,'Rango proyecciones'!$AB$5) + SUMIFS('Stock - ETA'!$R$3:R2202,'Stock - ETA'!$F$3:F2202,'Rango proyecciones'!C281,'Stock - ETA'!$AA$3:AA2202,'Rango proyecciones'!$AB$7)</f>
        <v/>
      </c>
      <c r="S281" s="9">
        <f>SUMIFS('Stock - ETA'!$I$3:I2202,'Stock - ETA'!$F$3:F2202,'Rango proyecciones'!C281,'Stock - ETA'!$Q$3:Q2202,'Rango proyecciones'!$AB$5) + SUMIFS('Stock - ETA'!$H$3:H2202,'Stock - ETA'!$F$3:F2202,'Rango proyecciones'!C281,'Stock - ETA'!$Q$3:Q2202,'Rango proyecciones'!$AB$7)</f>
        <v/>
      </c>
      <c r="T281" s="15">
        <f>R281</f>
        <v/>
      </c>
      <c r="U281" s="15">
        <f>S281</f>
        <v/>
      </c>
      <c r="V281" s="6" t="n">
        <v>30000</v>
      </c>
      <c r="W281" s="9">
        <f>SUMIFS('Stock - ETA'!$T$3:T2202,'Stock - ETA'!$F$3:F2202,'Rango proyecciones'!C281,'Stock - ETA'!$AA$3:AA2202,'Rango proyecciones'!$AB$5) + SUMIFS('Stock - ETA'!$S$3:S2202,'Stock - ETA'!$F$3:F2202,'Rango proyecciones'!C281,'Stock - ETA'!$AA$3:AA2202,'Rango proyecciones'!$AB$8)</f>
        <v/>
      </c>
      <c r="X281" s="9">
        <f>SUMIFS('Stock - ETA'!$J$3:J2202,'Stock - ETA'!$F$3:F2202,'Rango proyecciones'!C281,'Stock - ETA'!$Q$3:Q2202,'Rango proyecciones'!$AB$5) + SUMIFS('Stock - ETA'!$I$3:I2202,'Stock - ETA'!$F$3:F2202,'Rango proyecciones'!C281,'Stock - ETA'!$Q$3:Q2202,'Rango proyecciones'!$AB$8)</f>
        <v/>
      </c>
      <c r="Y281" s="15">
        <f> 1 * V281 + W281</f>
        <v/>
      </c>
      <c r="Z281" s="15">
        <f> 1 * V281 + X281</f>
        <v/>
      </c>
      <c r="AA281" s="6" t="n"/>
    </row>
    <row r="282">
      <c r="A282" s="4" t="inlineStr">
        <is>
          <t>Cerdo</t>
        </is>
      </c>
      <c r="B282" s="4" t="inlineStr">
        <is>
          <t>Venta Directa</t>
        </is>
      </c>
      <c r="C282" s="4" t="inlineStr">
        <is>
          <t>exportacion directa1023194</t>
        </is>
      </c>
      <c r="D282" s="4" t="inlineStr">
        <is>
          <t>Exportacion Directa</t>
        </is>
      </c>
      <c r="E282" s="4" t="n">
        <v>1023194</v>
      </c>
      <c r="F282" s="4" t="inlineStr">
        <is>
          <t>GO Cne Falda Panc@ Bo Cj AP</t>
        </is>
      </c>
      <c r="G282" s="4" t="inlineStr">
        <is>
          <t>Panceta</t>
        </is>
      </c>
      <c r="H282" s="6" t="n">
        <v>5418.52</v>
      </c>
      <c r="I282" s="9" t="n">
        <v>19932</v>
      </c>
      <c r="J282" s="6">
        <f>SUMIFS('Stock - ETA'!$R$3:R2202,'Stock - ETA'!$F$3:F2202,'Rango proyecciones'!C282,'Stock - ETA'!$AA$3:AA2202,'Rango proyecciones'!$AB$5)</f>
        <v/>
      </c>
      <c r="K282" s="9">
        <f>SUMIFS('Stock - ETA'!$H$3:H2202,'Stock - ETA'!$F$3:F2202,'Rango proyecciones'!C282,'Stock - ETA'!$Q$3:Q2202,'Rango proyecciones'!$AB$5)</f>
        <v/>
      </c>
      <c r="L282" s="9" t="n">
        <v>0</v>
      </c>
      <c r="M282" s="9" t="n">
        <v>0</v>
      </c>
      <c r="N282" s="9" t="n"/>
      <c r="O282" s="9" t="n"/>
      <c r="P282" s="15">
        <f>H282 + O282 + J282</f>
        <v/>
      </c>
      <c r="Q282" s="16">
        <f>H282 + O282 + K282</f>
        <v/>
      </c>
      <c r="R282" s="6">
        <f>SUMIFS('Stock - ETA'!$S$3:S2202,'Stock - ETA'!$F$3:F2202,'Rango proyecciones'!C282,'Stock - ETA'!$AA$3:AA2202,'Rango proyecciones'!$AB$5) + SUMIFS('Stock - ETA'!$R$3:R2202,'Stock - ETA'!$F$3:F2202,'Rango proyecciones'!C282,'Stock - ETA'!$AA$3:AA2202,'Rango proyecciones'!$AB$7)</f>
        <v/>
      </c>
      <c r="S282" s="9">
        <f>SUMIFS('Stock - ETA'!$I$3:I2202,'Stock - ETA'!$F$3:F2202,'Rango proyecciones'!C282,'Stock - ETA'!$Q$3:Q2202,'Rango proyecciones'!$AB$5) + SUMIFS('Stock - ETA'!$H$3:H2202,'Stock - ETA'!$F$3:F2202,'Rango proyecciones'!C282,'Stock - ETA'!$Q$3:Q2202,'Rango proyecciones'!$AB$7)</f>
        <v/>
      </c>
      <c r="T282" s="15">
        <f>R282</f>
        <v/>
      </c>
      <c r="U282" s="15">
        <f>S282</f>
        <v/>
      </c>
      <c r="V282" s="6" t="n">
        <v>12000</v>
      </c>
      <c r="W282" s="9">
        <f>SUMIFS('Stock - ETA'!$T$3:T2202,'Stock - ETA'!$F$3:F2202,'Rango proyecciones'!C282,'Stock - ETA'!$AA$3:AA2202,'Rango proyecciones'!$AB$5) + SUMIFS('Stock - ETA'!$S$3:S2202,'Stock - ETA'!$F$3:F2202,'Rango proyecciones'!C282,'Stock - ETA'!$AA$3:AA2202,'Rango proyecciones'!$AB$8)</f>
        <v/>
      </c>
      <c r="X282" s="9">
        <f>SUMIFS('Stock - ETA'!$J$3:J2202,'Stock - ETA'!$F$3:F2202,'Rango proyecciones'!C282,'Stock - ETA'!$Q$3:Q2202,'Rango proyecciones'!$AB$5) + SUMIFS('Stock - ETA'!$I$3:I2202,'Stock - ETA'!$F$3:F2202,'Rango proyecciones'!C282,'Stock - ETA'!$Q$3:Q2202,'Rango proyecciones'!$AB$8)</f>
        <v/>
      </c>
      <c r="Y282" s="15">
        <f> 1 * V282 + W282</f>
        <v/>
      </c>
      <c r="Z282" s="15">
        <f> 1 * V282 + X282</f>
        <v/>
      </c>
      <c r="AA282" s="6" t="n"/>
    </row>
    <row r="283">
      <c r="A283" s="4" t="inlineStr">
        <is>
          <t>Cerdo</t>
        </is>
      </c>
      <c r="B283" s="4" t="inlineStr">
        <is>
          <t>Venta Directa</t>
        </is>
      </c>
      <c r="C283" s="4" t="inlineStr">
        <is>
          <t>exportacion directa1023349</t>
        </is>
      </c>
      <c r="D283" s="4" t="inlineStr">
        <is>
          <t>Exportacion Directa</t>
        </is>
      </c>
      <c r="E283" s="4" t="n">
        <v>1023349</v>
      </c>
      <c r="F283" s="4" t="inlineStr">
        <is>
          <t>GO Lom Tecla VP@ Cj Lom Ctro</t>
        </is>
      </c>
      <c r="G283" s="4" t="inlineStr">
        <is>
          <t>Lomo</t>
        </is>
      </c>
      <c r="H283" s="6" t="n">
        <v>0</v>
      </c>
      <c r="I283" s="9" t="n">
        <v>2500</v>
      </c>
      <c r="J283" s="6">
        <f>SUMIFS('Stock - ETA'!$R$3:R2202,'Stock - ETA'!$F$3:F2202,'Rango proyecciones'!C283,'Stock - ETA'!$AA$3:AA2202,'Rango proyecciones'!$AB$5)</f>
        <v/>
      </c>
      <c r="K283" s="9">
        <f>SUMIFS('Stock - ETA'!$H$3:H2202,'Stock - ETA'!$F$3:F2202,'Rango proyecciones'!C283,'Stock - ETA'!$Q$3:Q2202,'Rango proyecciones'!$AB$5)</f>
        <v/>
      </c>
      <c r="L283" s="9" t="n">
        <v>0</v>
      </c>
      <c r="M283" s="9" t="n">
        <v>0</v>
      </c>
      <c r="N283" s="9" t="n"/>
      <c r="O283" s="9" t="n"/>
      <c r="P283" s="15">
        <f>H283 + O283 + J283</f>
        <v/>
      </c>
      <c r="Q283" s="16">
        <f>H283 + O283 + K283</f>
        <v/>
      </c>
      <c r="R283" s="6">
        <f>SUMIFS('Stock - ETA'!$S$3:S2202,'Stock - ETA'!$F$3:F2202,'Rango proyecciones'!C283,'Stock - ETA'!$AA$3:AA2202,'Rango proyecciones'!$AB$5) + SUMIFS('Stock - ETA'!$R$3:R2202,'Stock - ETA'!$F$3:F2202,'Rango proyecciones'!C283,'Stock - ETA'!$AA$3:AA2202,'Rango proyecciones'!$AB$7)</f>
        <v/>
      </c>
      <c r="S283" s="9">
        <f>SUMIFS('Stock - ETA'!$I$3:I2202,'Stock - ETA'!$F$3:F2202,'Rango proyecciones'!C283,'Stock - ETA'!$Q$3:Q2202,'Rango proyecciones'!$AB$5) + SUMIFS('Stock - ETA'!$H$3:H2202,'Stock - ETA'!$F$3:F2202,'Rango proyecciones'!C283,'Stock - ETA'!$Q$3:Q2202,'Rango proyecciones'!$AB$7)</f>
        <v/>
      </c>
      <c r="T283" s="15">
        <f>R283</f>
        <v/>
      </c>
      <c r="U283" s="15">
        <f>S283</f>
        <v/>
      </c>
      <c r="V283" s="6" t="n">
        <v>5000</v>
      </c>
      <c r="W283" s="9">
        <f>SUMIFS('Stock - ETA'!$T$3:T2202,'Stock - ETA'!$F$3:F2202,'Rango proyecciones'!C283,'Stock - ETA'!$AA$3:AA2202,'Rango proyecciones'!$AB$5) + SUMIFS('Stock - ETA'!$S$3:S2202,'Stock - ETA'!$F$3:F2202,'Rango proyecciones'!C283,'Stock - ETA'!$AA$3:AA2202,'Rango proyecciones'!$AB$8)</f>
        <v/>
      </c>
      <c r="X283" s="9">
        <f>SUMIFS('Stock - ETA'!$J$3:J2202,'Stock - ETA'!$F$3:F2202,'Rango proyecciones'!C283,'Stock - ETA'!$Q$3:Q2202,'Rango proyecciones'!$AB$5) + SUMIFS('Stock - ETA'!$I$3:I2202,'Stock - ETA'!$F$3:F2202,'Rango proyecciones'!C283,'Stock - ETA'!$Q$3:Q2202,'Rango proyecciones'!$AB$8)</f>
        <v/>
      </c>
      <c r="Y283" s="15">
        <f> 1 * V283 + W283</f>
        <v/>
      </c>
      <c r="Z283" s="15">
        <f> 1 * V283 + X283</f>
        <v/>
      </c>
      <c r="AA283" s="6" t="n"/>
    </row>
    <row r="284">
      <c r="A284" s="4" t="inlineStr">
        <is>
          <t>Cerdo</t>
        </is>
      </c>
      <c r="B284" s="4" t="inlineStr">
        <is>
          <t>Venta Directa</t>
        </is>
      </c>
      <c r="C284" s="4" t="inlineStr">
        <is>
          <t>exportacion directa1023350</t>
        </is>
      </c>
      <c r="D284" s="4" t="inlineStr">
        <is>
          <t>Exportacion Directa</t>
        </is>
      </c>
      <c r="E284" s="4" t="n">
        <v>1023350</v>
      </c>
      <c r="F284" s="4" t="inlineStr">
        <is>
          <t>Lom Vet &gt;2.0@ VP Cj Lom Vet AP</t>
        </is>
      </c>
      <c r="G284" s="4" t="inlineStr">
        <is>
          <t>Lomo</t>
        </is>
      </c>
      <c r="H284" s="6" t="n">
        <v>3512.83</v>
      </c>
      <c r="I284" s="9" t="n">
        <v>48377</v>
      </c>
      <c r="J284" s="6">
        <f>SUMIFS('Stock - ETA'!$R$3:R2202,'Stock - ETA'!$F$3:F2202,'Rango proyecciones'!C284,'Stock - ETA'!$AA$3:AA2202,'Rango proyecciones'!$AB$5)</f>
        <v/>
      </c>
      <c r="K284" s="9">
        <f>SUMIFS('Stock - ETA'!$H$3:H2202,'Stock - ETA'!$F$3:F2202,'Rango proyecciones'!C284,'Stock - ETA'!$Q$3:Q2202,'Rango proyecciones'!$AB$5)</f>
        <v/>
      </c>
      <c r="L284" s="9" t="n">
        <v>0</v>
      </c>
      <c r="M284" s="9" t="n">
        <v>0</v>
      </c>
      <c r="N284" s="9" t="n"/>
      <c r="O284" s="9" t="n"/>
      <c r="P284" s="15">
        <f>H284 + O284 + J284</f>
        <v/>
      </c>
      <c r="Q284" s="16">
        <f>H284 + O284 + K284</f>
        <v/>
      </c>
      <c r="R284" s="6">
        <f>SUMIFS('Stock - ETA'!$S$3:S2202,'Stock - ETA'!$F$3:F2202,'Rango proyecciones'!C284,'Stock - ETA'!$AA$3:AA2202,'Rango proyecciones'!$AB$5) + SUMIFS('Stock - ETA'!$R$3:R2202,'Stock - ETA'!$F$3:F2202,'Rango proyecciones'!C284,'Stock - ETA'!$AA$3:AA2202,'Rango proyecciones'!$AB$7)</f>
        <v/>
      </c>
      <c r="S284" s="9">
        <f>SUMIFS('Stock - ETA'!$I$3:I2202,'Stock - ETA'!$F$3:F2202,'Rango proyecciones'!C284,'Stock - ETA'!$Q$3:Q2202,'Rango proyecciones'!$AB$5) + SUMIFS('Stock - ETA'!$H$3:H2202,'Stock - ETA'!$F$3:F2202,'Rango proyecciones'!C284,'Stock - ETA'!$Q$3:Q2202,'Rango proyecciones'!$AB$7)</f>
        <v/>
      </c>
      <c r="T284" s="15">
        <f>R284</f>
        <v/>
      </c>
      <c r="U284" s="15">
        <f>S284</f>
        <v/>
      </c>
      <c r="V284" s="6" t="n">
        <v>40000</v>
      </c>
      <c r="W284" s="9">
        <f>SUMIFS('Stock - ETA'!$T$3:T2202,'Stock - ETA'!$F$3:F2202,'Rango proyecciones'!C284,'Stock - ETA'!$AA$3:AA2202,'Rango proyecciones'!$AB$5) + SUMIFS('Stock - ETA'!$S$3:S2202,'Stock - ETA'!$F$3:F2202,'Rango proyecciones'!C284,'Stock - ETA'!$AA$3:AA2202,'Rango proyecciones'!$AB$8)</f>
        <v/>
      </c>
      <c r="X284" s="9">
        <f>SUMIFS('Stock - ETA'!$J$3:J2202,'Stock - ETA'!$F$3:F2202,'Rango proyecciones'!C284,'Stock - ETA'!$Q$3:Q2202,'Rango proyecciones'!$AB$5) + SUMIFS('Stock - ETA'!$I$3:I2202,'Stock - ETA'!$F$3:F2202,'Rango proyecciones'!C284,'Stock - ETA'!$Q$3:Q2202,'Rango proyecciones'!$AB$8)</f>
        <v/>
      </c>
      <c r="Y284" s="15">
        <f> 1 * V284 + W284</f>
        <v/>
      </c>
      <c r="Z284" s="15">
        <f> 1 * V284 + X284</f>
        <v/>
      </c>
      <c r="AA284" s="6" t="n"/>
    </row>
    <row r="285">
      <c r="A285" s="4" t="inlineStr">
        <is>
          <t>Cerdo</t>
        </is>
      </c>
      <c r="B285" s="4" t="inlineStr">
        <is>
          <t>Venta Directa</t>
        </is>
      </c>
      <c r="C285" s="4" t="inlineStr">
        <is>
          <t>exportacion directa1023351</t>
        </is>
      </c>
      <c r="D285" s="4" t="inlineStr">
        <is>
          <t>Exportacion Directa</t>
        </is>
      </c>
      <c r="E285" s="4" t="n">
        <v>1023351</v>
      </c>
      <c r="F285" s="4" t="inlineStr">
        <is>
          <t>GO Panc S/tec L @VP Cj AP</t>
        </is>
      </c>
      <c r="G285" s="4" t="inlineStr">
        <is>
          <t>Panceta</t>
        </is>
      </c>
      <c r="H285" s="6" t="n">
        <v>3012.62</v>
      </c>
      <c r="I285" s="9" t="n">
        <v>8500</v>
      </c>
      <c r="J285" s="6">
        <f>SUMIFS('Stock - ETA'!$R$3:R2202,'Stock - ETA'!$F$3:F2202,'Rango proyecciones'!C285,'Stock - ETA'!$AA$3:AA2202,'Rango proyecciones'!$AB$5)</f>
        <v/>
      </c>
      <c r="K285" s="9">
        <f>SUMIFS('Stock - ETA'!$H$3:H2202,'Stock - ETA'!$F$3:F2202,'Rango proyecciones'!C285,'Stock - ETA'!$Q$3:Q2202,'Rango proyecciones'!$AB$5)</f>
        <v/>
      </c>
      <c r="L285" s="9" t="n">
        <v>0</v>
      </c>
      <c r="M285" s="9" t="n">
        <v>0</v>
      </c>
      <c r="N285" s="9" t="n"/>
      <c r="O285" s="9" t="n"/>
      <c r="P285" s="15">
        <f>H285 + O285 + J285</f>
        <v/>
      </c>
      <c r="Q285" s="16">
        <f>H285 + O285 + K285</f>
        <v/>
      </c>
      <c r="R285" s="6">
        <f>SUMIFS('Stock - ETA'!$S$3:S2202,'Stock - ETA'!$F$3:F2202,'Rango proyecciones'!C285,'Stock - ETA'!$AA$3:AA2202,'Rango proyecciones'!$AB$5) + SUMIFS('Stock - ETA'!$R$3:R2202,'Stock - ETA'!$F$3:F2202,'Rango proyecciones'!C285,'Stock - ETA'!$AA$3:AA2202,'Rango proyecciones'!$AB$7)</f>
        <v/>
      </c>
      <c r="S285" s="9">
        <f>SUMIFS('Stock - ETA'!$I$3:I2202,'Stock - ETA'!$F$3:F2202,'Rango proyecciones'!C285,'Stock - ETA'!$Q$3:Q2202,'Rango proyecciones'!$AB$5) + SUMIFS('Stock - ETA'!$H$3:H2202,'Stock - ETA'!$F$3:F2202,'Rango proyecciones'!C285,'Stock - ETA'!$Q$3:Q2202,'Rango proyecciones'!$AB$7)</f>
        <v/>
      </c>
      <c r="T285" s="15">
        <f>R285</f>
        <v/>
      </c>
      <c r="U285" s="15">
        <f>S285</f>
        <v/>
      </c>
      <c r="V285" s="6" t="n">
        <v>5000</v>
      </c>
      <c r="W285" s="9">
        <f>SUMIFS('Stock - ETA'!$T$3:T2202,'Stock - ETA'!$F$3:F2202,'Rango proyecciones'!C285,'Stock - ETA'!$AA$3:AA2202,'Rango proyecciones'!$AB$5) + SUMIFS('Stock - ETA'!$S$3:S2202,'Stock - ETA'!$F$3:F2202,'Rango proyecciones'!C285,'Stock - ETA'!$AA$3:AA2202,'Rango proyecciones'!$AB$8)</f>
        <v/>
      </c>
      <c r="X285" s="9">
        <f>SUMIFS('Stock - ETA'!$J$3:J2202,'Stock - ETA'!$F$3:F2202,'Rango proyecciones'!C285,'Stock - ETA'!$Q$3:Q2202,'Rango proyecciones'!$AB$5) + SUMIFS('Stock - ETA'!$I$3:I2202,'Stock - ETA'!$F$3:F2202,'Rango proyecciones'!C285,'Stock - ETA'!$Q$3:Q2202,'Rango proyecciones'!$AB$8)</f>
        <v/>
      </c>
      <c r="Y285" s="15">
        <f> 1 * V285 + W285</f>
        <v/>
      </c>
      <c r="Z285" s="15">
        <f> 1 * V285 + X285</f>
        <v/>
      </c>
      <c r="AA285" s="6" t="n"/>
    </row>
    <row r="286">
      <c r="A286" s="4" t="inlineStr">
        <is>
          <t>Cerdo</t>
        </is>
      </c>
      <c r="B286" s="4" t="inlineStr">
        <is>
          <t>Venta Directa</t>
        </is>
      </c>
      <c r="C286" s="4" t="inlineStr">
        <is>
          <t>exportacion directa1023352</t>
        </is>
      </c>
      <c r="D286" s="4" t="inlineStr">
        <is>
          <t>Exportacion Directa</t>
        </is>
      </c>
      <c r="E286" s="4" t="n">
        <v>1023352</v>
      </c>
      <c r="F286" s="4" t="inlineStr">
        <is>
          <t>GO Panc Tec S/cue@ R VP Cj ch AP</t>
        </is>
      </c>
      <c r="G286" s="4" t="inlineStr">
        <is>
          <t>Panceta</t>
        </is>
      </c>
      <c r="H286" s="6" t="n">
        <v>27650.51</v>
      </c>
      <c r="I286" s="9" t="n">
        <v>61157</v>
      </c>
      <c r="J286" s="6">
        <f>SUMIFS('Stock - ETA'!$R$3:R2202,'Stock - ETA'!$F$3:F2202,'Rango proyecciones'!C286,'Stock - ETA'!$AA$3:AA2202,'Rango proyecciones'!$AB$5)</f>
        <v/>
      </c>
      <c r="K286" s="9">
        <f>SUMIFS('Stock - ETA'!$H$3:H2202,'Stock - ETA'!$F$3:F2202,'Rango proyecciones'!C286,'Stock - ETA'!$Q$3:Q2202,'Rango proyecciones'!$AB$5)</f>
        <v/>
      </c>
      <c r="L286" s="9" t="n">
        <v>0</v>
      </c>
      <c r="M286" s="9" t="n">
        <v>0</v>
      </c>
      <c r="N286" s="9" t="n"/>
      <c r="O286" s="9" t="n"/>
      <c r="P286" s="15">
        <f>H286 + O286 + J286</f>
        <v/>
      </c>
      <c r="Q286" s="16">
        <f>H286 + O286 + K286</f>
        <v/>
      </c>
      <c r="R286" s="6">
        <f>SUMIFS('Stock - ETA'!$S$3:S2202,'Stock - ETA'!$F$3:F2202,'Rango proyecciones'!C286,'Stock - ETA'!$AA$3:AA2202,'Rango proyecciones'!$AB$5) + SUMIFS('Stock - ETA'!$R$3:R2202,'Stock - ETA'!$F$3:F2202,'Rango proyecciones'!C286,'Stock - ETA'!$AA$3:AA2202,'Rango proyecciones'!$AB$7)</f>
        <v/>
      </c>
      <c r="S286" s="9">
        <f>SUMIFS('Stock - ETA'!$I$3:I2202,'Stock - ETA'!$F$3:F2202,'Rango proyecciones'!C286,'Stock - ETA'!$Q$3:Q2202,'Rango proyecciones'!$AB$5) + SUMIFS('Stock - ETA'!$H$3:H2202,'Stock - ETA'!$F$3:F2202,'Rango proyecciones'!C286,'Stock - ETA'!$Q$3:Q2202,'Rango proyecciones'!$AB$7)</f>
        <v/>
      </c>
      <c r="T286" s="15">
        <f>R286</f>
        <v/>
      </c>
      <c r="U286" s="15">
        <f>S286</f>
        <v/>
      </c>
      <c r="V286" s="6" t="n">
        <v>50000</v>
      </c>
      <c r="W286" s="9">
        <f>SUMIFS('Stock - ETA'!$T$3:T2202,'Stock - ETA'!$F$3:F2202,'Rango proyecciones'!C286,'Stock - ETA'!$AA$3:AA2202,'Rango proyecciones'!$AB$5) + SUMIFS('Stock - ETA'!$S$3:S2202,'Stock - ETA'!$F$3:F2202,'Rango proyecciones'!C286,'Stock - ETA'!$AA$3:AA2202,'Rango proyecciones'!$AB$8)</f>
        <v/>
      </c>
      <c r="X286" s="9">
        <f>SUMIFS('Stock - ETA'!$J$3:J2202,'Stock - ETA'!$F$3:F2202,'Rango proyecciones'!C286,'Stock - ETA'!$Q$3:Q2202,'Rango proyecciones'!$AB$5) + SUMIFS('Stock - ETA'!$I$3:I2202,'Stock - ETA'!$F$3:F2202,'Rango proyecciones'!C286,'Stock - ETA'!$Q$3:Q2202,'Rango proyecciones'!$AB$8)</f>
        <v/>
      </c>
      <c r="Y286" s="15">
        <f> 1 * V286 + W286</f>
        <v/>
      </c>
      <c r="Z286" s="15">
        <f> 1 * V286 + X286</f>
        <v/>
      </c>
      <c r="AA286" s="6" t="n"/>
    </row>
    <row r="287">
      <c r="A287" s="4" t="inlineStr">
        <is>
          <t>Cerdo</t>
        </is>
      </c>
      <c r="B287" s="4" t="inlineStr">
        <is>
          <t>Venta Directa</t>
        </is>
      </c>
      <c r="C287" s="4" t="inlineStr">
        <is>
          <t>exportacion directa1023419</t>
        </is>
      </c>
      <c r="D287" s="4" t="inlineStr">
        <is>
          <t>Exportacion Directa</t>
        </is>
      </c>
      <c r="E287" s="4" t="n">
        <v>1023419</v>
      </c>
      <c r="F287" s="4" t="inlineStr">
        <is>
          <t>GO Lom Tocino@ Bo Cj 20k AP</t>
        </is>
      </c>
      <c r="G287" s="4" t="inlineStr">
        <is>
          <t>Grasas</t>
        </is>
      </c>
      <c r="H287" s="6" t="n">
        <v>0</v>
      </c>
      <c r="I287" s="9" t="n">
        <v>24000</v>
      </c>
      <c r="J287" s="6">
        <f>SUMIFS('Stock - ETA'!$R$3:R2202,'Stock - ETA'!$F$3:F2202,'Rango proyecciones'!C287,'Stock - ETA'!$AA$3:AA2202,'Rango proyecciones'!$AB$5)</f>
        <v/>
      </c>
      <c r="K287" s="9">
        <f>SUMIFS('Stock - ETA'!$H$3:H2202,'Stock - ETA'!$F$3:F2202,'Rango proyecciones'!C287,'Stock - ETA'!$Q$3:Q2202,'Rango proyecciones'!$AB$5)</f>
        <v/>
      </c>
      <c r="L287" s="9" t="n">
        <v>0</v>
      </c>
      <c r="M287" s="9" t="n">
        <v>0</v>
      </c>
      <c r="N287" s="9" t="n"/>
      <c r="O287" s="9" t="n"/>
      <c r="P287" s="15">
        <f>H287 + O287 + J287</f>
        <v/>
      </c>
      <c r="Q287" s="16">
        <f>H287 + O287 + K287</f>
        <v/>
      </c>
      <c r="R287" s="6">
        <f>SUMIFS('Stock - ETA'!$S$3:S2202,'Stock - ETA'!$F$3:F2202,'Rango proyecciones'!C287,'Stock - ETA'!$AA$3:AA2202,'Rango proyecciones'!$AB$5) + SUMIFS('Stock - ETA'!$R$3:R2202,'Stock - ETA'!$F$3:F2202,'Rango proyecciones'!C287,'Stock - ETA'!$AA$3:AA2202,'Rango proyecciones'!$AB$7)</f>
        <v/>
      </c>
      <c r="S287" s="9">
        <f>SUMIFS('Stock - ETA'!$I$3:I2202,'Stock - ETA'!$F$3:F2202,'Rango proyecciones'!C287,'Stock - ETA'!$Q$3:Q2202,'Rango proyecciones'!$AB$5) + SUMIFS('Stock - ETA'!$H$3:H2202,'Stock - ETA'!$F$3:F2202,'Rango proyecciones'!C287,'Stock - ETA'!$Q$3:Q2202,'Rango proyecciones'!$AB$7)</f>
        <v/>
      </c>
      <c r="T287" s="15">
        <f>R287</f>
        <v/>
      </c>
      <c r="U287" s="15">
        <f>S287</f>
        <v/>
      </c>
      <c r="V287" s="6" t="n">
        <v>24000</v>
      </c>
      <c r="W287" s="9">
        <f>SUMIFS('Stock - ETA'!$T$3:T2202,'Stock - ETA'!$F$3:F2202,'Rango proyecciones'!C287,'Stock - ETA'!$AA$3:AA2202,'Rango proyecciones'!$AB$5) + SUMIFS('Stock - ETA'!$S$3:S2202,'Stock - ETA'!$F$3:F2202,'Rango proyecciones'!C287,'Stock - ETA'!$AA$3:AA2202,'Rango proyecciones'!$AB$8)</f>
        <v/>
      </c>
      <c r="X287" s="9">
        <f>SUMIFS('Stock - ETA'!$J$3:J2202,'Stock - ETA'!$F$3:F2202,'Rango proyecciones'!C287,'Stock - ETA'!$Q$3:Q2202,'Rango proyecciones'!$AB$5) + SUMIFS('Stock - ETA'!$I$3:I2202,'Stock - ETA'!$F$3:F2202,'Rango proyecciones'!C287,'Stock - ETA'!$Q$3:Q2202,'Rango proyecciones'!$AB$8)</f>
        <v/>
      </c>
      <c r="Y287" s="15">
        <f> 1 * V287 + W287</f>
        <v/>
      </c>
      <c r="Z287" s="15">
        <f> 1 * V287 + X287</f>
        <v/>
      </c>
      <c r="AA287" s="6" t="n"/>
    </row>
    <row r="288">
      <c r="A288" s="4" t="inlineStr">
        <is>
          <t>Cerdo</t>
        </is>
      </c>
      <c r="B288" s="4" t="inlineStr">
        <is>
          <t>Venta Directa</t>
        </is>
      </c>
      <c r="C288" s="4" t="inlineStr">
        <is>
          <t>exportacion directa1023457</t>
        </is>
      </c>
      <c r="D288" s="4" t="inlineStr">
        <is>
          <t>Exportacion Directa</t>
        </is>
      </c>
      <c r="E288" s="4" t="n">
        <v>1023457</v>
      </c>
      <c r="F288" s="4" t="inlineStr">
        <is>
          <t>GO Cordon Lom@ Bo Cj 20k AS</t>
        </is>
      </c>
      <c r="G288" s="4" t="inlineStr">
        <is>
          <t>Recortes</t>
        </is>
      </c>
      <c r="H288" s="6" t="n">
        <v>1000</v>
      </c>
      <c r="I288" s="9" t="n">
        <v>3500</v>
      </c>
      <c r="J288" s="6">
        <f>SUMIFS('Stock - ETA'!$R$3:R2202,'Stock - ETA'!$F$3:F2202,'Rango proyecciones'!C288,'Stock - ETA'!$AA$3:AA2202,'Rango proyecciones'!$AB$5)</f>
        <v/>
      </c>
      <c r="K288" s="9">
        <f>SUMIFS('Stock - ETA'!$H$3:H2202,'Stock - ETA'!$F$3:F2202,'Rango proyecciones'!C288,'Stock - ETA'!$Q$3:Q2202,'Rango proyecciones'!$AB$5)</f>
        <v/>
      </c>
      <c r="L288" s="9" t="n">
        <v>0</v>
      </c>
      <c r="M288" s="9" t="n">
        <v>0</v>
      </c>
      <c r="N288" s="9" t="n"/>
      <c r="O288" s="9" t="n"/>
      <c r="P288" s="15">
        <f>H288 + O288 + J288</f>
        <v/>
      </c>
      <c r="Q288" s="16">
        <f>H288 + O288 + K288</f>
        <v/>
      </c>
      <c r="R288" s="6">
        <f>SUMIFS('Stock - ETA'!$S$3:S2202,'Stock - ETA'!$F$3:F2202,'Rango proyecciones'!C288,'Stock - ETA'!$AA$3:AA2202,'Rango proyecciones'!$AB$5) + SUMIFS('Stock - ETA'!$R$3:R2202,'Stock - ETA'!$F$3:F2202,'Rango proyecciones'!C288,'Stock - ETA'!$AA$3:AA2202,'Rango proyecciones'!$AB$7)</f>
        <v/>
      </c>
      <c r="S288" s="9">
        <f>SUMIFS('Stock - ETA'!$I$3:I2202,'Stock - ETA'!$F$3:F2202,'Rango proyecciones'!C288,'Stock - ETA'!$Q$3:Q2202,'Rango proyecciones'!$AB$5) + SUMIFS('Stock - ETA'!$H$3:H2202,'Stock - ETA'!$F$3:F2202,'Rango proyecciones'!C288,'Stock - ETA'!$Q$3:Q2202,'Rango proyecciones'!$AB$7)</f>
        <v/>
      </c>
      <c r="T288" s="15">
        <f>R288</f>
        <v/>
      </c>
      <c r="U288" s="15">
        <f>S288</f>
        <v/>
      </c>
      <c r="V288" s="6" t="n">
        <v>2000</v>
      </c>
      <c r="W288" s="9">
        <f>SUMIFS('Stock - ETA'!$T$3:T2202,'Stock - ETA'!$F$3:F2202,'Rango proyecciones'!C288,'Stock - ETA'!$AA$3:AA2202,'Rango proyecciones'!$AB$5) + SUMIFS('Stock - ETA'!$S$3:S2202,'Stock - ETA'!$F$3:F2202,'Rango proyecciones'!C288,'Stock - ETA'!$AA$3:AA2202,'Rango proyecciones'!$AB$8)</f>
        <v/>
      </c>
      <c r="X288" s="9">
        <f>SUMIFS('Stock - ETA'!$J$3:J2202,'Stock - ETA'!$F$3:F2202,'Rango proyecciones'!C288,'Stock - ETA'!$Q$3:Q2202,'Rango proyecciones'!$AB$5) + SUMIFS('Stock - ETA'!$I$3:I2202,'Stock - ETA'!$F$3:F2202,'Rango proyecciones'!C288,'Stock - ETA'!$Q$3:Q2202,'Rango proyecciones'!$AB$8)</f>
        <v/>
      </c>
      <c r="Y288" s="15">
        <f> 1 * V288 + W288</f>
        <v/>
      </c>
      <c r="Z288" s="15">
        <f> 1 * V288 + X288</f>
        <v/>
      </c>
      <c r="AA288" s="6" t="n"/>
    </row>
    <row r="289">
      <c r="A289" s="4" t="inlineStr">
        <is>
          <t>Cerdo</t>
        </is>
      </c>
      <c r="B289" s="4" t="inlineStr">
        <is>
          <t>Venta Directa</t>
        </is>
      </c>
      <c r="C289" s="4" t="inlineStr">
        <is>
          <t>exportacion directa1023467</t>
        </is>
      </c>
      <c r="D289" s="4" t="inlineStr">
        <is>
          <t>Exportacion Directa</t>
        </is>
      </c>
      <c r="E289" s="4" t="n">
        <v>1023467</v>
      </c>
      <c r="F289" s="4" t="inlineStr">
        <is>
          <t>GO Lom Vet Mad@ Cj AP</t>
        </is>
      </c>
      <c r="G289" s="4" t="inlineStr">
        <is>
          <t>Lomo</t>
        </is>
      </c>
      <c r="H289" s="6" t="n">
        <v>28710.58</v>
      </c>
      <c r="I289" s="9" t="n">
        <v>23700</v>
      </c>
      <c r="J289" s="6">
        <f>SUMIFS('Stock - ETA'!$R$3:R2202,'Stock - ETA'!$F$3:F2202,'Rango proyecciones'!C289,'Stock - ETA'!$AA$3:AA2202,'Rango proyecciones'!$AB$5)</f>
        <v/>
      </c>
      <c r="K289" s="9">
        <f>SUMIFS('Stock - ETA'!$H$3:H2202,'Stock - ETA'!$F$3:F2202,'Rango proyecciones'!C289,'Stock - ETA'!$Q$3:Q2202,'Rango proyecciones'!$AB$5)</f>
        <v/>
      </c>
      <c r="L289" s="9" t="n">
        <v>0</v>
      </c>
      <c r="M289" s="9" t="n">
        <v>0</v>
      </c>
      <c r="N289" s="9" t="n"/>
      <c r="O289" s="9" t="n"/>
      <c r="P289" s="15">
        <f>H289 + O289 + J289</f>
        <v/>
      </c>
      <c r="Q289" s="16">
        <f>H289 + O289 + K289</f>
        <v/>
      </c>
      <c r="R289" s="6">
        <f>SUMIFS('Stock - ETA'!$S$3:S2202,'Stock - ETA'!$F$3:F2202,'Rango proyecciones'!C289,'Stock - ETA'!$AA$3:AA2202,'Rango proyecciones'!$AB$5) + SUMIFS('Stock - ETA'!$R$3:R2202,'Stock - ETA'!$F$3:F2202,'Rango proyecciones'!C289,'Stock - ETA'!$AA$3:AA2202,'Rango proyecciones'!$AB$7)</f>
        <v/>
      </c>
      <c r="S289" s="9">
        <f>SUMIFS('Stock - ETA'!$I$3:I2202,'Stock - ETA'!$F$3:F2202,'Rango proyecciones'!C289,'Stock - ETA'!$Q$3:Q2202,'Rango proyecciones'!$AB$5) + SUMIFS('Stock - ETA'!$H$3:H2202,'Stock - ETA'!$F$3:F2202,'Rango proyecciones'!C289,'Stock - ETA'!$Q$3:Q2202,'Rango proyecciones'!$AB$7)</f>
        <v/>
      </c>
      <c r="T289" s="15">
        <f>R289</f>
        <v/>
      </c>
      <c r="U289" s="15">
        <f>S289</f>
        <v/>
      </c>
      <c r="V289" s="6" t="n">
        <v>40000</v>
      </c>
      <c r="W289" s="9">
        <f>SUMIFS('Stock - ETA'!$T$3:T2202,'Stock - ETA'!$F$3:F2202,'Rango proyecciones'!C289,'Stock - ETA'!$AA$3:AA2202,'Rango proyecciones'!$AB$5) + SUMIFS('Stock - ETA'!$S$3:S2202,'Stock - ETA'!$F$3:F2202,'Rango proyecciones'!C289,'Stock - ETA'!$AA$3:AA2202,'Rango proyecciones'!$AB$8)</f>
        <v/>
      </c>
      <c r="X289" s="9">
        <f>SUMIFS('Stock - ETA'!$J$3:J2202,'Stock - ETA'!$F$3:F2202,'Rango proyecciones'!C289,'Stock - ETA'!$Q$3:Q2202,'Rango proyecciones'!$AB$5) + SUMIFS('Stock - ETA'!$I$3:I2202,'Stock - ETA'!$F$3:F2202,'Rango proyecciones'!C289,'Stock - ETA'!$Q$3:Q2202,'Rango proyecciones'!$AB$8)</f>
        <v/>
      </c>
      <c r="Y289" s="15">
        <f> 1 * V289 + W289</f>
        <v/>
      </c>
      <c r="Z289" s="15">
        <f> 1 * V289 + X289</f>
        <v/>
      </c>
      <c r="AA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shanghai1021731</t>
        </is>
      </c>
      <c r="D290" s="4" t="inlineStr">
        <is>
          <t>Agrosuper Shanghai</t>
        </is>
      </c>
      <c r="E290" s="4" t="n">
        <v>1021731</v>
      </c>
      <c r="F290" s="4" t="inlineStr">
        <is>
          <t>GO PernilM@ Cj 20k AS</t>
        </is>
      </c>
      <c r="G290" s="4" t="inlineStr">
        <is>
          <t>Pernil</t>
        </is>
      </c>
      <c r="H290" s="6" t="n">
        <v>170120</v>
      </c>
      <c r="I290" s="9" t="n">
        <v>219380</v>
      </c>
      <c r="J290" s="6">
        <f>SUMIFS('Stock - ETA'!$R$3:R2202,'Stock - ETA'!$F$3:F2202,'Rango proyecciones'!C290,'Stock - ETA'!$AA$3:AA2202,'Rango proyecciones'!$AB$5)</f>
        <v/>
      </c>
      <c r="K290" s="9">
        <f>SUMIFS('Stock - ETA'!$H$3:H2202,'Stock - ETA'!$F$3:F2202,'Rango proyecciones'!C290,'Stock - ETA'!$Q$3:Q2202,'Rango proyecciones'!$AB$5)</f>
        <v/>
      </c>
      <c r="L290" s="9" t="n">
        <v>0</v>
      </c>
      <c r="M290" s="9" t="n">
        <v>0</v>
      </c>
      <c r="N290" s="9" t="n"/>
      <c r="O290" s="9" t="n"/>
      <c r="P290" s="15">
        <f>H290 + O290 + J290</f>
        <v/>
      </c>
      <c r="Q290" s="16">
        <f>H290 + O290 + K290</f>
        <v/>
      </c>
      <c r="R290" s="6">
        <f>SUMIFS('Stock - ETA'!$S$3:S2202,'Stock - ETA'!$F$3:F2202,'Rango proyecciones'!C290,'Stock - ETA'!$AA$3:AA2202,'Rango proyecciones'!$AB$5) + SUMIFS('Stock - ETA'!$R$3:R2202,'Stock - ETA'!$F$3:F2202,'Rango proyecciones'!C290,'Stock - ETA'!$AA$3:AA2202,'Rango proyecciones'!$AB$7)</f>
        <v/>
      </c>
      <c r="S290" s="9">
        <f>SUMIFS('Stock - ETA'!$I$3:I2202,'Stock - ETA'!$F$3:F2202,'Rango proyecciones'!C290,'Stock - ETA'!$Q$3:Q2202,'Rango proyecciones'!$AB$5) + SUMIFS('Stock - ETA'!$H$3:H2202,'Stock - ETA'!$F$3:F2202,'Rango proyecciones'!C290,'Stock - ETA'!$Q$3:Q2202,'Rango proyecciones'!$AB$7)</f>
        <v/>
      </c>
      <c r="T290" s="15">
        <f>R290</f>
        <v/>
      </c>
      <c r="U290" s="15">
        <f>S290</f>
        <v/>
      </c>
      <c r="V290" s="6" t="n">
        <v>120000</v>
      </c>
      <c r="W290" s="9">
        <f>SUMIFS('Stock - ETA'!$T$3:T2202,'Stock - ETA'!$F$3:F2202,'Rango proyecciones'!C290,'Stock - ETA'!$AA$3:AA2202,'Rango proyecciones'!$AB$5) + SUMIFS('Stock - ETA'!$S$3:S2202,'Stock - ETA'!$F$3:F2202,'Rango proyecciones'!C290,'Stock - ETA'!$AA$3:AA2202,'Rango proyecciones'!$AB$8)</f>
        <v/>
      </c>
      <c r="X290" s="9">
        <f>SUMIFS('Stock - ETA'!$J$3:J2202,'Stock - ETA'!$F$3:F2202,'Rango proyecciones'!C290,'Stock - ETA'!$Q$3:Q2202,'Rango proyecciones'!$AB$5) + SUMIFS('Stock - ETA'!$I$3:I2202,'Stock - ETA'!$F$3:F2202,'Rango proyecciones'!C290,'Stock - ETA'!$Q$3:Q2202,'Rango proyecciones'!$AB$8)</f>
        <v/>
      </c>
      <c r="Y290" s="15">
        <f> 0.6 * V290 + W290</f>
        <v/>
      </c>
      <c r="Z290" s="15">
        <f> 0.6 * V290 + X290</f>
        <v/>
      </c>
      <c r="AA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shanghai1021732</t>
        </is>
      </c>
      <c r="D291" s="4" t="inlineStr">
        <is>
          <t>Agrosuper Shanghai</t>
        </is>
      </c>
      <c r="E291" s="4" t="n">
        <v>1021732</v>
      </c>
      <c r="F291" s="4" t="inlineStr">
        <is>
          <t>GO Hso femur@ Cj 20k AS</t>
        </is>
      </c>
      <c r="G291" s="4" t="inlineStr">
        <is>
          <t>Huesos</t>
        </is>
      </c>
      <c r="H291" s="6" t="n">
        <v>195940</v>
      </c>
      <c r="I291" s="9" t="n">
        <v>489280</v>
      </c>
      <c r="J291" s="6">
        <f>SUMIFS('Stock - ETA'!$R$3:R2202,'Stock - ETA'!$F$3:F2202,'Rango proyecciones'!C291,'Stock - ETA'!$AA$3:AA2202,'Rango proyecciones'!$AB$5)</f>
        <v/>
      </c>
      <c r="K291" s="9">
        <f>SUMIFS('Stock - ETA'!$H$3:H2202,'Stock - ETA'!$F$3:F2202,'Rango proyecciones'!C291,'Stock - ETA'!$Q$3:Q2202,'Rango proyecciones'!$AB$5)</f>
        <v/>
      </c>
      <c r="L291" s="9" t="n">
        <v>0</v>
      </c>
      <c r="M291" s="9" t="n">
        <v>0</v>
      </c>
      <c r="N291" s="9" t="n">
        <v>0</v>
      </c>
      <c r="O291" s="9" t="n">
        <v>0</v>
      </c>
      <c r="P291" s="15">
        <f>H291 + O291 + J291</f>
        <v/>
      </c>
      <c r="Q291" s="16">
        <f>H291 + O291 + K291</f>
        <v/>
      </c>
      <c r="R291" s="6">
        <f>SUMIFS('Stock - ETA'!$S$3:S2202,'Stock - ETA'!$F$3:F2202,'Rango proyecciones'!C291,'Stock - ETA'!$AA$3:AA2202,'Rango proyecciones'!$AB$5) + SUMIFS('Stock - ETA'!$R$3:R2202,'Stock - ETA'!$F$3:F2202,'Rango proyecciones'!C291,'Stock - ETA'!$AA$3:AA2202,'Rango proyecciones'!$AB$7)</f>
        <v/>
      </c>
      <c r="S291" s="9">
        <f>SUMIFS('Stock - ETA'!$I$3:I2202,'Stock - ETA'!$F$3:F2202,'Rango proyecciones'!C291,'Stock - ETA'!$Q$3:Q2202,'Rango proyecciones'!$AB$5) + SUMIFS('Stock - ETA'!$H$3:H2202,'Stock - ETA'!$F$3:F2202,'Rango proyecciones'!C291,'Stock - ETA'!$Q$3:Q2202,'Rango proyecciones'!$AB$7)</f>
        <v/>
      </c>
      <c r="T291" s="15">
        <f>R291</f>
        <v/>
      </c>
      <c r="U291" s="15">
        <f>S291</f>
        <v/>
      </c>
      <c r="V291" s="6" t="n">
        <v>302493</v>
      </c>
      <c r="W291" s="9">
        <f>SUMIFS('Stock - ETA'!$T$3:T2202,'Stock - ETA'!$F$3:F2202,'Rango proyecciones'!C291,'Stock - ETA'!$AA$3:AA2202,'Rango proyecciones'!$AB$5) + SUMIFS('Stock - ETA'!$S$3:S2202,'Stock - ETA'!$F$3:F2202,'Rango proyecciones'!C291,'Stock - ETA'!$AA$3:AA2202,'Rango proyecciones'!$AB$8)</f>
        <v/>
      </c>
      <c r="X291" s="9">
        <f>SUMIFS('Stock - ETA'!$J$3:J2202,'Stock - ETA'!$F$3:F2202,'Rango proyecciones'!C291,'Stock - ETA'!$Q$3:Q2202,'Rango proyecciones'!$AB$5) + SUMIFS('Stock - ETA'!$I$3:I2202,'Stock - ETA'!$F$3:F2202,'Rango proyecciones'!C291,'Stock - ETA'!$Q$3:Q2202,'Rango proyecciones'!$AB$8)</f>
        <v/>
      </c>
      <c r="Y291" s="15">
        <f> 0.6 * V291 + W291</f>
        <v/>
      </c>
      <c r="Z291" s="15">
        <f> 0.6 * V291 + X291</f>
        <v/>
      </c>
      <c r="AA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shanghai1021733</t>
        </is>
      </c>
      <c r="D292" s="4" t="inlineStr">
        <is>
          <t>Agrosuper Shanghai</t>
        </is>
      </c>
      <c r="E292" s="4" t="n">
        <v>1021733</v>
      </c>
      <c r="F292" s="4" t="inlineStr">
        <is>
          <t>GO PpPna 59@ Cj 20k AS</t>
        </is>
      </c>
      <c r="G292" s="4" t="inlineStr">
        <is>
          <t>Pierna</t>
        </is>
      </c>
      <c r="H292" s="6" t="n">
        <v>425220.33</v>
      </c>
      <c r="I292" s="9" t="n">
        <v>630097</v>
      </c>
      <c r="J292" s="6">
        <f>SUMIFS('Stock - ETA'!$R$3:R2202,'Stock - ETA'!$F$3:F2202,'Rango proyecciones'!C292,'Stock - ETA'!$AA$3:AA2202,'Rango proyecciones'!$AB$5)</f>
        <v/>
      </c>
      <c r="K292" s="9">
        <f>SUMIFS('Stock - ETA'!$H$3:H2202,'Stock - ETA'!$F$3:F2202,'Rango proyecciones'!C292,'Stock - ETA'!$Q$3:Q2202,'Rango proyecciones'!$AB$5)</f>
        <v/>
      </c>
      <c r="L292" s="9" t="n">
        <v>0</v>
      </c>
      <c r="M292" s="9" t="n">
        <v>0</v>
      </c>
      <c r="N292" s="9" t="n"/>
      <c r="O292" s="9" t="n"/>
      <c r="P292" s="15">
        <f>H292 + O292 + J292</f>
        <v/>
      </c>
      <c r="Q292" s="16">
        <f>H292 + O292 + K292</f>
        <v/>
      </c>
      <c r="R292" s="6">
        <f>SUMIFS('Stock - ETA'!$S$3:S2202,'Stock - ETA'!$F$3:F2202,'Rango proyecciones'!C292,'Stock - ETA'!$AA$3:AA2202,'Rango proyecciones'!$AB$5) + SUMIFS('Stock - ETA'!$R$3:R2202,'Stock - ETA'!$F$3:F2202,'Rango proyecciones'!C292,'Stock - ETA'!$AA$3:AA2202,'Rango proyecciones'!$AB$7)</f>
        <v/>
      </c>
      <c r="S292" s="9">
        <f>SUMIFS('Stock - ETA'!$I$3:I2202,'Stock - ETA'!$F$3:F2202,'Rango proyecciones'!C292,'Stock - ETA'!$Q$3:Q2202,'Rango proyecciones'!$AB$5) + SUMIFS('Stock - ETA'!$H$3:H2202,'Stock - ETA'!$F$3:F2202,'Rango proyecciones'!C292,'Stock - ETA'!$Q$3:Q2202,'Rango proyecciones'!$AB$7)</f>
        <v/>
      </c>
      <c r="T292" s="15">
        <f>R292</f>
        <v/>
      </c>
      <c r="U292" s="15">
        <f>S292</f>
        <v/>
      </c>
      <c r="V292" s="6" t="n"/>
      <c r="W292" s="9">
        <f>SUMIFS('Stock - ETA'!$T$3:T2202,'Stock - ETA'!$F$3:F2202,'Rango proyecciones'!C292,'Stock - ETA'!$AA$3:AA2202,'Rango proyecciones'!$AB$5) + SUMIFS('Stock - ETA'!$S$3:S2202,'Stock - ETA'!$F$3:F2202,'Rango proyecciones'!C292,'Stock - ETA'!$AA$3:AA2202,'Rango proyecciones'!$AB$8)</f>
        <v/>
      </c>
      <c r="X292" s="9">
        <f>SUMIFS('Stock - ETA'!$J$3:J2202,'Stock - ETA'!$F$3:F2202,'Rango proyecciones'!C292,'Stock - ETA'!$Q$3:Q2202,'Rango proyecciones'!$AB$5) + SUMIFS('Stock - ETA'!$I$3:I2202,'Stock - ETA'!$F$3:F2202,'Rango proyecciones'!C292,'Stock - ETA'!$Q$3:Q2202,'Rango proyecciones'!$AB$8)</f>
        <v/>
      </c>
      <c r="Y292" s="15">
        <f> 0.6 * V292 + W292</f>
        <v/>
      </c>
      <c r="Z292" s="15">
        <f> 0.6 * V292 + X292</f>
        <v/>
      </c>
      <c r="AA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shanghai1021735</t>
        </is>
      </c>
      <c r="D293" s="4" t="inlineStr">
        <is>
          <t>Agrosuper Shanghai</t>
        </is>
      </c>
      <c r="E293" s="4" t="n">
        <v>1021735</v>
      </c>
      <c r="F293" s="4" t="inlineStr">
        <is>
          <t>GO Patas@ Cj 20k AS</t>
        </is>
      </c>
      <c r="G293" s="4" t="inlineStr">
        <is>
          <t>Subprod</t>
        </is>
      </c>
      <c r="H293" s="6" t="n">
        <v>147080</v>
      </c>
      <c r="I293" s="9" t="n">
        <v>171800</v>
      </c>
      <c r="J293" s="6">
        <f>SUMIFS('Stock - ETA'!$R$3:R2202,'Stock - ETA'!$F$3:F2202,'Rango proyecciones'!C293,'Stock - ETA'!$AA$3:AA2202,'Rango proyecciones'!$AB$5)</f>
        <v/>
      </c>
      <c r="K293" s="9">
        <f>SUMIFS('Stock - ETA'!$H$3:H2202,'Stock - ETA'!$F$3:F2202,'Rango proyecciones'!C293,'Stock - ETA'!$Q$3:Q2202,'Rango proyecciones'!$AB$5)</f>
        <v/>
      </c>
      <c r="L293" s="9" t="n">
        <v>0</v>
      </c>
      <c r="M293" s="9" t="n">
        <v>0</v>
      </c>
      <c r="N293" s="9" t="n">
        <v>0</v>
      </c>
      <c r="O293" s="9" t="n">
        <v>24580</v>
      </c>
      <c r="P293" s="15">
        <f>H293 + O293 + J293</f>
        <v/>
      </c>
      <c r="Q293" s="16">
        <f>H293 + O293 + K293</f>
        <v/>
      </c>
      <c r="R293" s="6">
        <f>SUMIFS('Stock - ETA'!$S$3:S2202,'Stock - ETA'!$F$3:F2202,'Rango proyecciones'!C293,'Stock - ETA'!$AA$3:AA2202,'Rango proyecciones'!$AB$5) + SUMIFS('Stock - ETA'!$R$3:R2202,'Stock - ETA'!$F$3:F2202,'Rango proyecciones'!C293,'Stock - ETA'!$AA$3:AA2202,'Rango proyecciones'!$AB$7)</f>
        <v/>
      </c>
      <c r="S293" s="9">
        <f>SUMIFS('Stock - ETA'!$I$3:I2202,'Stock - ETA'!$F$3:F2202,'Rango proyecciones'!C293,'Stock - ETA'!$Q$3:Q2202,'Rango proyecciones'!$AB$5) + SUMIFS('Stock - ETA'!$H$3:H2202,'Stock - ETA'!$F$3:F2202,'Rango proyecciones'!C293,'Stock - ETA'!$Q$3:Q2202,'Rango proyecciones'!$AB$7)</f>
        <v/>
      </c>
      <c r="T293" s="15">
        <f>R293</f>
        <v/>
      </c>
      <c r="U293" s="15">
        <f>S293</f>
        <v/>
      </c>
      <c r="V293" s="6" t="n">
        <v>120000</v>
      </c>
      <c r="W293" s="9">
        <f>SUMIFS('Stock - ETA'!$T$3:T2202,'Stock - ETA'!$F$3:F2202,'Rango proyecciones'!C293,'Stock - ETA'!$AA$3:AA2202,'Rango proyecciones'!$AB$5) + SUMIFS('Stock - ETA'!$S$3:S2202,'Stock - ETA'!$F$3:F2202,'Rango proyecciones'!C293,'Stock - ETA'!$AA$3:AA2202,'Rango proyecciones'!$AB$8)</f>
        <v/>
      </c>
      <c r="X293" s="9">
        <f>SUMIFS('Stock - ETA'!$J$3:J2202,'Stock - ETA'!$F$3:F2202,'Rango proyecciones'!C293,'Stock - ETA'!$Q$3:Q2202,'Rango proyecciones'!$AB$5) + SUMIFS('Stock - ETA'!$I$3:I2202,'Stock - ETA'!$F$3:F2202,'Rango proyecciones'!C293,'Stock - ETA'!$Q$3:Q2202,'Rango proyecciones'!$AB$8)</f>
        <v/>
      </c>
      <c r="Y293" s="15">
        <f> 0.6 * V293 + W293</f>
        <v/>
      </c>
      <c r="Z293" s="15">
        <f> 0.6 * V293 + X293</f>
        <v/>
      </c>
      <c r="AA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shanghai1021737</t>
        </is>
      </c>
      <c r="D294" s="4" t="inlineStr">
        <is>
          <t>Agrosuper Shanghai</t>
        </is>
      </c>
      <c r="E294" s="4" t="n">
        <v>1021737</v>
      </c>
      <c r="F294" s="4" t="inlineStr">
        <is>
          <t>GO Manos B@ Cj 20k AS</t>
        </is>
      </c>
      <c r="G294" s="4" t="inlineStr">
        <is>
          <t>Subprod</t>
        </is>
      </c>
      <c r="H294" s="6" t="n">
        <v>23940</v>
      </c>
      <c r="I294" s="9" t="n">
        <v>24320</v>
      </c>
      <c r="J294" s="6">
        <f>SUMIFS('Stock - ETA'!$R$3:R2202,'Stock - ETA'!$F$3:F2202,'Rango proyecciones'!C294,'Stock - ETA'!$AA$3:AA2202,'Rango proyecciones'!$AB$5)</f>
        <v/>
      </c>
      <c r="K294" s="9">
        <f>SUMIFS('Stock - ETA'!$H$3:H2202,'Stock - ETA'!$F$3:F2202,'Rango proyecciones'!C294,'Stock - ETA'!$Q$3:Q2202,'Rango proyecciones'!$AB$5)</f>
        <v/>
      </c>
      <c r="L294" s="9" t="n">
        <v>0</v>
      </c>
      <c r="M294" s="9" t="n">
        <v>0</v>
      </c>
      <c r="N294" s="9" t="n">
        <v>0</v>
      </c>
      <c r="O294" s="9" t="n">
        <v>24320</v>
      </c>
      <c r="P294" s="15">
        <f>H294 + O294 + J294</f>
        <v/>
      </c>
      <c r="Q294" s="16">
        <f>H294 + O294 + K294</f>
        <v/>
      </c>
      <c r="R294" s="6">
        <f>SUMIFS('Stock - ETA'!$S$3:S2202,'Stock - ETA'!$F$3:F2202,'Rango proyecciones'!C294,'Stock - ETA'!$AA$3:AA2202,'Rango proyecciones'!$AB$5) + SUMIFS('Stock - ETA'!$R$3:R2202,'Stock - ETA'!$F$3:F2202,'Rango proyecciones'!C294,'Stock - ETA'!$AA$3:AA2202,'Rango proyecciones'!$AB$7)</f>
        <v/>
      </c>
      <c r="S294" s="9">
        <f>SUMIFS('Stock - ETA'!$I$3:I2202,'Stock - ETA'!$F$3:F2202,'Rango proyecciones'!C294,'Stock - ETA'!$Q$3:Q2202,'Rango proyecciones'!$AB$5) + SUMIFS('Stock - ETA'!$H$3:H2202,'Stock - ETA'!$F$3:F2202,'Rango proyecciones'!C294,'Stock - ETA'!$Q$3:Q2202,'Rango proyecciones'!$AB$7)</f>
        <v/>
      </c>
      <c r="T294" s="15">
        <f>R294</f>
        <v/>
      </c>
      <c r="U294" s="15">
        <f>S294</f>
        <v/>
      </c>
      <c r="V294" s="6" t="n">
        <v>13232</v>
      </c>
      <c r="W294" s="9">
        <f>SUMIFS('Stock - ETA'!$T$3:T2202,'Stock - ETA'!$F$3:F2202,'Rango proyecciones'!C294,'Stock - ETA'!$AA$3:AA2202,'Rango proyecciones'!$AB$5) + SUMIFS('Stock - ETA'!$S$3:S2202,'Stock - ETA'!$F$3:F2202,'Rango proyecciones'!C294,'Stock - ETA'!$AA$3:AA2202,'Rango proyecciones'!$AB$8)</f>
        <v/>
      </c>
      <c r="X294" s="9">
        <f>SUMIFS('Stock - ETA'!$J$3:J2202,'Stock - ETA'!$F$3:F2202,'Rango proyecciones'!C294,'Stock - ETA'!$Q$3:Q2202,'Rango proyecciones'!$AB$5) + SUMIFS('Stock - ETA'!$I$3:I2202,'Stock - ETA'!$F$3:F2202,'Rango proyecciones'!C294,'Stock - ETA'!$Q$3:Q2202,'Rango proyecciones'!$AB$8)</f>
        <v/>
      </c>
      <c r="Y294" s="15">
        <f> 0.6 * V294 + W294</f>
        <v/>
      </c>
      <c r="Z294" s="15">
        <f> 0.6 * V294 + X294</f>
        <v/>
      </c>
      <c r="AA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shanghai1021738</t>
        </is>
      </c>
      <c r="D295" s="4" t="inlineStr">
        <is>
          <t>Agrosuper Shanghai</t>
        </is>
      </c>
      <c r="E295" s="4" t="n">
        <v>1021738</v>
      </c>
      <c r="F295" s="4" t="inlineStr">
        <is>
          <t>GO Patas B@ Cj 20k AS</t>
        </is>
      </c>
      <c r="G295" s="4" t="inlineStr">
        <is>
          <t>Subprod</t>
        </is>
      </c>
      <c r="H295" s="6" t="n">
        <v>120940</v>
      </c>
      <c r="I295" s="9" t="n">
        <v>170000</v>
      </c>
      <c r="J295" s="6">
        <f>SUMIFS('Stock - ETA'!$R$3:R2202,'Stock - ETA'!$F$3:F2202,'Rango proyecciones'!C295,'Stock - ETA'!$AA$3:AA2202,'Rango proyecciones'!$AB$5)</f>
        <v/>
      </c>
      <c r="K295" s="9">
        <f>SUMIFS('Stock - ETA'!$H$3:H2202,'Stock - ETA'!$F$3:F2202,'Rango proyecciones'!C295,'Stock - ETA'!$Q$3:Q2202,'Rango proyecciones'!$AB$5)</f>
        <v/>
      </c>
      <c r="L295" s="9" t="n">
        <v>0</v>
      </c>
      <c r="M295" s="9" t="n">
        <v>0</v>
      </c>
      <c r="N295" s="9" t="n">
        <v>0</v>
      </c>
      <c r="O295" s="9" t="n">
        <v>48020</v>
      </c>
      <c r="P295" s="15">
        <f>H295 + O295 + J295</f>
        <v/>
      </c>
      <c r="Q295" s="16">
        <f>H295 + O295 + K295</f>
        <v/>
      </c>
      <c r="R295" s="6">
        <f>SUMIFS('Stock - ETA'!$S$3:S2202,'Stock - ETA'!$F$3:F2202,'Rango proyecciones'!C295,'Stock - ETA'!$AA$3:AA2202,'Rango proyecciones'!$AB$5) + SUMIFS('Stock - ETA'!$R$3:R2202,'Stock - ETA'!$F$3:F2202,'Rango proyecciones'!C295,'Stock - ETA'!$AA$3:AA2202,'Rango proyecciones'!$AB$7)</f>
        <v/>
      </c>
      <c r="S295" s="9">
        <f>SUMIFS('Stock - ETA'!$I$3:I2202,'Stock - ETA'!$F$3:F2202,'Rango proyecciones'!C295,'Stock - ETA'!$Q$3:Q2202,'Rango proyecciones'!$AB$5) + SUMIFS('Stock - ETA'!$H$3:H2202,'Stock - ETA'!$F$3:F2202,'Rango proyecciones'!C295,'Stock - ETA'!$Q$3:Q2202,'Rango proyecciones'!$AB$7)</f>
        <v/>
      </c>
      <c r="T295" s="15">
        <f>R295</f>
        <v/>
      </c>
      <c r="U295" s="15">
        <f>S295</f>
        <v/>
      </c>
      <c r="V295" s="6" t="n">
        <v>168000</v>
      </c>
      <c r="W295" s="9">
        <f>SUMIFS('Stock - ETA'!$T$3:T2202,'Stock - ETA'!$F$3:F2202,'Rango proyecciones'!C295,'Stock - ETA'!$AA$3:AA2202,'Rango proyecciones'!$AB$5) + SUMIFS('Stock - ETA'!$S$3:S2202,'Stock - ETA'!$F$3:F2202,'Rango proyecciones'!C295,'Stock - ETA'!$AA$3:AA2202,'Rango proyecciones'!$AB$8)</f>
        <v/>
      </c>
      <c r="X295" s="9">
        <f>SUMIFS('Stock - ETA'!$J$3:J2202,'Stock - ETA'!$F$3:F2202,'Rango proyecciones'!C295,'Stock - ETA'!$Q$3:Q2202,'Rango proyecciones'!$AB$5) + SUMIFS('Stock - ETA'!$I$3:I2202,'Stock - ETA'!$F$3:F2202,'Rango proyecciones'!C295,'Stock - ETA'!$Q$3:Q2202,'Rango proyecciones'!$AB$8)</f>
        <v/>
      </c>
      <c r="Y295" s="15">
        <f> 0.6 * V295 + W295</f>
        <v/>
      </c>
      <c r="Z295" s="15">
        <f> 0.6 * V295 + X295</f>
        <v/>
      </c>
      <c r="AA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shanghai1021739</t>
        </is>
      </c>
      <c r="D296" s="4" t="inlineStr">
        <is>
          <t>Agrosuper Shanghai</t>
        </is>
      </c>
      <c r="E296" s="4" t="n">
        <v>1021739</v>
      </c>
      <c r="F296" s="4" t="inlineStr">
        <is>
          <t>GO Cab Part@ Cj 20k AS</t>
        </is>
      </c>
      <c r="G296" s="4" t="inlineStr">
        <is>
          <t>Cabeza</t>
        </is>
      </c>
      <c r="H296" s="6" t="n">
        <v>0</v>
      </c>
      <c r="I296" s="9" t="n">
        <v>21623</v>
      </c>
      <c r="J296" s="6">
        <f>SUMIFS('Stock - ETA'!$R$3:R2202,'Stock - ETA'!$F$3:F2202,'Rango proyecciones'!C296,'Stock - ETA'!$AA$3:AA2202,'Rango proyecciones'!$AB$5)</f>
        <v/>
      </c>
      <c r="K296" s="9">
        <f>SUMIFS('Stock - ETA'!$H$3:H2202,'Stock - ETA'!$F$3:F2202,'Rango proyecciones'!C296,'Stock - ETA'!$Q$3:Q2202,'Rango proyecciones'!$AB$5)</f>
        <v/>
      </c>
      <c r="L296" s="9" t="n">
        <v>0</v>
      </c>
      <c r="M296" s="9" t="n">
        <v>0</v>
      </c>
      <c r="N296" s="9" t="n">
        <v>0</v>
      </c>
      <c r="O296" s="9" t="n">
        <v>0</v>
      </c>
      <c r="P296" s="15">
        <f>H296 + O296 + J296</f>
        <v/>
      </c>
      <c r="Q296" s="16">
        <f>H296 + O296 + K296</f>
        <v/>
      </c>
      <c r="R296" s="6">
        <f>SUMIFS('Stock - ETA'!$S$3:S2202,'Stock - ETA'!$F$3:F2202,'Rango proyecciones'!C296,'Stock - ETA'!$AA$3:AA2202,'Rango proyecciones'!$AB$5) + SUMIFS('Stock - ETA'!$R$3:R2202,'Stock - ETA'!$F$3:F2202,'Rango proyecciones'!C296,'Stock - ETA'!$AA$3:AA2202,'Rango proyecciones'!$AB$7)</f>
        <v/>
      </c>
      <c r="S296" s="9">
        <f>SUMIFS('Stock - ETA'!$I$3:I2202,'Stock - ETA'!$F$3:F2202,'Rango proyecciones'!C296,'Stock - ETA'!$Q$3:Q2202,'Rango proyecciones'!$AB$5) + SUMIFS('Stock - ETA'!$H$3:H2202,'Stock - ETA'!$F$3:F2202,'Rango proyecciones'!C296,'Stock - ETA'!$Q$3:Q2202,'Rango proyecciones'!$AB$7)</f>
        <v/>
      </c>
      <c r="T296" s="15">
        <f>R296</f>
        <v/>
      </c>
      <c r="U296" s="15">
        <f>S296</f>
        <v/>
      </c>
      <c r="V296" s="6" t="n"/>
      <c r="W296" s="9">
        <f>SUMIFS('Stock - ETA'!$T$3:T2202,'Stock - ETA'!$F$3:F2202,'Rango proyecciones'!C296,'Stock - ETA'!$AA$3:AA2202,'Rango proyecciones'!$AB$5) + SUMIFS('Stock - ETA'!$S$3:S2202,'Stock - ETA'!$F$3:F2202,'Rango proyecciones'!C296,'Stock - ETA'!$AA$3:AA2202,'Rango proyecciones'!$AB$8)</f>
        <v/>
      </c>
      <c r="X296" s="9">
        <f>SUMIFS('Stock - ETA'!$J$3:J2202,'Stock - ETA'!$F$3:F2202,'Rango proyecciones'!C296,'Stock - ETA'!$Q$3:Q2202,'Rango proyecciones'!$AB$5) + SUMIFS('Stock - ETA'!$I$3:I2202,'Stock - ETA'!$F$3:F2202,'Rango proyecciones'!C296,'Stock - ETA'!$Q$3:Q2202,'Rango proyecciones'!$AB$8)</f>
        <v/>
      </c>
      <c r="Y296" s="15">
        <f> 0.6 * V296 + W296</f>
        <v/>
      </c>
      <c r="Z296" s="15">
        <f> 0.6 * V296 + X296</f>
        <v/>
      </c>
      <c r="AA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shanghai1021740</t>
        </is>
      </c>
      <c r="D297" s="4" t="inlineStr">
        <is>
          <t>Agrosuper Shanghai</t>
        </is>
      </c>
      <c r="E297" s="4" t="n">
        <v>1021740</v>
      </c>
      <c r="F297" s="4" t="inlineStr">
        <is>
          <t>GO Pana S/Corazón@ Cj 20k AS</t>
        </is>
      </c>
      <c r="G297" s="4" t="inlineStr">
        <is>
          <t>Subprod</t>
        </is>
      </c>
      <c r="H297" s="6" t="n">
        <v>98031.508</v>
      </c>
      <c r="I297" s="9" t="n">
        <v>122013</v>
      </c>
      <c r="J297" s="6">
        <f>SUMIFS('Stock - ETA'!$R$3:R2202,'Stock - ETA'!$F$3:F2202,'Rango proyecciones'!C297,'Stock - ETA'!$AA$3:AA2202,'Rango proyecciones'!$AB$5)</f>
        <v/>
      </c>
      <c r="K297" s="9">
        <f>SUMIFS('Stock - ETA'!$H$3:H2202,'Stock - ETA'!$F$3:F2202,'Rango proyecciones'!C297,'Stock - ETA'!$Q$3:Q2202,'Rango proyecciones'!$AB$5)</f>
        <v/>
      </c>
      <c r="L297" s="9" t="n">
        <v>0</v>
      </c>
      <c r="M297" s="9" t="n">
        <v>0</v>
      </c>
      <c r="N297" s="9" t="n"/>
      <c r="O297" s="9" t="n"/>
      <c r="P297" s="15">
        <f>H297 + O297 + J297</f>
        <v/>
      </c>
      <c r="Q297" s="16">
        <f>H297 + O297 + K297</f>
        <v/>
      </c>
      <c r="R297" s="6">
        <f>SUMIFS('Stock - ETA'!$S$3:S2202,'Stock - ETA'!$F$3:F2202,'Rango proyecciones'!C297,'Stock - ETA'!$AA$3:AA2202,'Rango proyecciones'!$AB$5) + SUMIFS('Stock - ETA'!$R$3:R2202,'Stock - ETA'!$F$3:F2202,'Rango proyecciones'!C297,'Stock - ETA'!$AA$3:AA2202,'Rango proyecciones'!$AB$7)</f>
        <v/>
      </c>
      <c r="S297" s="9">
        <f>SUMIFS('Stock - ETA'!$I$3:I2202,'Stock - ETA'!$F$3:F2202,'Rango proyecciones'!C297,'Stock - ETA'!$Q$3:Q2202,'Rango proyecciones'!$AB$5) + SUMIFS('Stock - ETA'!$H$3:H2202,'Stock - ETA'!$F$3:F2202,'Rango proyecciones'!C297,'Stock - ETA'!$Q$3:Q2202,'Rango proyecciones'!$AB$7)</f>
        <v/>
      </c>
      <c r="T297" s="15">
        <f>R297</f>
        <v/>
      </c>
      <c r="U297" s="15">
        <f>S297</f>
        <v/>
      </c>
      <c r="V297" s="6" t="n">
        <v>240000</v>
      </c>
      <c r="W297" s="9">
        <f>SUMIFS('Stock - ETA'!$T$3:T2202,'Stock - ETA'!$F$3:F2202,'Rango proyecciones'!C297,'Stock - ETA'!$AA$3:AA2202,'Rango proyecciones'!$AB$5) + SUMIFS('Stock - ETA'!$S$3:S2202,'Stock - ETA'!$F$3:F2202,'Rango proyecciones'!C297,'Stock - ETA'!$AA$3:AA2202,'Rango proyecciones'!$AB$8)</f>
        <v/>
      </c>
      <c r="X297" s="9">
        <f>SUMIFS('Stock - ETA'!$J$3:J2202,'Stock - ETA'!$F$3:F2202,'Rango proyecciones'!C297,'Stock - ETA'!$Q$3:Q2202,'Rango proyecciones'!$AB$5) + SUMIFS('Stock - ETA'!$I$3:I2202,'Stock - ETA'!$F$3:F2202,'Rango proyecciones'!C297,'Stock - ETA'!$Q$3:Q2202,'Rango proyecciones'!$AB$8)</f>
        <v/>
      </c>
      <c r="Y297" s="15">
        <f> 0.6 * V297 + W297</f>
        <v/>
      </c>
      <c r="Z297" s="15">
        <f> 0.6 * V297 + X297</f>
        <v/>
      </c>
      <c r="AA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shanghai1021766</t>
        </is>
      </c>
      <c r="D298" s="4" t="inlineStr">
        <is>
          <t>Agrosuper Shanghai</t>
        </is>
      </c>
      <c r="E298" s="4" t="n">
        <v>1021766</v>
      </c>
      <c r="F298" s="4" t="inlineStr">
        <is>
          <t>GO Hso Cogote@ Cj 20k AS</t>
        </is>
      </c>
      <c r="G298" s="4" t="inlineStr">
        <is>
          <t>Huesos</t>
        </is>
      </c>
      <c r="H298" s="6" t="n">
        <v>266526</v>
      </c>
      <c r="I298" s="9" t="n">
        <v>510570</v>
      </c>
      <c r="J298" s="6">
        <f>SUMIFS('Stock - ETA'!$R$3:R2202,'Stock - ETA'!$F$3:F2202,'Rango proyecciones'!C298,'Stock - ETA'!$AA$3:AA2202,'Rango proyecciones'!$AB$5)</f>
        <v/>
      </c>
      <c r="K298" s="9">
        <f>SUMIFS('Stock - ETA'!$H$3:H2202,'Stock - ETA'!$F$3:F2202,'Rango proyecciones'!C298,'Stock - ETA'!$Q$3:Q2202,'Rango proyecciones'!$AB$5)</f>
        <v/>
      </c>
      <c r="L298" s="9" t="n">
        <v>0</v>
      </c>
      <c r="M298" s="9" t="n">
        <v>0</v>
      </c>
      <c r="N298" s="9" t="n">
        <v>0</v>
      </c>
      <c r="O298" s="9" t="n">
        <v>0</v>
      </c>
      <c r="P298" s="15">
        <f>H298 + O298 + J298</f>
        <v/>
      </c>
      <c r="Q298" s="16">
        <f>H298 + O298 + K298</f>
        <v/>
      </c>
      <c r="R298" s="6">
        <f>SUMIFS('Stock - ETA'!$S$3:S2202,'Stock - ETA'!$F$3:F2202,'Rango proyecciones'!C298,'Stock - ETA'!$AA$3:AA2202,'Rango proyecciones'!$AB$5) + SUMIFS('Stock - ETA'!$R$3:R2202,'Stock - ETA'!$F$3:F2202,'Rango proyecciones'!C298,'Stock - ETA'!$AA$3:AA2202,'Rango proyecciones'!$AB$7)</f>
        <v/>
      </c>
      <c r="S298" s="9">
        <f>SUMIFS('Stock - ETA'!$I$3:I2202,'Stock - ETA'!$F$3:F2202,'Rango proyecciones'!C298,'Stock - ETA'!$Q$3:Q2202,'Rango proyecciones'!$AB$5) + SUMIFS('Stock - ETA'!$H$3:H2202,'Stock - ETA'!$F$3:F2202,'Rango proyecciones'!C298,'Stock - ETA'!$Q$3:Q2202,'Rango proyecciones'!$AB$7)</f>
        <v/>
      </c>
      <c r="T298" s="15">
        <f>R298</f>
        <v/>
      </c>
      <c r="U298" s="15">
        <f>S298</f>
        <v/>
      </c>
      <c r="V298" s="6" t="n">
        <v>425405</v>
      </c>
      <c r="W298" s="9">
        <f>SUMIFS('Stock - ETA'!$T$3:T2202,'Stock - ETA'!$F$3:F2202,'Rango proyecciones'!C298,'Stock - ETA'!$AA$3:AA2202,'Rango proyecciones'!$AB$5) + SUMIFS('Stock - ETA'!$S$3:S2202,'Stock - ETA'!$F$3:F2202,'Rango proyecciones'!C298,'Stock - ETA'!$AA$3:AA2202,'Rango proyecciones'!$AB$8)</f>
        <v/>
      </c>
      <c r="X298" s="9">
        <f>SUMIFS('Stock - ETA'!$J$3:J2202,'Stock - ETA'!$F$3:F2202,'Rango proyecciones'!C298,'Stock - ETA'!$Q$3:Q2202,'Rango proyecciones'!$AB$5) + SUMIFS('Stock - ETA'!$I$3:I2202,'Stock - ETA'!$F$3:F2202,'Rango proyecciones'!C298,'Stock - ETA'!$Q$3:Q2202,'Rango proyecciones'!$AB$8)</f>
        <v/>
      </c>
      <c r="Y298" s="15">
        <f> 0.6 * V298 + W298</f>
        <v/>
      </c>
      <c r="Z298" s="15">
        <f> 0.6 * V298 + X298</f>
        <v/>
      </c>
      <c r="AA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shanghai1021767</t>
        </is>
      </c>
      <c r="D299" s="4" t="inlineStr">
        <is>
          <t>Agrosuper Shanghai</t>
        </is>
      </c>
      <c r="E299" s="4" t="n">
        <v>1021767</v>
      </c>
      <c r="F299" s="4" t="inlineStr">
        <is>
          <t>GO Tira Hso Ctro@ Cj 20k AS</t>
        </is>
      </c>
      <c r="G299" s="4" t="inlineStr">
        <is>
          <t>Huesos</t>
        </is>
      </c>
      <c r="H299" s="6" t="n">
        <v>290952</v>
      </c>
      <c r="I299" s="9" t="n">
        <v>538056</v>
      </c>
      <c r="J299" s="6">
        <f>SUMIFS('Stock - ETA'!$R$3:R2202,'Stock - ETA'!$F$3:F2202,'Rango proyecciones'!C299,'Stock - ETA'!$AA$3:AA2202,'Rango proyecciones'!$AB$5)</f>
        <v/>
      </c>
      <c r="K299" s="9">
        <f>SUMIFS('Stock - ETA'!$H$3:H2202,'Stock - ETA'!$F$3:F2202,'Rango proyecciones'!C299,'Stock - ETA'!$Q$3:Q2202,'Rango proyecciones'!$AB$5)</f>
        <v/>
      </c>
      <c r="L299" s="9" t="n">
        <v>0</v>
      </c>
      <c r="M299" s="9" t="n">
        <v>0</v>
      </c>
      <c r="N299" s="9" t="n"/>
      <c r="O299" s="9" t="n"/>
      <c r="P299" s="15">
        <f>H299 + O299 + J299</f>
        <v/>
      </c>
      <c r="Q299" s="16">
        <f>H299 + O299 + K299</f>
        <v/>
      </c>
      <c r="R299" s="6">
        <f>SUMIFS('Stock - ETA'!$S$3:S2202,'Stock - ETA'!$F$3:F2202,'Rango proyecciones'!C299,'Stock - ETA'!$AA$3:AA2202,'Rango proyecciones'!$AB$5) + SUMIFS('Stock - ETA'!$R$3:R2202,'Stock - ETA'!$F$3:F2202,'Rango proyecciones'!C299,'Stock - ETA'!$AA$3:AA2202,'Rango proyecciones'!$AB$7)</f>
        <v/>
      </c>
      <c r="S299" s="9">
        <f>SUMIFS('Stock - ETA'!$I$3:I2202,'Stock - ETA'!$F$3:F2202,'Rango proyecciones'!C299,'Stock - ETA'!$Q$3:Q2202,'Rango proyecciones'!$AB$5) + SUMIFS('Stock - ETA'!$H$3:H2202,'Stock - ETA'!$F$3:F2202,'Rango proyecciones'!C299,'Stock - ETA'!$Q$3:Q2202,'Rango proyecciones'!$AB$7)</f>
        <v/>
      </c>
      <c r="T299" s="15">
        <f>R299</f>
        <v/>
      </c>
      <c r="U299" s="15">
        <f>S299</f>
        <v/>
      </c>
      <c r="V299" s="6" t="n">
        <v>491646</v>
      </c>
      <c r="W299" s="9">
        <f>SUMIFS('Stock - ETA'!$T$3:T2202,'Stock - ETA'!$F$3:F2202,'Rango proyecciones'!C299,'Stock - ETA'!$AA$3:AA2202,'Rango proyecciones'!$AB$5) + SUMIFS('Stock - ETA'!$S$3:S2202,'Stock - ETA'!$F$3:F2202,'Rango proyecciones'!C299,'Stock - ETA'!$AA$3:AA2202,'Rango proyecciones'!$AB$8)</f>
        <v/>
      </c>
      <c r="X299" s="9">
        <f>SUMIFS('Stock - ETA'!$J$3:J2202,'Stock - ETA'!$F$3:F2202,'Rango proyecciones'!C299,'Stock - ETA'!$Q$3:Q2202,'Rango proyecciones'!$AB$5) + SUMIFS('Stock - ETA'!$I$3:I2202,'Stock - ETA'!$F$3:F2202,'Rango proyecciones'!C299,'Stock - ETA'!$Q$3:Q2202,'Rango proyecciones'!$AB$8)</f>
        <v/>
      </c>
      <c r="Y299" s="15">
        <f> 0.6 * V299 + W299</f>
        <v/>
      </c>
      <c r="Z299" s="15">
        <f> 0.6 * V299 + X299</f>
        <v/>
      </c>
      <c r="AA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shanghai1021774</t>
        </is>
      </c>
      <c r="D300" s="4" t="inlineStr">
        <is>
          <t>Agrosuper Shanghai</t>
        </is>
      </c>
      <c r="E300" s="4" t="n">
        <v>1021774</v>
      </c>
      <c r="F300" s="4" t="inlineStr">
        <is>
          <t>GO Hso húmer@ Bo Cj 20k AS</t>
        </is>
      </c>
      <c r="G300" s="4" t="inlineStr">
        <is>
          <t>Huesos</t>
        </is>
      </c>
      <c r="H300" s="6" t="n">
        <v>71980</v>
      </c>
      <c r="I300" s="9" t="n">
        <v>71860</v>
      </c>
      <c r="J300" s="6">
        <f>SUMIFS('Stock - ETA'!$R$3:R2202,'Stock - ETA'!$F$3:F2202,'Rango proyecciones'!C300,'Stock - ETA'!$AA$3:AA2202,'Rango proyecciones'!$AB$5)</f>
        <v/>
      </c>
      <c r="K300" s="9">
        <f>SUMIFS('Stock - ETA'!$H$3:H2202,'Stock - ETA'!$F$3:F2202,'Rango proyecciones'!C300,'Stock - ETA'!$Q$3:Q2202,'Rango proyecciones'!$AB$5)</f>
        <v/>
      </c>
      <c r="L300" s="9" t="n">
        <v>0</v>
      </c>
      <c r="M300" s="9" t="n">
        <v>0</v>
      </c>
      <c r="N300" s="9" t="n"/>
      <c r="O300" s="9" t="n"/>
      <c r="P300" s="15">
        <f>H300 + O300 + J300</f>
        <v/>
      </c>
      <c r="Q300" s="16">
        <f>H300 + O300 + K300</f>
        <v/>
      </c>
      <c r="R300" s="6">
        <f>SUMIFS('Stock - ETA'!$S$3:S2202,'Stock - ETA'!$F$3:F2202,'Rango proyecciones'!C300,'Stock - ETA'!$AA$3:AA2202,'Rango proyecciones'!$AB$5) + SUMIFS('Stock - ETA'!$R$3:R2202,'Stock - ETA'!$F$3:F2202,'Rango proyecciones'!C300,'Stock - ETA'!$AA$3:AA2202,'Rango proyecciones'!$AB$7)</f>
        <v/>
      </c>
      <c r="S300" s="9">
        <f>SUMIFS('Stock - ETA'!$I$3:I2202,'Stock - ETA'!$F$3:F2202,'Rango proyecciones'!C300,'Stock - ETA'!$Q$3:Q2202,'Rango proyecciones'!$AB$5) + SUMIFS('Stock - ETA'!$H$3:H2202,'Stock - ETA'!$F$3:F2202,'Rango proyecciones'!C300,'Stock - ETA'!$Q$3:Q2202,'Rango proyecciones'!$AB$7)</f>
        <v/>
      </c>
      <c r="T300" s="15">
        <f>R300</f>
        <v/>
      </c>
      <c r="U300" s="15">
        <f>S300</f>
        <v/>
      </c>
      <c r="V300" s="6" t="n">
        <v>55161</v>
      </c>
      <c r="W300" s="9">
        <f>SUMIFS('Stock - ETA'!$T$3:T2202,'Stock - ETA'!$F$3:F2202,'Rango proyecciones'!C300,'Stock - ETA'!$AA$3:AA2202,'Rango proyecciones'!$AB$5) + SUMIFS('Stock - ETA'!$S$3:S2202,'Stock - ETA'!$F$3:F2202,'Rango proyecciones'!C300,'Stock - ETA'!$AA$3:AA2202,'Rango proyecciones'!$AB$8)</f>
        <v/>
      </c>
      <c r="X300" s="9">
        <f>SUMIFS('Stock - ETA'!$J$3:J2202,'Stock - ETA'!$F$3:F2202,'Rango proyecciones'!C300,'Stock - ETA'!$Q$3:Q2202,'Rango proyecciones'!$AB$5) + SUMIFS('Stock - ETA'!$I$3:I2202,'Stock - ETA'!$F$3:F2202,'Rango proyecciones'!C300,'Stock - ETA'!$Q$3:Q2202,'Rango proyecciones'!$AB$8)</f>
        <v/>
      </c>
      <c r="Y300" s="15">
        <f> 0.6 * V300 + W300</f>
        <v/>
      </c>
      <c r="Z300" s="15">
        <f> 0.6 * V300 + X300</f>
        <v/>
      </c>
      <c r="AA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shanghai1021905</t>
        </is>
      </c>
      <c r="D301" s="4" t="inlineStr">
        <is>
          <t>Agrosuper Shanghai</t>
        </is>
      </c>
      <c r="E301" s="4" t="n">
        <v>1021905</v>
      </c>
      <c r="F301" s="4" t="inlineStr">
        <is>
          <t>GO Reco 70/30 @ Cj 20k AS</t>
        </is>
      </c>
      <c r="G301" s="4" t="inlineStr">
        <is>
          <t>Recortes</t>
        </is>
      </c>
      <c r="H301" s="6" t="n">
        <v>119473.56</v>
      </c>
      <c r="I301" s="9" t="n">
        <v>143495</v>
      </c>
      <c r="J301" s="6">
        <f>SUMIFS('Stock - ETA'!$R$3:R2202,'Stock - ETA'!$F$3:F2202,'Rango proyecciones'!C301,'Stock - ETA'!$AA$3:AA2202,'Rango proyecciones'!$AB$5)</f>
        <v/>
      </c>
      <c r="K301" s="9">
        <f>SUMIFS('Stock - ETA'!$H$3:H2202,'Stock - ETA'!$F$3:F2202,'Rango proyecciones'!C301,'Stock - ETA'!$Q$3:Q2202,'Rango proyecciones'!$AB$5)</f>
        <v/>
      </c>
      <c r="L301" s="9" t="n">
        <v>0</v>
      </c>
      <c r="M301" s="9" t="n">
        <v>0</v>
      </c>
      <c r="N301" s="9" t="n"/>
      <c r="O301" s="9" t="n"/>
      <c r="P301" s="15">
        <f>H301 + O301 + J301</f>
        <v/>
      </c>
      <c r="Q301" s="16">
        <f>H301 + O301 + K301</f>
        <v/>
      </c>
      <c r="R301" s="6">
        <f>SUMIFS('Stock - ETA'!$S$3:S2202,'Stock - ETA'!$F$3:F2202,'Rango proyecciones'!C301,'Stock - ETA'!$AA$3:AA2202,'Rango proyecciones'!$AB$5) + SUMIFS('Stock - ETA'!$R$3:R2202,'Stock - ETA'!$F$3:F2202,'Rango proyecciones'!C301,'Stock - ETA'!$AA$3:AA2202,'Rango proyecciones'!$AB$7)</f>
        <v/>
      </c>
      <c r="S301" s="9">
        <f>SUMIFS('Stock - ETA'!$I$3:I2202,'Stock - ETA'!$F$3:F2202,'Rango proyecciones'!C301,'Stock - ETA'!$Q$3:Q2202,'Rango proyecciones'!$AB$5) + SUMIFS('Stock - ETA'!$H$3:H2202,'Stock - ETA'!$F$3:F2202,'Rango proyecciones'!C301,'Stock - ETA'!$Q$3:Q2202,'Rango proyecciones'!$AB$7)</f>
        <v/>
      </c>
      <c r="T301" s="15">
        <f>R301</f>
        <v/>
      </c>
      <c r="U301" s="15">
        <f>S301</f>
        <v/>
      </c>
      <c r="V301" s="6" t="n"/>
      <c r="W301" s="9">
        <f>SUMIFS('Stock - ETA'!$T$3:T2202,'Stock - ETA'!$F$3:F2202,'Rango proyecciones'!C301,'Stock - ETA'!$AA$3:AA2202,'Rango proyecciones'!$AB$5) + SUMIFS('Stock - ETA'!$S$3:S2202,'Stock - ETA'!$F$3:F2202,'Rango proyecciones'!C301,'Stock - ETA'!$AA$3:AA2202,'Rango proyecciones'!$AB$8)</f>
        <v/>
      </c>
      <c r="X301" s="9">
        <f>SUMIFS('Stock - ETA'!$J$3:J2202,'Stock - ETA'!$F$3:F2202,'Rango proyecciones'!C301,'Stock - ETA'!$Q$3:Q2202,'Rango proyecciones'!$AB$5) + SUMIFS('Stock - ETA'!$I$3:I2202,'Stock - ETA'!$F$3:F2202,'Rango proyecciones'!C301,'Stock - ETA'!$Q$3:Q2202,'Rango proyecciones'!$AB$8)</f>
        <v/>
      </c>
      <c r="Y301" s="15">
        <f> 0.6 * V301 + W301</f>
        <v/>
      </c>
      <c r="Z301" s="15">
        <f> 0.6 * V301 + X301</f>
        <v/>
      </c>
      <c r="AA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shanghai1021992</t>
        </is>
      </c>
      <c r="D302" s="4" t="inlineStr">
        <is>
          <t>Agrosuper Shanghai</t>
        </is>
      </c>
      <c r="E302" s="4" t="n">
        <v>1021992</v>
      </c>
      <c r="F302" s="4" t="inlineStr">
        <is>
          <t>GO Lom Tocino@ Cj 20k AS</t>
        </is>
      </c>
      <c r="G302" s="4" t="inlineStr">
        <is>
          <t>Grasas</t>
        </is>
      </c>
      <c r="H302" s="6" t="n">
        <v>243860</v>
      </c>
      <c r="I302" s="9" t="n">
        <v>243860</v>
      </c>
      <c r="J302" s="6">
        <f>SUMIFS('Stock - ETA'!$R$3:R2202,'Stock - ETA'!$F$3:F2202,'Rango proyecciones'!C302,'Stock - ETA'!$AA$3:AA2202,'Rango proyecciones'!$AB$5)</f>
        <v/>
      </c>
      <c r="K302" s="9">
        <f>SUMIFS('Stock - ETA'!$H$3:H2202,'Stock - ETA'!$F$3:F2202,'Rango proyecciones'!C302,'Stock - ETA'!$Q$3:Q2202,'Rango proyecciones'!$AB$5)</f>
        <v/>
      </c>
      <c r="L302" s="9" t="n">
        <v>0</v>
      </c>
      <c r="M302" s="9" t="n">
        <v>0</v>
      </c>
      <c r="N302" s="9" t="n"/>
      <c r="O302" s="9" t="n"/>
      <c r="P302" s="15">
        <f>H302 + O302 + J302</f>
        <v/>
      </c>
      <c r="Q302" s="16">
        <f>H302 + O302 + K302</f>
        <v/>
      </c>
      <c r="R302" s="6">
        <f>SUMIFS('Stock - ETA'!$S$3:S2202,'Stock - ETA'!$F$3:F2202,'Rango proyecciones'!C302,'Stock - ETA'!$AA$3:AA2202,'Rango proyecciones'!$AB$5) + SUMIFS('Stock - ETA'!$R$3:R2202,'Stock - ETA'!$F$3:F2202,'Rango proyecciones'!C302,'Stock - ETA'!$AA$3:AA2202,'Rango proyecciones'!$AB$7)</f>
        <v/>
      </c>
      <c r="S302" s="9">
        <f>SUMIFS('Stock - ETA'!$I$3:I2202,'Stock - ETA'!$F$3:F2202,'Rango proyecciones'!C302,'Stock - ETA'!$Q$3:Q2202,'Rango proyecciones'!$AB$5) + SUMIFS('Stock - ETA'!$H$3:H2202,'Stock - ETA'!$F$3:F2202,'Rango proyecciones'!C302,'Stock - ETA'!$Q$3:Q2202,'Rango proyecciones'!$AB$7)</f>
        <v/>
      </c>
      <c r="T302" s="15">
        <f>R302</f>
        <v/>
      </c>
      <c r="U302" s="15">
        <f>S302</f>
        <v/>
      </c>
      <c r="V302" s="6" t="n"/>
      <c r="W302" s="9">
        <f>SUMIFS('Stock - ETA'!$T$3:T2202,'Stock - ETA'!$F$3:F2202,'Rango proyecciones'!C302,'Stock - ETA'!$AA$3:AA2202,'Rango proyecciones'!$AB$5) + SUMIFS('Stock - ETA'!$S$3:S2202,'Stock - ETA'!$F$3:F2202,'Rango proyecciones'!C302,'Stock - ETA'!$AA$3:AA2202,'Rango proyecciones'!$AB$8)</f>
        <v/>
      </c>
      <c r="X302" s="9">
        <f>SUMIFS('Stock - ETA'!$J$3:J2202,'Stock - ETA'!$F$3:F2202,'Rango proyecciones'!C302,'Stock - ETA'!$Q$3:Q2202,'Rango proyecciones'!$AB$5) + SUMIFS('Stock - ETA'!$I$3:I2202,'Stock - ETA'!$F$3:F2202,'Rango proyecciones'!C302,'Stock - ETA'!$Q$3:Q2202,'Rango proyecciones'!$AB$8)</f>
        <v/>
      </c>
      <c r="Y302" s="15">
        <f> 0.6 * V302 + W302</f>
        <v/>
      </c>
      <c r="Z302" s="15">
        <f> 0.6 * V302 + X302</f>
        <v/>
      </c>
      <c r="AA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shanghai1022033</t>
        </is>
      </c>
      <c r="D303" s="4" t="inlineStr">
        <is>
          <t>Agrosuper Shanghai</t>
        </is>
      </c>
      <c r="E303" s="4" t="n">
        <v>1022033</v>
      </c>
      <c r="F303" s="4" t="inlineStr">
        <is>
          <t>GO Lengua@ Fi Cj 10k AS</t>
        </is>
      </c>
      <c r="G303" s="4" t="inlineStr">
        <is>
          <t>Cabeza</t>
        </is>
      </c>
      <c r="H303" s="6" t="n">
        <v>47990</v>
      </c>
      <c r="I303" s="9" t="n">
        <v>24000</v>
      </c>
      <c r="J303" s="6">
        <f>SUMIFS('Stock - ETA'!$R$3:R2202,'Stock - ETA'!$F$3:F2202,'Rango proyecciones'!C303,'Stock - ETA'!$AA$3:AA2202,'Rango proyecciones'!$AB$5)</f>
        <v/>
      </c>
      <c r="K303" s="9">
        <f>SUMIFS('Stock - ETA'!$H$3:H2202,'Stock - ETA'!$F$3:F2202,'Rango proyecciones'!C303,'Stock - ETA'!$Q$3:Q2202,'Rango proyecciones'!$AB$5)</f>
        <v/>
      </c>
      <c r="L303" s="9" t="n">
        <v>0</v>
      </c>
      <c r="M303" s="9" t="n">
        <v>0</v>
      </c>
      <c r="N303" s="9" t="n"/>
      <c r="O303" s="9" t="n"/>
      <c r="P303" s="15">
        <f>H303 + O303 + J303</f>
        <v/>
      </c>
      <c r="Q303" s="16">
        <f>H303 + O303 + K303</f>
        <v/>
      </c>
      <c r="R303" s="6">
        <f>SUMIFS('Stock - ETA'!$S$3:S2202,'Stock - ETA'!$F$3:F2202,'Rango proyecciones'!C303,'Stock - ETA'!$AA$3:AA2202,'Rango proyecciones'!$AB$5) + SUMIFS('Stock - ETA'!$R$3:R2202,'Stock - ETA'!$F$3:F2202,'Rango proyecciones'!C303,'Stock - ETA'!$AA$3:AA2202,'Rango proyecciones'!$AB$7)</f>
        <v/>
      </c>
      <c r="S303" s="9">
        <f>SUMIFS('Stock - ETA'!$I$3:I2202,'Stock - ETA'!$F$3:F2202,'Rango proyecciones'!C303,'Stock - ETA'!$Q$3:Q2202,'Rango proyecciones'!$AB$5) + SUMIFS('Stock - ETA'!$H$3:H2202,'Stock - ETA'!$F$3:F2202,'Rango proyecciones'!C303,'Stock - ETA'!$Q$3:Q2202,'Rango proyecciones'!$AB$7)</f>
        <v/>
      </c>
      <c r="T303" s="15">
        <f>R303</f>
        <v/>
      </c>
      <c r="U303" s="15">
        <f>S303</f>
        <v/>
      </c>
      <c r="V303" s="6" t="n"/>
      <c r="W303" s="9">
        <f>SUMIFS('Stock - ETA'!$T$3:T2202,'Stock - ETA'!$F$3:F2202,'Rango proyecciones'!C303,'Stock - ETA'!$AA$3:AA2202,'Rango proyecciones'!$AB$5) + SUMIFS('Stock - ETA'!$S$3:S2202,'Stock - ETA'!$F$3:F2202,'Rango proyecciones'!C303,'Stock - ETA'!$AA$3:AA2202,'Rango proyecciones'!$AB$8)</f>
        <v/>
      </c>
      <c r="X303" s="9">
        <f>SUMIFS('Stock - ETA'!$J$3:J2202,'Stock - ETA'!$F$3:F2202,'Rango proyecciones'!C303,'Stock - ETA'!$Q$3:Q2202,'Rango proyecciones'!$AB$5) + SUMIFS('Stock - ETA'!$I$3:I2202,'Stock - ETA'!$F$3:F2202,'Rango proyecciones'!C303,'Stock - ETA'!$Q$3:Q2202,'Rango proyecciones'!$AB$8)</f>
        <v/>
      </c>
      <c r="Y303" s="15">
        <f> 0.6 * V303 + W303</f>
        <v/>
      </c>
      <c r="Z303" s="15">
        <f> 0.6 * V303 + X303</f>
        <v/>
      </c>
      <c r="AA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shanghai1022073</t>
        </is>
      </c>
      <c r="D304" s="4" t="inlineStr">
        <is>
          <t>Agrosuper Shanghai</t>
        </is>
      </c>
      <c r="E304" s="4" t="n">
        <v>1022073</v>
      </c>
      <c r="F304" s="4" t="inlineStr">
        <is>
          <t>GO Mantec@ Cj 20k AS</t>
        </is>
      </c>
      <c r="G304" s="4" t="inlineStr">
        <is>
          <t>Grasas</t>
        </is>
      </c>
      <c r="H304" s="6" t="n">
        <v>96142.88</v>
      </c>
      <c r="I304" s="9" t="n">
        <v>48003</v>
      </c>
      <c r="J304" s="6">
        <f>SUMIFS('Stock - ETA'!$R$3:R2202,'Stock - ETA'!$F$3:F2202,'Rango proyecciones'!C304,'Stock - ETA'!$AA$3:AA2202,'Rango proyecciones'!$AB$5)</f>
        <v/>
      </c>
      <c r="K304" s="9">
        <f>SUMIFS('Stock - ETA'!$H$3:H2202,'Stock - ETA'!$F$3:F2202,'Rango proyecciones'!C304,'Stock - ETA'!$Q$3:Q2202,'Rango proyecciones'!$AB$5)</f>
        <v/>
      </c>
      <c r="L304" s="9" t="n">
        <v>0</v>
      </c>
      <c r="M304" s="9" t="n">
        <v>0</v>
      </c>
      <c r="N304" s="9" t="n"/>
      <c r="O304" s="9" t="n"/>
      <c r="P304" s="15">
        <f>H304 + O304 + J304</f>
        <v/>
      </c>
      <c r="Q304" s="16">
        <f>H304 + O304 + K304</f>
        <v/>
      </c>
      <c r="R304" s="6">
        <f>SUMIFS('Stock - ETA'!$S$3:S2202,'Stock - ETA'!$F$3:F2202,'Rango proyecciones'!C304,'Stock - ETA'!$AA$3:AA2202,'Rango proyecciones'!$AB$5) + SUMIFS('Stock - ETA'!$R$3:R2202,'Stock - ETA'!$F$3:F2202,'Rango proyecciones'!C304,'Stock - ETA'!$AA$3:AA2202,'Rango proyecciones'!$AB$7)</f>
        <v/>
      </c>
      <c r="S304" s="9">
        <f>SUMIFS('Stock - ETA'!$I$3:I2202,'Stock - ETA'!$F$3:F2202,'Rango proyecciones'!C304,'Stock - ETA'!$Q$3:Q2202,'Rango proyecciones'!$AB$5) + SUMIFS('Stock - ETA'!$H$3:H2202,'Stock - ETA'!$F$3:F2202,'Rango proyecciones'!C304,'Stock - ETA'!$Q$3:Q2202,'Rango proyecciones'!$AB$7)</f>
        <v/>
      </c>
      <c r="T304" s="15">
        <f>R304</f>
        <v/>
      </c>
      <c r="U304" s="15">
        <f>S304</f>
        <v/>
      </c>
      <c r="V304" s="6" t="n"/>
      <c r="W304" s="9">
        <f>SUMIFS('Stock - ETA'!$T$3:T2202,'Stock - ETA'!$F$3:F2202,'Rango proyecciones'!C304,'Stock - ETA'!$AA$3:AA2202,'Rango proyecciones'!$AB$5) + SUMIFS('Stock - ETA'!$S$3:S2202,'Stock - ETA'!$F$3:F2202,'Rango proyecciones'!C304,'Stock - ETA'!$AA$3:AA2202,'Rango proyecciones'!$AB$8)</f>
        <v/>
      </c>
      <c r="X304" s="9">
        <f>SUMIFS('Stock - ETA'!$J$3:J2202,'Stock - ETA'!$F$3:F2202,'Rango proyecciones'!C304,'Stock - ETA'!$Q$3:Q2202,'Rango proyecciones'!$AB$5) + SUMIFS('Stock - ETA'!$I$3:I2202,'Stock - ETA'!$F$3:F2202,'Rango proyecciones'!C304,'Stock - ETA'!$Q$3:Q2202,'Rango proyecciones'!$AB$8)</f>
        <v/>
      </c>
      <c r="Y304" s="15">
        <f> 0.6 * V304 + W304</f>
        <v/>
      </c>
      <c r="Z304" s="15">
        <f> 0.6 * V304 + X304</f>
        <v/>
      </c>
      <c r="AA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shanghai1022080</t>
        </is>
      </c>
      <c r="D305" s="4" t="inlineStr">
        <is>
          <t>Agrosuper Shanghai</t>
        </is>
      </c>
      <c r="E305" s="4" t="n">
        <v>1022080</v>
      </c>
      <c r="F305" s="4" t="inlineStr">
        <is>
          <t>GO Cola Nor@ Fi Cj 10k AS</t>
        </is>
      </c>
      <c r="G305" s="4" t="inlineStr">
        <is>
          <t>Subprod</t>
        </is>
      </c>
      <c r="H305" s="6" t="n">
        <v>96270</v>
      </c>
      <c r="I305" s="9" t="n">
        <v>96270</v>
      </c>
      <c r="J305" s="6">
        <f>SUMIFS('Stock - ETA'!$R$3:R2202,'Stock - ETA'!$F$3:F2202,'Rango proyecciones'!C305,'Stock - ETA'!$AA$3:AA2202,'Rango proyecciones'!$AB$5)</f>
        <v/>
      </c>
      <c r="K305" s="9">
        <f>SUMIFS('Stock - ETA'!$H$3:H2202,'Stock - ETA'!$F$3:F2202,'Rango proyecciones'!C305,'Stock - ETA'!$Q$3:Q2202,'Rango proyecciones'!$AB$5)</f>
        <v/>
      </c>
      <c r="L305" s="9" t="n">
        <v>0</v>
      </c>
      <c r="M305" s="9" t="n">
        <v>0</v>
      </c>
      <c r="N305" s="9" t="n"/>
      <c r="O305" s="9" t="n"/>
      <c r="P305" s="15">
        <f>H305 + O305 + J305</f>
        <v/>
      </c>
      <c r="Q305" s="16">
        <f>H305 + O305 + K305</f>
        <v/>
      </c>
      <c r="R305" s="6">
        <f>SUMIFS('Stock - ETA'!$S$3:S2202,'Stock - ETA'!$F$3:F2202,'Rango proyecciones'!C305,'Stock - ETA'!$AA$3:AA2202,'Rango proyecciones'!$AB$5) + SUMIFS('Stock - ETA'!$R$3:R2202,'Stock - ETA'!$F$3:F2202,'Rango proyecciones'!C305,'Stock - ETA'!$AA$3:AA2202,'Rango proyecciones'!$AB$7)</f>
        <v/>
      </c>
      <c r="S305" s="9">
        <f>SUMIFS('Stock - ETA'!$I$3:I2202,'Stock - ETA'!$F$3:F2202,'Rango proyecciones'!C305,'Stock - ETA'!$Q$3:Q2202,'Rango proyecciones'!$AB$5) + SUMIFS('Stock - ETA'!$H$3:H2202,'Stock - ETA'!$F$3:F2202,'Rango proyecciones'!C305,'Stock - ETA'!$Q$3:Q2202,'Rango proyecciones'!$AB$7)</f>
        <v/>
      </c>
      <c r="T305" s="15">
        <f>R305</f>
        <v/>
      </c>
      <c r="U305" s="15">
        <f>S305</f>
        <v/>
      </c>
      <c r="V305" s="6" t="n">
        <v>24000</v>
      </c>
      <c r="W305" s="9">
        <f>SUMIFS('Stock - ETA'!$T$3:T2202,'Stock - ETA'!$F$3:F2202,'Rango proyecciones'!C305,'Stock - ETA'!$AA$3:AA2202,'Rango proyecciones'!$AB$5) + SUMIFS('Stock - ETA'!$S$3:S2202,'Stock - ETA'!$F$3:F2202,'Rango proyecciones'!C305,'Stock - ETA'!$AA$3:AA2202,'Rango proyecciones'!$AB$8)</f>
        <v/>
      </c>
      <c r="X305" s="9">
        <f>SUMIFS('Stock - ETA'!$J$3:J2202,'Stock - ETA'!$F$3:F2202,'Rango proyecciones'!C305,'Stock - ETA'!$Q$3:Q2202,'Rango proyecciones'!$AB$5) + SUMIFS('Stock - ETA'!$I$3:I2202,'Stock - ETA'!$F$3:F2202,'Rango proyecciones'!C305,'Stock - ETA'!$Q$3:Q2202,'Rango proyecciones'!$AB$8)</f>
        <v/>
      </c>
      <c r="Y305" s="15">
        <f> 0.6 * V305 + W305</f>
        <v/>
      </c>
      <c r="Z305" s="15">
        <f> 0.6 * V305 + X305</f>
        <v/>
      </c>
      <c r="AA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shanghai1022096</t>
        </is>
      </c>
      <c r="D306" s="4" t="inlineStr">
        <is>
          <t>Agrosuper Shanghai</t>
        </is>
      </c>
      <c r="E306" s="4" t="n">
        <v>1022096</v>
      </c>
      <c r="F306" s="4" t="inlineStr">
        <is>
          <t>GO Sternum Bones@ Bo Cj 10k AS</t>
        </is>
      </c>
      <c r="G306" s="4" t="inlineStr">
        <is>
          <t>Huesos</t>
        </is>
      </c>
      <c r="H306" s="6" t="n">
        <v>239720</v>
      </c>
      <c r="I306" s="9" t="n">
        <v>216450</v>
      </c>
      <c r="J306" s="6">
        <f>SUMIFS('Stock - ETA'!$R$3:R2202,'Stock - ETA'!$F$3:F2202,'Rango proyecciones'!C306,'Stock - ETA'!$AA$3:AA2202,'Rango proyecciones'!$AB$5)</f>
        <v/>
      </c>
      <c r="K306" s="9">
        <f>SUMIFS('Stock - ETA'!$H$3:H2202,'Stock - ETA'!$F$3:F2202,'Rango proyecciones'!C306,'Stock - ETA'!$Q$3:Q2202,'Rango proyecciones'!$AB$5)</f>
        <v/>
      </c>
      <c r="L306" s="9" t="n">
        <v>0</v>
      </c>
      <c r="M306" s="9" t="n">
        <v>0</v>
      </c>
      <c r="N306" s="9" t="n"/>
      <c r="O306" s="9" t="n"/>
      <c r="P306" s="15">
        <f>H306 + O306 + J306</f>
        <v/>
      </c>
      <c r="Q306" s="16">
        <f>H306 + O306 + K306</f>
        <v/>
      </c>
      <c r="R306" s="6">
        <f>SUMIFS('Stock - ETA'!$S$3:S2202,'Stock - ETA'!$F$3:F2202,'Rango proyecciones'!C306,'Stock - ETA'!$AA$3:AA2202,'Rango proyecciones'!$AB$5) + SUMIFS('Stock - ETA'!$R$3:R2202,'Stock - ETA'!$F$3:F2202,'Rango proyecciones'!C306,'Stock - ETA'!$AA$3:AA2202,'Rango proyecciones'!$AB$7)</f>
        <v/>
      </c>
      <c r="S306" s="9">
        <f>SUMIFS('Stock - ETA'!$I$3:I2202,'Stock - ETA'!$F$3:F2202,'Rango proyecciones'!C306,'Stock - ETA'!$Q$3:Q2202,'Rango proyecciones'!$AB$5) + SUMIFS('Stock - ETA'!$H$3:H2202,'Stock - ETA'!$F$3:F2202,'Rango proyecciones'!C306,'Stock - ETA'!$Q$3:Q2202,'Rango proyecciones'!$AB$7)</f>
        <v/>
      </c>
      <c r="T306" s="15">
        <f>R306</f>
        <v/>
      </c>
      <c r="U306" s="15">
        <f>S306</f>
        <v/>
      </c>
      <c r="V306" s="6" t="n">
        <v>173599</v>
      </c>
      <c r="W306" s="9">
        <f>SUMIFS('Stock - ETA'!$T$3:T2202,'Stock - ETA'!$F$3:F2202,'Rango proyecciones'!C306,'Stock - ETA'!$AA$3:AA2202,'Rango proyecciones'!$AB$5) + SUMIFS('Stock - ETA'!$S$3:S2202,'Stock - ETA'!$F$3:F2202,'Rango proyecciones'!C306,'Stock - ETA'!$AA$3:AA2202,'Rango proyecciones'!$AB$8)</f>
        <v/>
      </c>
      <c r="X306" s="9">
        <f>SUMIFS('Stock - ETA'!$J$3:J2202,'Stock - ETA'!$F$3:F2202,'Rango proyecciones'!C306,'Stock - ETA'!$Q$3:Q2202,'Rango proyecciones'!$AB$5) + SUMIFS('Stock - ETA'!$I$3:I2202,'Stock - ETA'!$F$3:F2202,'Rango proyecciones'!C306,'Stock - ETA'!$Q$3:Q2202,'Rango proyecciones'!$AB$8)</f>
        <v/>
      </c>
      <c r="Y306" s="15">
        <f> 0.6 * V306 + W306</f>
        <v/>
      </c>
      <c r="Z306" s="15">
        <f> 0.6 * V306 + X306</f>
        <v/>
      </c>
      <c r="AA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shanghai1022099</t>
        </is>
      </c>
      <c r="D307" s="4" t="inlineStr">
        <is>
          <t>Agrosuper Shanghai</t>
        </is>
      </c>
      <c r="E307" s="4" t="n">
        <v>1022099</v>
      </c>
      <c r="F307" s="4" t="inlineStr">
        <is>
          <t>GO Hso Costilla@ Cj 18k AS</t>
        </is>
      </c>
      <c r="G307" s="4" t="inlineStr">
        <is>
          <t>Huesos</t>
        </is>
      </c>
      <c r="H307" s="6" t="n">
        <v>170208</v>
      </c>
      <c r="I307" s="9" t="n">
        <v>268074</v>
      </c>
      <c r="J307" s="6">
        <f>SUMIFS('Stock - ETA'!$R$3:R2202,'Stock - ETA'!$F$3:F2202,'Rango proyecciones'!C307,'Stock - ETA'!$AA$3:AA2202,'Rango proyecciones'!$AB$5)</f>
        <v/>
      </c>
      <c r="K307" s="9">
        <f>SUMIFS('Stock - ETA'!$H$3:H2202,'Stock - ETA'!$F$3:F2202,'Rango proyecciones'!C307,'Stock - ETA'!$Q$3:Q2202,'Rango proyecciones'!$AB$5)</f>
        <v/>
      </c>
      <c r="L307" s="9" t="n">
        <v>0</v>
      </c>
      <c r="M307" s="9" t="n">
        <v>0</v>
      </c>
      <c r="N307" s="9" t="n"/>
      <c r="O307" s="9" t="n"/>
      <c r="P307" s="15">
        <f>H307 + O307 + J307</f>
        <v/>
      </c>
      <c r="Q307" s="16">
        <f>H307 + O307 + K307</f>
        <v/>
      </c>
      <c r="R307" s="6">
        <f>SUMIFS('Stock - ETA'!$S$3:S2202,'Stock - ETA'!$F$3:F2202,'Rango proyecciones'!C307,'Stock - ETA'!$AA$3:AA2202,'Rango proyecciones'!$AB$5) + SUMIFS('Stock - ETA'!$R$3:R2202,'Stock - ETA'!$F$3:F2202,'Rango proyecciones'!C307,'Stock - ETA'!$AA$3:AA2202,'Rango proyecciones'!$AB$7)</f>
        <v/>
      </c>
      <c r="S307" s="9">
        <f>SUMIFS('Stock - ETA'!$I$3:I2202,'Stock - ETA'!$F$3:F2202,'Rango proyecciones'!C307,'Stock - ETA'!$Q$3:Q2202,'Rango proyecciones'!$AB$5) + SUMIFS('Stock - ETA'!$H$3:H2202,'Stock - ETA'!$F$3:F2202,'Rango proyecciones'!C307,'Stock - ETA'!$Q$3:Q2202,'Rango proyecciones'!$AB$7)</f>
        <v/>
      </c>
      <c r="T307" s="15">
        <f>R307</f>
        <v/>
      </c>
      <c r="U307" s="15">
        <f>S307</f>
        <v/>
      </c>
      <c r="V307" s="6" t="n">
        <v>167176</v>
      </c>
      <c r="W307" s="9">
        <f>SUMIFS('Stock - ETA'!$T$3:T2202,'Stock - ETA'!$F$3:F2202,'Rango proyecciones'!C307,'Stock - ETA'!$AA$3:AA2202,'Rango proyecciones'!$AB$5) + SUMIFS('Stock - ETA'!$S$3:S2202,'Stock - ETA'!$F$3:F2202,'Rango proyecciones'!C307,'Stock - ETA'!$AA$3:AA2202,'Rango proyecciones'!$AB$8)</f>
        <v/>
      </c>
      <c r="X307" s="9">
        <f>SUMIFS('Stock - ETA'!$J$3:J2202,'Stock - ETA'!$F$3:F2202,'Rango proyecciones'!C307,'Stock - ETA'!$Q$3:Q2202,'Rango proyecciones'!$AB$5) + SUMIFS('Stock - ETA'!$I$3:I2202,'Stock - ETA'!$F$3:F2202,'Rango proyecciones'!C307,'Stock - ETA'!$Q$3:Q2202,'Rango proyecciones'!$AB$8)</f>
        <v/>
      </c>
      <c r="Y307" s="15">
        <f> 0.6 * V307 + W307</f>
        <v/>
      </c>
      <c r="Z307" s="15">
        <f> 0.6 * V307 + X307</f>
        <v/>
      </c>
      <c r="AA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shanghai1022125</t>
        </is>
      </c>
      <c r="D308" s="4" t="inlineStr">
        <is>
          <t>Agrosuper Shanghai</t>
        </is>
      </c>
      <c r="E308" s="4" t="n">
        <v>1022125</v>
      </c>
      <c r="F308" s="4" t="inlineStr">
        <is>
          <t>GO PernilM C/M@ Cj 20k AS</t>
        </is>
      </c>
      <c r="G308" s="4" t="inlineStr">
        <is>
          <t>Pernil</t>
        </is>
      </c>
      <c r="H308" s="6" t="n">
        <v>171903.64</v>
      </c>
      <c r="I308" s="9" t="n">
        <v>172015</v>
      </c>
      <c r="J308" s="6">
        <f>SUMIFS('Stock - ETA'!$R$3:R2202,'Stock - ETA'!$F$3:F2202,'Rango proyecciones'!C308,'Stock - ETA'!$AA$3:AA2202,'Rango proyecciones'!$AB$5)</f>
        <v/>
      </c>
      <c r="K308" s="9">
        <f>SUMIFS('Stock - ETA'!$H$3:H2202,'Stock - ETA'!$F$3:F2202,'Rango proyecciones'!C308,'Stock - ETA'!$Q$3:Q2202,'Rango proyecciones'!$AB$5)</f>
        <v/>
      </c>
      <c r="L308" s="9" t="n">
        <v>0</v>
      </c>
      <c r="M308" s="9" t="n">
        <v>0</v>
      </c>
      <c r="N308" s="9" t="n">
        <v>0</v>
      </c>
      <c r="O308" s="9" t="n">
        <v>0</v>
      </c>
      <c r="P308" s="15">
        <f>H308 + O308 + J308</f>
        <v/>
      </c>
      <c r="Q308" s="16">
        <f>H308 + O308 + K308</f>
        <v/>
      </c>
      <c r="R308" s="6">
        <f>SUMIFS('Stock - ETA'!$S$3:S2202,'Stock - ETA'!$F$3:F2202,'Rango proyecciones'!C308,'Stock - ETA'!$AA$3:AA2202,'Rango proyecciones'!$AB$5) + SUMIFS('Stock - ETA'!$R$3:R2202,'Stock - ETA'!$F$3:F2202,'Rango proyecciones'!C308,'Stock - ETA'!$AA$3:AA2202,'Rango proyecciones'!$AB$7)</f>
        <v/>
      </c>
      <c r="S308" s="9">
        <f>SUMIFS('Stock - ETA'!$I$3:I2202,'Stock - ETA'!$F$3:F2202,'Rango proyecciones'!C308,'Stock - ETA'!$Q$3:Q2202,'Rango proyecciones'!$AB$5) + SUMIFS('Stock - ETA'!$H$3:H2202,'Stock - ETA'!$F$3:F2202,'Rango proyecciones'!C308,'Stock - ETA'!$Q$3:Q2202,'Rango proyecciones'!$AB$7)</f>
        <v/>
      </c>
      <c r="T308" s="15">
        <f>R308</f>
        <v/>
      </c>
      <c r="U308" s="15">
        <f>S308</f>
        <v/>
      </c>
      <c r="V308" s="6" t="n">
        <v>240000</v>
      </c>
      <c r="W308" s="9">
        <f>SUMIFS('Stock - ETA'!$T$3:T2202,'Stock - ETA'!$F$3:F2202,'Rango proyecciones'!C308,'Stock - ETA'!$AA$3:AA2202,'Rango proyecciones'!$AB$5) + SUMIFS('Stock - ETA'!$S$3:S2202,'Stock - ETA'!$F$3:F2202,'Rango proyecciones'!C308,'Stock - ETA'!$AA$3:AA2202,'Rango proyecciones'!$AB$8)</f>
        <v/>
      </c>
      <c r="X308" s="9">
        <f>SUMIFS('Stock - ETA'!$J$3:J2202,'Stock - ETA'!$F$3:F2202,'Rango proyecciones'!C308,'Stock - ETA'!$Q$3:Q2202,'Rango proyecciones'!$AB$5) + SUMIFS('Stock - ETA'!$I$3:I2202,'Stock - ETA'!$F$3:F2202,'Rango proyecciones'!C308,'Stock - ETA'!$Q$3:Q2202,'Rango proyecciones'!$AB$8)</f>
        <v/>
      </c>
      <c r="Y308" s="15">
        <f> 0.6 * V308 + W308</f>
        <v/>
      </c>
      <c r="Z308" s="15">
        <f> 0.6 * V308 + X308</f>
        <v/>
      </c>
      <c r="AA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shanghai1022169</t>
        </is>
      </c>
      <c r="D309" s="4" t="inlineStr">
        <is>
          <t>Agrosuper Shanghai</t>
        </is>
      </c>
      <c r="E309" s="4" t="n">
        <v>1022169</v>
      </c>
      <c r="F309" s="4" t="inlineStr">
        <is>
          <t>GO Cartilag Lom@ Cj 10k AS</t>
        </is>
      </c>
      <c r="G309" s="4" t="inlineStr">
        <is>
          <t>Recortes</t>
        </is>
      </c>
      <c r="H309" s="6" t="n">
        <v>265030</v>
      </c>
      <c r="I309" s="9" t="n">
        <v>265240</v>
      </c>
      <c r="J309" s="6">
        <f>SUMIFS('Stock - ETA'!$R$3:R2202,'Stock - ETA'!$F$3:F2202,'Rango proyecciones'!C309,'Stock - ETA'!$AA$3:AA2202,'Rango proyecciones'!$AB$5)</f>
        <v/>
      </c>
      <c r="K309" s="9">
        <f>SUMIFS('Stock - ETA'!$H$3:H2202,'Stock - ETA'!$F$3:F2202,'Rango proyecciones'!C309,'Stock - ETA'!$Q$3:Q2202,'Rango proyecciones'!$AB$5)</f>
        <v/>
      </c>
      <c r="L309" s="9" t="n">
        <v>0</v>
      </c>
      <c r="M309" s="9" t="n">
        <v>0</v>
      </c>
      <c r="N309" s="9" t="n">
        <v>0</v>
      </c>
      <c r="O309" s="9" t="n">
        <v>0</v>
      </c>
      <c r="P309" s="15">
        <f>H309 + O309 + J309</f>
        <v/>
      </c>
      <c r="Q309" s="16">
        <f>H309 + O309 + K309</f>
        <v/>
      </c>
      <c r="R309" s="6">
        <f>SUMIFS('Stock - ETA'!$S$3:S2202,'Stock - ETA'!$F$3:F2202,'Rango proyecciones'!C309,'Stock - ETA'!$AA$3:AA2202,'Rango proyecciones'!$AB$5) + SUMIFS('Stock - ETA'!$R$3:R2202,'Stock - ETA'!$F$3:F2202,'Rango proyecciones'!C309,'Stock - ETA'!$AA$3:AA2202,'Rango proyecciones'!$AB$7)</f>
        <v/>
      </c>
      <c r="S309" s="9">
        <f>SUMIFS('Stock - ETA'!$I$3:I2202,'Stock - ETA'!$F$3:F2202,'Rango proyecciones'!C309,'Stock - ETA'!$Q$3:Q2202,'Rango proyecciones'!$AB$5) + SUMIFS('Stock - ETA'!$H$3:H2202,'Stock - ETA'!$F$3:F2202,'Rango proyecciones'!C309,'Stock - ETA'!$Q$3:Q2202,'Rango proyecciones'!$AB$7)</f>
        <v/>
      </c>
      <c r="T309" s="15">
        <f>R309</f>
        <v/>
      </c>
      <c r="U309" s="15">
        <f>S309</f>
        <v/>
      </c>
      <c r="V309" s="6" t="n">
        <v>195710</v>
      </c>
      <c r="W309" s="9">
        <f>SUMIFS('Stock - ETA'!$T$3:T2202,'Stock - ETA'!$F$3:F2202,'Rango proyecciones'!C309,'Stock - ETA'!$AA$3:AA2202,'Rango proyecciones'!$AB$5) + SUMIFS('Stock - ETA'!$S$3:S2202,'Stock - ETA'!$F$3:F2202,'Rango proyecciones'!C309,'Stock - ETA'!$AA$3:AA2202,'Rango proyecciones'!$AB$8)</f>
        <v/>
      </c>
      <c r="X309" s="9">
        <f>SUMIFS('Stock - ETA'!$J$3:J2202,'Stock - ETA'!$F$3:F2202,'Rango proyecciones'!C309,'Stock - ETA'!$Q$3:Q2202,'Rango proyecciones'!$AB$5) + SUMIFS('Stock - ETA'!$I$3:I2202,'Stock - ETA'!$F$3:F2202,'Rango proyecciones'!C309,'Stock - ETA'!$Q$3:Q2202,'Rango proyecciones'!$AB$8)</f>
        <v/>
      </c>
      <c r="Y309" s="15">
        <f> 0.6 * V309 + W309</f>
        <v/>
      </c>
      <c r="Z309" s="15">
        <f> 0.6 * V309 + X309</f>
        <v/>
      </c>
      <c r="AA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shanghai1022183</t>
        </is>
      </c>
      <c r="D310" s="4" t="inlineStr">
        <is>
          <t>Agrosuper Shanghai</t>
        </is>
      </c>
      <c r="E310" s="4" t="n">
        <v>1022183</v>
      </c>
      <c r="F310" s="4" t="inlineStr">
        <is>
          <t>GO PernilP@ Bo Cj 20k AS</t>
        </is>
      </c>
      <c r="G310" s="4" t="inlineStr">
        <is>
          <t>Pernil</t>
        </is>
      </c>
      <c r="H310" s="6" t="n">
        <v>635683.9300000001</v>
      </c>
      <c r="I310" s="9" t="n">
        <v>1135028</v>
      </c>
      <c r="J310" s="6">
        <f>SUMIFS('Stock - ETA'!$R$3:R2202,'Stock - ETA'!$F$3:F2202,'Rango proyecciones'!C310,'Stock - ETA'!$AA$3:AA2202,'Rango proyecciones'!$AB$5)</f>
        <v/>
      </c>
      <c r="K310" s="9">
        <f>SUMIFS('Stock - ETA'!$H$3:H2202,'Stock - ETA'!$F$3:F2202,'Rango proyecciones'!C310,'Stock - ETA'!$Q$3:Q2202,'Rango proyecciones'!$AB$5)</f>
        <v/>
      </c>
      <c r="L310" s="9" t="n">
        <v>0</v>
      </c>
      <c r="M310" s="9" t="n">
        <v>0</v>
      </c>
      <c r="N310" s="9" t="n">
        <v>0</v>
      </c>
      <c r="O310" s="9" t="n">
        <v>24135.388</v>
      </c>
      <c r="P310" s="15">
        <f>H310 + O310 + J310</f>
        <v/>
      </c>
      <c r="Q310" s="16">
        <f>H310 + O310 + K310</f>
        <v/>
      </c>
      <c r="R310" s="6">
        <f>SUMIFS('Stock - ETA'!$S$3:S2202,'Stock - ETA'!$F$3:F2202,'Rango proyecciones'!C310,'Stock - ETA'!$AA$3:AA2202,'Rango proyecciones'!$AB$5) + SUMIFS('Stock - ETA'!$R$3:R2202,'Stock - ETA'!$F$3:F2202,'Rango proyecciones'!C310,'Stock - ETA'!$AA$3:AA2202,'Rango proyecciones'!$AB$7)</f>
        <v/>
      </c>
      <c r="S310" s="9">
        <f>SUMIFS('Stock - ETA'!$I$3:I2202,'Stock - ETA'!$F$3:F2202,'Rango proyecciones'!C310,'Stock - ETA'!$Q$3:Q2202,'Rango proyecciones'!$AB$5) + SUMIFS('Stock - ETA'!$H$3:H2202,'Stock - ETA'!$F$3:F2202,'Rango proyecciones'!C310,'Stock - ETA'!$Q$3:Q2202,'Rango proyecciones'!$AB$7)</f>
        <v/>
      </c>
      <c r="T310" s="15">
        <f>R310</f>
        <v/>
      </c>
      <c r="U310" s="15">
        <f>S310</f>
        <v/>
      </c>
      <c r="V310" s="6" t="n">
        <v>687108</v>
      </c>
      <c r="W310" s="9">
        <f>SUMIFS('Stock - ETA'!$T$3:T2202,'Stock - ETA'!$F$3:F2202,'Rango proyecciones'!C310,'Stock - ETA'!$AA$3:AA2202,'Rango proyecciones'!$AB$5) + SUMIFS('Stock - ETA'!$S$3:S2202,'Stock - ETA'!$F$3:F2202,'Rango proyecciones'!C310,'Stock - ETA'!$AA$3:AA2202,'Rango proyecciones'!$AB$8)</f>
        <v/>
      </c>
      <c r="X310" s="9">
        <f>SUMIFS('Stock - ETA'!$J$3:J2202,'Stock - ETA'!$F$3:F2202,'Rango proyecciones'!C310,'Stock - ETA'!$Q$3:Q2202,'Rango proyecciones'!$AB$5) + SUMIFS('Stock - ETA'!$I$3:I2202,'Stock - ETA'!$F$3:F2202,'Rango proyecciones'!C310,'Stock - ETA'!$Q$3:Q2202,'Rango proyecciones'!$AB$8)</f>
        <v/>
      </c>
      <c r="Y310" s="15">
        <f> 0.6 * V310 + W310</f>
        <v/>
      </c>
      <c r="Z310" s="15">
        <f> 0.6 * V310 + X310</f>
        <v/>
      </c>
      <c r="AA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shanghai1022186</t>
        </is>
      </c>
      <c r="D311" s="4" t="inlineStr">
        <is>
          <t>Agrosuper Shanghai</t>
        </is>
      </c>
      <c r="E311" s="4" t="n">
        <v>1022186</v>
      </c>
      <c r="F311" s="4" t="inlineStr">
        <is>
          <t>GO Resto Tira Hso Ctro@ Bo Cj 20k AS</t>
        </is>
      </c>
      <c r="G311" s="4" t="inlineStr">
        <is>
          <t>Huesos</t>
        </is>
      </c>
      <c r="H311" s="6" t="n">
        <v>48456</v>
      </c>
      <c r="I311" s="9" t="n">
        <v>48456</v>
      </c>
      <c r="J311" s="6">
        <f>SUMIFS('Stock - ETA'!$R$3:R2202,'Stock - ETA'!$F$3:F2202,'Rango proyecciones'!C311,'Stock - ETA'!$AA$3:AA2202,'Rango proyecciones'!$AB$5)</f>
        <v/>
      </c>
      <c r="K311" s="9">
        <f>SUMIFS('Stock - ETA'!$H$3:H2202,'Stock - ETA'!$F$3:F2202,'Rango proyecciones'!C311,'Stock - ETA'!$Q$3:Q2202,'Rango proyecciones'!$AB$5)</f>
        <v/>
      </c>
      <c r="L311" s="9" t="n">
        <v>0</v>
      </c>
      <c r="M311" s="9" t="n">
        <v>0</v>
      </c>
      <c r="N311" s="9" t="n">
        <v>0</v>
      </c>
      <c r="O311" s="9" t="n">
        <v>0</v>
      </c>
      <c r="P311" s="15">
        <f>H311 + O311 + J311</f>
        <v/>
      </c>
      <c r="Q311" s="16">
        <f>H311 + O311 + K311</f>
        <v/>
      </c>
      <c r="R311" s="6">
        <f>SUMIFS('Stock - ETA'!$S$3:S2202,'Stock - ETA'!$F$3:F2202,'Rango proyecciones'!C311,'Stock - ETA'!$AA$3:AA2202,'Rango proyecciones'!$AB$5) + SUMIFS('Stock - ETA'!$R$3:R2202,'Stock - ETA'!$F$3:F2202,'Rango proyecciones'!C311,'Stock - ETA'!$AA$3:AA2202,'Rango proyecciones'!$AB$7)</f>
        <v/>
      </c>
      <c r="S311" s="9">
        <f>SUMIFS('Stock - ETA'!$I$3:I2202,'Stock - ETA'!$F$3:F2202,'Rango proyecciones'!C311,'Stock - ETA'!$Q$3:Q2202,'Rango proyecciones'!$AB$5) + SUMIFS('Stock - ETA'!$H$3:H2202,'Stock - ETA'!$F$3:F2202,'Rango proyecciones'!C311,'Stock - ETA'!$Q$3:Q2202,'Rango proyecciones'!$AB$7)</f>
        <v/>
      </c>
      <c r="T311" s="15">
        <f>R311</f>
        <v/>
      </c>
      <c r="U311" s="15">
        <f>S311</f>
        <v/>
      </c>
      <c r="V311" s="6" t="n">
        <v>96000</v>
      </c>
      <c r="W311" s="9">
        <f>SUMIFS('Stock - ETA'!$T$3:T2202,'Stock - ETA'!$F$3:F2202,'Rango proyecciones'!C311,'Stock - ETA'!$AA$3:AA2202,'Rango proyecciones'!$AB$5) + SUMIFS('Stock - ETA'!$S$3:S2202,'Stock - ETA'!$F$3:F2202,'Rango proyecciones'!C311,'Stock - ETA'!$AA$3:AA2202,'Rango proyecciones'!$AB$8)</f>
        <v/>
      </c>
      <c r="X311" s="9">
        <f>SUMIFS('Stock - ETA'!$J$3:J2202,'Stock - ETA'!$F$3:F2202,'Rango proyecciones'!C311,'Stock - ETA'!$Q$3:Q2202,'Rango proyecciones'!$AB$5) + SUMIFS('Stock - ETA'!$I$3:I2202,'Stock - ETA'!$F$3:F2202,'Rango proyecciones'!C311,'Stock - ETA'!$Q$3:Q2202,'Rango proyecciones'!$AB$8)</f>
        <v/>
      </c>
      <c r="Y311" s="15">
        <f> 0.6 * V311 + W311</f>
        <v/>
      </c>
      <c r="Z311" s="15">
        <f> 0.6 * V311 + X311</f>
        <v/>
      </c>
      <c r="AA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shanghai1022193</t>
        </is>
      </c>
      <c r="D312" s="4" t="inlineStr">
        <is>
          <t>Agrosuper Shanghai</t>
        </is>
      </c>
      <c r="E312" s="4" t="n">
        <v>1022193</v>
      </c>
      <c r="F312" s="4" t="inlineStr">
        <is>
          <t>GO Lom Vet 44@ Bo Cj 20k AS</t>
        </is>
      </c>
      <c r="G312" s="4" t="inlineStr">
        <is>
          <t>Lomo</t>
        </is>
      </c>
      <c r="H312" s="6" t="n">
        <v>113268.322</v>
      </c>
      <c r="I312" s="9" t="n">
        <v>49018</v>
      </c>
      <c r="J312" s="6">
        <f>SUMIFS('Stock - ETA'!$R$3:R2202,'Stock - ETA'!$F$3:F2202,'Rango proyecciones'!C312,'Stock - ETA'!$AA$3:AA2202,'Rango proyecciones'!$AB$5)</f>
        <v/>
      </c>
      <c r="K312" s="9">
        <f>SUMIFS('Stock - ETA'!$H$3:H2202,'Stock - ETA'!$F$3:F2202,'Rango proyecciones'!C312,'Stock - ETA'!$Q$3:Q2202,'Rango proyecciones'!$AB$5)</f>
        <v/>
      </c>
      <c r="L312" s="9" t="n">
        <v>0</v>
      </c>
      <c r="M312" s="9" t="n">
        <v>0</v>
      </c>
      <c r="N312" s="9" t="n">
        <v>0</v>
      </c>
      <c r="O312" s="9" t="n">
        <v>7543.602</v>
      </c>
      <c r="P312" s="15">
        <f>H312 + O312 + J312</f>
        <v/>
      </c>
      <c r="Q312" s="16">
        <f>H312 + O312 + K312</f>
        <v/>
      </c>
      <c r="R312" s="6">
        <f>SUMIFS('Stock - ETA'!$S$3:S2202,'Stock - ETA'!$F$3:F2202,'Rango proyecciones'!C312,'Stock - ETA'!$AA$3:AA2202,'Rango proyecciones'!$AB$5) + SUMIFS('Stock - ETA'!$R$3:R2202,'Stock - ETA'!$F$3:F2202,'Rango proyecciones'!C312,'Stock - ETA'!$AA$3:AA2202,'Rango proyecciones'!$AB$7)</f>
        <v/>
      </c>
      <c r="S312" s="9">
        <f>SUMIFS('Stock - ETA'!$I$3:I2202,'Stock - ETA'!$F$3:F2202,'Rango proyecciones'!C312,'Stock - ETA'!$Q$3:Q2202,'Rango proyecciones'!$AB$5) + SUMIFS('Stock - ETA'!$H$3:H2202,'Stock - ETA'!$F$3:F2202,'Rango proyecciones'!C312,'Stock - ETA'!$Q$3:Q2202,'Rango proyecciones'!$AB$7)</f>
        <v/>
      </c>
      <c r="T312" s="15">
        <f>R312</f>
        <v/>
      </c>
      <c r="U312" s="15">
        <f>S312</f>
        <v/>
      </c>
      <c r="V312" s="6" t="n">
        <v>120000</v>
      </c>
      <c r="W312" s="9">
        <f>SUMIFS('Stock - ETA'!$T$3:T2202,'Stock - ETA'!$F$3:F2202,'Rango proyecciones'!C312,'Stock - ETA'!$AA$3:AA2202,'Rango proyecciones'!$AB$5) + SUMIFS('Stock - ETA'!$S$3:S2202,'Stock - ETA'!$F$3:F2202,'Rango proyecciones'!C312,'Stock - ETA'!$AA$3:AA2202,'Rango proyecciones'!$AB$8)</f>
        <v/>
      </c>
      <c r="X312" s="9">
        <f>SUMIFS('Stock - ETA'!$J$3:J2202,'Stock - ETA'!$F$3:F2202,'Rango proyecciones'!C312,'Stock - ETA'!$Q$3:Q2202,'Rango proyecciones'!$AB$5) + SUMIFS('Stock - ETA'!$I$3:I2202,'Stock - ETA'!$F$3:F2202,'Rango proyecciones'!C312,'Stock - ETA'!$Q$3:Q2202,'Rango proyecciones'!$AB$8)</f>
        <v/>
      </c>
      <c r="Y312" s="15">
        <f> 0.6 * V312 + W312</f>
        <v/>
      </c>
      <c r="Z312" s="15">
        <f> 0.6 * V312 + X312</f>
        <v/>
      </c>
      <c r="AA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shanghai1022212</t>
        </is>
      </c>
      <c r="D313" s="4" t="inlineStr">
        <is>
          <t>Agrosuper Shanghai</t>
        </is>
      </c>
      <c r="E313" s="4" t="n">
        <v>1022212</v>
      </c>
      <c r="F313" s="4" t="inlineStr">
        <is>
          <t>GO Cab Ent@ Cj 20k AS</t>
        </is>
      </c>
      <c r="G313" s="4" t="inlineStr">
        <is>
          <t>Cabeza</t>
        </is>
      </c>
      <c r="H313" s="6" t="n">
        <v>529216.0600000001</v>
      </c>
      <c r="I313" s="9" t="n">
        <v>577336</v>
      </c>
      <c r="J313" s="6">
        <f>SUMIFS('Stock - ETA'!$R$3:R2202,'Stock - ETA'!$F$3:F2202,'Rango proyecciones'!C313,'Stock - ETA'!$AA$3:AA2202,'Rango proyecciones'!$AB$5)</f>
        <v/>
      </c>
      <c r="K313" s="9">
        <f>SUMIFS('Stock - ETA'!$H$3:H2202,'Stock - ETA'!$F$3:F2202,'Rango proyecciones'!C313,'Stock - ETA'!$Q$3:Q2202,'Rango proyecciones'!$AB$5)</f>
        <v/>
      </c>
      <c r="L313" s="9" t="n">
        <v>0</v>
      </c>
      <c r="M313" s="9" t="n">
        <v>0</v>
      </c>
      <c r="N313" s="9" t="n">
        <v>0</v>
      </c>
      <c r="O313" s="9" t="n">
        <v>0</v>
      </c>
      <c r="P313" s="15">
        <f>H313 + O313 + J313</f>
        <v/>
      </c>
      <c r="Q313" s="16">
        <f>H313 + O313 + K313</f>
        <v/>
      </c>
      <c r="R313" s="6">
        <f>SUMIFS('Stock - ETA'!$S$3:S2202,'Stock - ETA'!$F$3:F2202,'Rango proyecciones'!C313,'Stock - ETA'!$AA$3:AA2202,'Rango proyecciones'!$AB$5) + SUMIFS('Stock - ETA'!$R$3:R2202,'Stock - ETA'!$F$3:F2202,'Rango proyecciones'!C313,'Stock - ETA'!$AA$3:AA2202,'Rango proyecciones'!$AB$7)</f>
        <v/>
      </c>
      <c r="S313" s="9">
        <f>SUMIFS('Stock - ETA'!$I$3:I2202,'Stock - ETA'!$F$3:F2202,'Rango proyecciones'!C313,'Stock - ETA'!$Q$3:Q2202,'Rango proyecciones'!$AB$5) + SUMIFS('Stock - ETA'!$H$3:H2202,'Stock - ETA'!$F$3:F2202,'Rango proyecciones'!C313,'Stock - ETA'!$Q$3:Q2202,'Rango proyecciones'!$AB$7)</f>
        <v/>
      </c>
      <c r="T313" s="15">
        <f>R313</f>
        <v/>
      </c>
      <c r="U313" s="15">
        <f>S313</f>
        <v/>
      </c>
      <c r="V313" s="6" t="n">
        <v>659604</v>
      </c>
      <c r="W313" s="9">
        <f>SUMIFS('Stock - ETA'!$T$3:T2202,'Stock - ETA'!$F$3:F2202,'Rango proyecciones'!C313,'Stock - ETA'!$AA$3:AA2202,'Rango proyecciones'!$AB$5) + SUMIFS('Stock - ETA'!$S$3:S2202,'Stock - ETA'!$F$3:F2202,'Rango proyecciones'!C313,'Stock - ETA'!$AA$3:AA2202,'Rango proyecciones'!$AB$8)</f>
        <v/>
      </c>
      <c r="X313" s="9">
        <f>SUMIFS('Stock - ETA'!$J$3:J2202,'Stock - ETA'!$F$3:F2202,'Rango proyecciones'!C313,'Stock - ETA'!$Q$3:Q2202,'Rango proyecciones'!$AB$5) + SUMIFS('Stock - ETA'!$I$3:I2202,'Stock - ETA'!$F$3:F2202,'Rango proyecciones'!C313,'Stock - ETA'!$Q$3:Q2202,'Rango proyecciones'!$AB$8)</f>
        <v/>
      </c>
      <c r="Y313" s="15">
        <f> 0.6 * V313 + W313</f>
        <v/>
      </c>
      <c r="Z313" s="15">
        <f> 0.6 * V313 + X313</f>
        <v/>
      </c>
      <c r="AA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shanghai1022291</t>
        </is>
      </c>
      <c r="D314" s="4" t="inlineStr">
        <is>
          <t>Agrosuper Shanghai</t>
        </is>
      </c>
      <c r="E314" s="4" t="n">
        <v>1022291</v>
      </c>
      <c r="F314" s="4" t="inlineStr">
        <is>
          <t>GO PernilM B@ Bo Cj 20k AS</t>
        </is>
      </c>
      <c r="G314" s="4" t="inlineStr">
        <is>
          <t>Pernil</t>
        </is>
      </c>
      <c r="H314" s="6" t="n">
        <v>72167.28</v>
      </c>
      <c r="I314" s="9" t="n">
        <v>72168</v>
      </c>
      <c r="J314" s="6">
        <f>SUMIFS('Stock - ETA'!$R$3:R2202,'Stock - ETA'!$F$3:F2202,'Rango proyecciones'!C314,'Stock - ETA'!$AA$3:AA2202,'Rango proyecciones'!$AB$5)</f>
        <v/>
      </c>
      <c r="K314" s="9">
        <f>SUMIFS('Stock - ETA'!$H$3:H2202,'Stock - ETA'!$F$3:F2202,'Rango proyecciones'!C314,'Stock - ETA'!$Q$3:Q2202,'Rango proyecciones'!$AB$5)</f>
        <v/>
      </c>
      <c r="L314" s="9" t="n">
        <v>0</v>
      </c>
      <c r="M314" s="9" t="n">
        <v>0</v>
      </c>
      <c r="N314" s="9" t="n">
        <v>0</v>
      </c>
      <c r="O314" s="9" t="n">
        <v>0</v>
      </c>
      <c r="P314" s="15">
        <f>H314 + O314 + J314</f>
        <v/>
      </c>
      <c r="Q314" s="16">
        <f>H314 + O314 + K314</f>
        <v/>
      </c>
      <c r="R314" s="6">
        <f>SUMIFS('Stock - ETA'!$S$3:S2202,'Stock - ETA'!$F$3:F2202,'Rango proyecciones'!C314,'Stock - ETA'!$AA$3:AA2202,'Rango proyecciones'!$AB$5) + SUMIFS('Stock - ETA'!$R$3:R2202,'Stock - ETA'!$F$3:F2202,'Rango proyecciones'!C314,'Stock - ETA'!$AA$3:AA2202,'Rango proyecciones'!$AB$7)</f>
        <v/>
      </c>
      <c r="S314" s="9">
        <f>SUMIFS('Stock - ETA'!$I$3:I2202,'Stock - ETA'!$F$3:F2202,'Rango proyecciones'!C314,'Stock - ETA'!$Q$3:Q2202,'Rango proyecciones'!$AB$5) + SUMIFS('Stock - ETA'!$H$3:H2202,'Stock - ETA'!$F$3:F2202,'Rango proyecciones'!C314,'Stock - ETA'!$Q$3:Q2202,'Rango proyecciones'!$AB$7)</f>
        <v/>
      </c>
      <c r="T314" s="15">
        <f>R314</f>
        <v/>
      </c>
      <c r="U314" s="15">
        <f>S314</f>
        <v/>
      </c>
      <c r="V314" s="6" t="n">
        <v>72000</v>
      </c>
      <c r="W314" s="9">
        <f>SUMIFS('Stock - ETA'!$T$3:T2202,'Stock - ETA'!$F$3:F2202,'Rango proyecciones'!C314,'Stock - ETA'!$AA$3:AA2202,'Rango proyecciones'!$AB$5) + SUMIFS('Stock - ETA'!$S$3:S2202,'Stock - ETA'!$F$3:F2202,'Rango proyecciones'!C314,'Stock - ETA'!$AA$3:AA2202,'Rango proyecciones'!$AB$8)</f>
        <v/>
      </c>
      <c r="X314" s="9">
        <f>SUMIFS('Stock - ETA'!$J$3:J2202,'Stock - ETA'!$F$3:F2202,'Rango proyecciones'!C314,'Stock - ETA'!$Q$3:Q2202,'Rango proyecciones'!$AB$5) + SUMIFS('Stock - ETA'!$I$3:I2202,'Stock - ETA'!$F$3:F2202,'Rango proyecciones'!C314,'Stock - ETA'!$Q$3:Q2202,'Rango proyecciones'!$AB$8)</f>
        <v/>
      </c>
      <c r="Y314" s="15">
        <f> 0.6 * V314 + W314</f>
        <v/>
      </c>
      <c r="Z314" s="15">
        <f> 0.6 * V314 + X314</f>
        <v/>
      </c>
      <c r="AA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shanghai1022373</t>
        </is>
      </c>
      <c r="D315" s="4" t="inlineStr">
        <is>
          <t>Agrosuper Shanghai</t>
        </is>
      </c>
      <c r="E315" s="4" t="n">
        <v>1022373</v>
      </c>
      <c r="F315" s="4" t="inlineStr">
        <is>
          <t>GO Reco 60/40 @ Cj 20k AS</t>
        </is>
      </c>
      <c r="G315" s="4" t="inlineStr">
        <is>
          <t>Recortes</t>
        </is>
      </c>
      <c r="H315" s="6" t="n">
        <v>261477.34</v>
      </c>
      <c r="I315" s="9" t="n">
        <v>395605</v>
      </c>
      <c r="J315" s="6">
        <f>SUMIFS('Stock - ETA'!$R$3:R2202,'Stock - ETA'!$F$3:F2202,'Rango proyecciones'!C315,'Stock - ETA'!$AA$3:AA2202,'Rango proyecciones'!$AB$5)</f>
        <v/>
      </c>
      <c r="K315" s="9">
        <f>SUMIFS('Stock - ETA'!$H$3:H2202,'Stock - ETA'!$F$3:F2202,'Rango proyecciones'!C315,'Stock - ETA'!$Q$3:Q2202,'Rango proyecciones'!$AB$5)</f>
        <v/>
      </c>
      <c r="L315" s="9" t="n">
        <v>0</v>
      </c>
      <c r="M315" s="9" t="n">
        <v>0</v>
      </c>
      <c r="N315" s="9" t="n">
        <v>0</v>
      </c>
      <c r="O315" s="9" t="n">
        <v>47039.79700000001</v>
      </c>
      <c r="P315" s="15">
        <f>H315 + O315 + J315</f>
        <v/>
      </c>
      <c r="Q315" s="16">
        <f>H315 + O315 + K315</f>
        <v/>
      </c>
      <c r="R315" s="6">
        <f>SUMIFS('Stock - ETA'!$S$3:S2202,'Stock - ETA'!$F$3:F2202,'Rango proyecciones'!C315,'Stock - ETA'!$AA$3:AA2202,'Rango proyecciones'!$AB$5) + SUMIFS('Stock - ETA'!$R$3:R2202,'Stock - ETA'!$F$3:F2202,'Rango proyecciones'!C315,'Stock - ETA'!$AA$3:AA2202,'Rango proyecciones'!$AB$7)</f>
        <v/>
      </c>
      <c r="S315" s="9">
        <f>SUMIFS('Stock - ETA'!$I$3:I2202,'Stock - ETA'!$F$3:F2202,'Rango proyecciones'!C315,'Stock - ETA'!$Q$3:Q2202,'Rango proyecciones'!$AB$5) + SUMIFS('Stock - ETA'!$H$3:H2202,'Stock - ETA'!$F$3:F2202,'Rango proyecciones'!C315,'Stock - ETA'!$Q$3:Q2202,'Rango proyecciones'!$AB$7)</f>
        <v/>
      </c>
      <c r="T315" s="15">
        <f>R315</f>
        <v/>
      </c>
      <c r="U315" s="15">
        <f>S315</f>
        <v/>
      </c>
      <c r="V315" s="6" t="n"/>
      <c r="W315" s="9">
        <f>SUMIFS('Stock - ETA'!$T$3:T2202,'Stock - ETA'!$F$3:F2202,'Rango proyecciones'!C315,'Stock - ETA'!$AA$3:AA2202,'Rango proyecciones'!$AB$5) + SUMIFS('Stock - ETA'!$S$3:S2202,'Stock - ETA'!$F$3:F2202,'Rango proyecciones'!C315,'Stock - ETA'!$AA$3:AA2202,'Rango proyecciones'!$AB$8)</f>
        <v/>
      </c>
      <c r="X315" s="9">
        <f>SUMIFS('Stock - ETA'!$J$3:J2202,'Stock - ETA'!$F$3:F2202,'Rango proyecciones'!C315,'Stock - ETA'!$Q$3:Q2202,'Rango proyecciones'!$AB$5) + SUMIFS('Stock - ETA'!$I$3:I2202,'Stock - ETA'!$F$3:F2202,'Rango proyecciones'!C315,'Stock - ETA'!$Q$3:Q2202,'Rango proyecciones'!$AB$8)</f>
        <v/>
      </c>
      <c r="Y315" s="15">
        <f> 0.6 * V315 + W315</f>
        <v/>
      </c>
      <c r="Z315" s="15">
        <f> 0.6 * V315 + X315</f>
        <v/>
      </c>
      <c r="AA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shanghai1022378</t>
        </is>
      </c>
      <c r="D316" s="4" t="inlineStr">
        <is>
          <t>Agrosuper Shanghai</t>
        </is>
      </c>
      <c r="E316" s="4" t="n">
        <v>1022378</v>
      </c>
      <c r="F316" s="4" t="inlineStr">
        <is>
          <t>GO Resto Tira Hso@ Fi Cj 10k AS</t>
        </is>
      </c>
      <c r="G316" s="4" t="inlineStr">
        <is>
          <t>Huesos</t>
        </is>
      </c>
      <c r="H316" s="6" t="n">
        <v>120950</v>
      </c>
      <c r="I316" s="9" t="n">
        <v>119980</v>
      </c>
      <c r="J316" s="6">
        <f>SUMIFS('Stock - ETA'!$R$3:R2202,'Stock - ETA'!$F$3:F2202,'Rango proyecciones'!C316,'Stock - ETA'!$AA$3:AA2202,'Rango proyecciones'!$AB$5)</f>
        <v/>
      </c>
      <c r="K316" s="9">
        <f>SUMIFS('Stock - ETA'!$H$3:H2202,'Stock - ETA'!$F$3:F2202,'Rango proyecciones'!C316,'Stock - ETA'!$Q$3:Q2202,'Rango proyecciones'!$AB$5)</f>
        <v/>
      </c>
      <c r="L316" s="9" t="n">
        <v>0</v>
      </c>
      <c r="M316" s="9" t="n">
        <v>0</v>
      </c>
      <c r="N316" s="9" t="n"/>
      <c r="O316" s="9" t="n"/>
      <c r="P316" s="15">
        <f>H316 + O316 + J316</f>
        <v/>
      </c>
      <c r="Q316" s="16">
        <f>H316 + O316 + K316</f>
        <v/>
      </c>
      <c r="R316" s="6">
        <f>SUMIFS('Stock - ETA'!$S$3:S2202,'Stock - ETA'!$F$3:F2202,'Rango proyecciones'!C316,'Stock - ETA'!$AA$3:AA2202,'Rango proyecciones'!$AB$5) + SUMIFS('Stock - ETA'!$R$3:R2202,'Stock - ETA'!$F$3:F2202,'Rango proyecciones'!C316,'Stock - ETA'!$AA$3:AA2202,'Rango proyecciones'!$AB$7)</f>
        <v/>
      </c>
      <c r="S316" s="9">
        <f>SUMIFS('Stock - ETA'!$I$3:I2202,'Stock - ETA'!$F$3:F2202,'Rango proyecciones'!C316,'Stock - ETA'!$Q$3:Q2202,'Rango proyecciones'!$AB$5) + SUMIFS('Stock - ETA'!$H$3:H2202,'Stock - ETA'!$F$3:F2202,'Rango proyecciones'!C316,'Stock - ETA'!$Q$3:Q2202,'Rango proyecciones'!$AB$7)</f>
        <v/>
      </c>
      <c r="T316" s="15">
        <f>R316</f>
        <v/>
      </c>
      <c r="U316" s="15">
        <f>S316</f>
        <v/>
      </c>
      <c r="V316" s="6" t="n">
        <v>74885</v>
      </c>
      <c r="W316" s="9">
        <f>SUMIFS('Stock - ETA'!$T$3:T2202,'Stock - ETA'!$F$3:F2202,'Rango proyecciones'!C316,'Stock - ETA'!$AA$3:AA2202,'Rango proyecciones'!$AB$5) + SUMIFS('Stock - ETA'!$S$3:S2202,'Stock - ETA'!$F$3:F2202,'Rango proyecciones'!C316,'Stock - ETA'!$AA$3:AA2202,'Rango proyecciones'!$AB$8)</f>
        <v/>
      </c>
      <c r="X316" s="9">
        <f>SUMIFS('Stock - ETA'!$J$3:J2202,'Stock - ETA'!$F$3:F2202,'Rango proyecciones'!C316,'Stock - ETA'!$Q$3:Q2202,'Rango proyecciones'!$AB$5) + SUMIFS('Stock - ETA'!$I$3:I2202,'Stock - ETA'!$F$3:F2202,'Rango proyecciones'!C316,'Stock - ETA'!$Q$3:Q2202,'Rango proyecciones'!$AB$8)</f>
        <v/>
      </c>
      <c r="Y316" s="15">
        <f> 0.6 * V316 + W316</f>
        <v/>
      </c>
      <c r="Z316" s="15">
        <f> 0.6 * V316 + X316</f>
        <v/>
      </c>
      <c r="AA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shanghai1022379</t>
        </is>
      </c>
      <c r="D317" s="4" t="inlineStr">
        <is>
          <t>Agrosuper Shanghai</t>
        </is>
      </c>
      <c r="E317" s="4" t="n">
        <v>1022379</v>
      </c>
      <c r="F317" s="4" t="inlineStr">
        <is>
          <t>GO PpPal 77@ Bo Cj AS</t>
        </is>
      </c>
      <c r="G317" s="4" t="inlineStr">
        <is>
          <t>Paleta</t>
        </is>
      </c>
      <c r="H317" s="6" t="n">
        <v>145206.13</v>
      </c>
      <c r="I317" s="9" t="n">
        <v>237455</v>
      </c>
      <c r="J317" s="6">
        <f>SUMIFS('Stock - ETA'!$R$3:R2202,'Stock - ETA'!$F$3:F2202,'Rango proyecciones'!C317,'Stock - ETA'!$AA$3:AA2202,'Rango proyecciones'!$AB$5)</f>
        <v/>
      </c>
      <c r="K317" s="9">
        <f>SUMIFS('Stock - ETA'!$H$3:H2202,'Stock - ETA'!$F$3:F2202,'Rango proyecciones'!C317,'Stock - ETA'!$Q$3:Q2202,'Rango proyecciones'!$AB$5)</f>
        <v/>
      </c>
      <c r="L317" s="9" t="n">
        <v>0</v>
      </c>
      <c r="M317" s="9" t="n">
        <v>0</v>
      </c>
      <c r="N317" s="9" t="n">
        <v>0</v>
      </c>
      <c r="O317" s="9" t="n">
        <v>0</v>
      </c>
      <c r="P317" s="15">
        <f>H317 + O317 + J317</f>
        <v/>
      </c>
      <c r="Q317" s="16">
        <f>H317 + O317 + K317</f>
        <v/>
      </c>
      <c r="R317" s="6">
        <f>SUMIFS('Stock - ETA'!$S$3:S2202,'Stock - ETA'!$F$3:F2202,'Rango proyecciones'!C317,'Stock - ETA'!$AA$3:AA2202,'Rango proyecciones'!$AB$5) + SUMIFS('Stock - ETA'!$R$3:R2202,'Stock - ETA'!$F$3:F2202,'Rango proyecciones'!C317,'Stock - ETA'!$AA$3:AA2202,'Rango proyecciones'!$AB$7)</f>
        <v/>
      </c>
      <c r="S317" s="9">
        <f>SUMIFS('Stock - ETA'!$I$3:I2202,'Stock - ETA'!$F$3:F2202,'Rango proyecciones'!C317,'Stock - ETA'!$Q$3:Q2202,'Rango proyecciones'!$AB$5) + SUMIFS('Stock - ETA'!$H$3:H2202,'Stock - ETA'!$F$3:F2202,'Rango proyecciones'!C317,'Stock - ETA'!$Q$3:Q2202,'Rango proyecciones'!$AB$7)</f>
        <v/>
      </c>
      <c r="T317" s="15">
        <f>R317</f>
        <v/>
      </c>
      <c r="U317" s="15">
        <f>S317</f>
        <v/>
      </c>
      <c r="V317" s="6" t="n"/>
      <c r="W317" s="9">
        <f>SUMIFS('Stock - ETA'!$T$3:T2202,'Stock - ETA'!$F$3:F2202,'Rango proyecciones'!C317,'Stock - ETA'!$AA$3:AA2202,'Rango proyecciones'!$AB$5) + SUMIFS('Stock - ETA'!$S$3:S2202,'Stock - ETA'!$F$3:F2202,'Rango proyecciones'!C317,'Stock - ETA'!$AA$3:AA2202,'Rango proyecciones'!$AB$8)</f>
        <v/>
      </c>
      <c r="X317" s="9">
        <f>SUMIFS('Stock - ETA'!$J$3:J2202,'Stock - ETA'!$F$3:F2202,'Rango proyecciones'!C317,'Stock - ETA'!$Q$3:Q2202,'Rango proyecciones'!$AB$5) + SUMIFS('Stock - ETA'!$I$3:I2202,'Stock - ETA'!$F$3:F2202,'Rango proyecciones'!C317,'Stock - ETA'!$Q$3:Q2202,'Rango proyecciones'!$AB$8)</f>
        <v/>
      </c>
      <c r="Y317" s="15">
        <f> 0.6 * V317 + W317</f>
        <v/>
      </c>
      <c r="Z317" s="15">
        <f> 0.6 * V317 + X317</f>
        <v/>
      </c>
      <c r="AA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shanghai1022381</t>
        </is>
      </c>
      <c r="D318" s="4" t="inlineStr">
        <is>
          <t>Agrosuper Shanghai</t>
        </is>
      </c>
      <c r="E318" s="4" t="n">
        <v>1022381</v>
      </c>
      <c r="F318" s="4" t="inlineStr">
        <is>
          <t>GO Gord Esp@ Bo Cj 10k AS</t>
        </is>
      </c>
      <c r="G318" s="4" t="inlineStr">
        <is>
          <t>Grasas</t>
        </is>
      </c>
      <c r="H318" s="6" t="n">
        <v>48000</v>
      </c>
      <c r="I318" s="9" t="n">
        <v>72000</v>
      </c>
      <c r="J318" s="6">
        <f>SUMIFS('Stock - ETA'!$R$3:R2202,'Stock - ETA'!$F$3:F2202,'Rango proyecciones'!C318,'Stock - ETA'!$AA$3:AA2202,'Rango proyecciones'!$AB$5)</f>
        <v/>
      </c>
      <c r="K318" s="9">
        <f>SUMIFS('Stock - ETA'!$H$3:H2202,'Stock - ETA'!$F$3:F2202,'Rango proyecciones'!C318,'Stock - ETA'!$Q$3:Q2202,'Rango proyecciones'!$AB$5)</f>
        <v/>
      </c>
      <c r="L318" s="9" t="n">
        <v>0</v>
      </c>
      <c r="M318" s="9" t="n">
        <v>0</v>
      </c>
      <c r="N318" s="9" t="n">
        <v>0</v>
      </c>
      <c r="O318" s="9" t="n">
        <v>0</v>
      </c>
      <c r="P318" s="15">
        <f>H318 + O318 + J318</f>
        <v/>
      </c>
      <c r="Q318" s="16">
        <f>H318 + O318 + K318</f>
        <v/>
      </c>
      <c r="R318" s="6">
        <f>SUMIFS('Stock - ETA'!$S$3:S2202,'Stock - ETA'!$F$3:F2202,'Rango proyecciones'!C318,'Stock - ETA'!$AA$3:AA2202,'Rango proyecciones'!$AB$5) + SUMIFS('Stock - ETA'!$R$3:R2202,'Stock - ETA'!$F$3:F2202,'Rango proyecciones'!C318,'Stock - ETA'!$AA$3:AA2202,'Rango proyecciones'!$AB$7)</f>
        <v/>
      </c>
      <c r="S318" s="9">
        <f>SUMIFS('Stock - ETA'!$I$3:I2202,'Stock - ETA'!$F$3:F2202,'Rango proyecciones'!C318,'Stock - ETA'!$Q$3:Q2202,'Rango proyecciones'!$AB$5) + SUMIFS('Stock - ETA'!$H$3:H2202,'Stock - ETA'!$F$3:F2202,'Rango proyecciones'!C318,'Stock - ETA'!$Q$3:Q2202,'Rango proyecciones'!$AB$7)</f>
        <v/>
      </c>
      <c r="T318" s="15">
        <f>R318</f>
        <v/>
      </c>
      <c r="U318" s="15">
        <f>S318</f>
        <v/>
      </c>
      <c r="V318" s="6" t="n">
        <v>80378</v>
      </c>
      <c r="W318" s="9">
        <f>SUMIFS('Stock - ETA'!$T$3:T2202,'Stock - ETA'!$F$3:F2202,'Rango proyecciones'!C318,'Stock - ETA'!$AA$3:AA2202,'Rango proyecciones'!$AB$5) + SUMIFS('Stock - ETA'!$S$3:S2202,'Stock - ETA'!$F$3:F2202,'Rango proyecciones'!C318,'Stock - ETA'!$AA$3:AA2202,'Rango proyecciones'!$AB$8)</f>
        <v/>
      </c>
      <c r="X318" s="9">
        <f>SUMIFS('Stock - ETA'!$J$3:J2202,'Stock - ETA'!$F$3:F2202,'Rango proyecciones'!C318,'Stock - ETA'!$Q$3:Q2202,'Rango proyecciones'!$AB$5) + SUMIFS('Stock - ETA'!$I$3:I2202,'Stock - ETA'!$F$3:F2202,'Rango proyecciones'!C318,'Stock - ETA'!$Q$3:Q2202,'Rango proyecciones'!$AB$8)</f>
        <v/>
      </c>
      <c r="Y318" s="15">
        <f> 0.6 * V318 + W318</f>
        <v/>
      </c>
      <c r="Z318" s="15">
        <f> 0.6 * V318 + X318</f>
        <v/>
      </c>
      <c r="AA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shanghai1022388</t>
        </is>
      </c>
      <c r="D319" s="4" t="inlineStr">
        <is>
          <t>Agrosuper Shanghai</t>
        </is>
      </c>
      <c r="E319" s="4" t="n">
        <v>1022388</v>
      </c>
      <c r="F319" s="4" t="inlineStr">
        <is>
          <t>GO Mixto Hso@ Bo Cj 10k AS</t>
        </is>
      </c>
      <c r="G319" s="4" t="inlineStr">
        <is>
          <t>Huesos</t>
        </is>
      </c>
      <c r="H319" s="6" t="n">
        <v>72570</v>
      </c>
      <c r="I319" s="9" t="n">
        <v>96170</v>
      </c>
      <c r="J319" s="6">
        <f>SUMIFS('Stock - ETA'!$R$3:R2202,'Stock - ETA'!$F$3:F2202,'Rango proyecciones'!C319,'Stock - ETA'!$AA$3:AA2202,'Rango proyecciones'!$AB$5)</f>
        <v/>
      </c>
      <c r="K319" s="9">
        <f>SUMIFS('Stock - ETA'!$H$3:H2202,'Stock - ETA'!$F$3:F2202,'Rango proyecciones'!C319,'Stock - ETA'!$Q$3:Q2202,'Rango proyecciones'!$AB$5)</f>
        <v/>
      </c>
      <c r="L319" s="9" t="n">
        <v>0</v>
      </c>
      <c r="M319" s="9" t="n">
        <v>0</v>
      </c>
      <c r="N319" s="9" t="n"/>
      <c r="O319" s="9" t="n"/>
      <c r="P319" s="15">
        <f>H319 + O319 + J319</f>
        <v/>
      </c>
      <c r="Q319" s="16">
        <f>H319 + O319 + K319</f>
        <v/>
      </c>
      <c r="R319" s="6">
        <f>SUMIFS('Stock - ETA'!$S$3:S2202,'Stock - ETA'!$F$3:F2202,'Rango proyecciones'!C319,'Stock - ETA'!$AA$3:AA2202,'Rango proyecciones'!$AB$5) + SUMIFS('Stock - ETA'!$R$3:R2202,'Stock - ETA'!$F$3:F2202,'Rango proyecciones'!C319,'Stock - ETA'!$AA$3:AA2202,'Rango proyecciones'!$AB$7)</f>
        <v/>
      </c>
      <c r="S319" s="9">
        <f>SUMIFS('Stock - ETA'!$I$3:I2202,'Stock - ETA'!$F$3:F2202,'Rango proyecciones'!C319,'Stock - ETA'!$Q$3:Q2202,'Rango proyecciones'!$AB$5) + SUMIFS('Stock - ETA'!$H$3:H2202,'Stock - ETA'!$F$3:F2202,'Rango proyecciones'!C319,'Stock - ETA'!$Q$3:Q2202,'Rango proyecciones'!$AB$7)</f>
        <v/>
      </c>
      <c r="T319" s="15">
        <f>R319</f>
        <v/>
      </c>
      <c r="U319" s="15">
        <f>S319</f>
        <v/>
      </c>
      <c r="V319" s="6" t="n">
        <v>120000</v>
      </c>
      <c r="W319" s="9">
        <f>SUMIFS('Stock - ETA'!$T$3:T2202,'Stock - ETA'!$F$3:F2202,'Rango proyecciones'!C319,'Stock - ETA'!$AA$3:AA2202,'Rango proyecciones'!$AB$5) + SUMIFS('Stock - ETA'!$S$3:S2202,'Stock - ETA'!$F$3:F2202,'Rango proyecciones'!C319,'Stock - ETA'!$AA$3:AA2202,'Rango proyecciones'!$AB$8)</f>
        <v/>
      </c>
      <c r="X319" s="9">
        <f>SUMIFS('Stock - ETA'!$J$3:J2202,'Stock - ETA'!$F$3:F2202,'Rango proyecciones'!C319,'Stock - ETA'!$Q$3:Q2202,'Rango proyecciones'!$AB$5) + SUMIFS('Stock - ETA'!$I$3:I2202,'Stock - ETA'!$F$3:F2202,'Rango proyecciones'!C319,'Stock - ETA'!$Q$3:Q2202,'Rango proyecciones'!$AB$8)</f>
        <v/>
      </c>
      <c r="Y319" s="15">
        <f> 0.6 * V319 + W319</f>
        <v/>
      </c>
      <c r="Z319" s="15">
        <f> 0.6 * V319 + X319</f>
        <v/>
      </c>
      <c r="AA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shanghai1022414</t>
        </is>
      </c>
      <c r="D320" s="4" t="inlineStr">
        <is>
          <t>Agrosuper Shanghai</t>
        </is>
      </c>
      <c r="E320" s="4" t="n">
        <v>1022414</v>
      </c>
      <c r="F320" s="4" t="inlineStr">
        <is>
          <t>GO Caz Ent@ Bo Cj 10k AS</t>
        </is>
      </c>
      <c r="G320" s="4" t="inlineStr">
        <is>
          <t>Chuleta</t>
        </is>
      </c>
      <c r="H320" s="6" t="n">
        <v>239540</v>
      </c>
      <c r="I320" s="9" t="n">
        <v>263480</v>
      </c>
      <c r="J320" s="6">
        <f>SUMIFS('Stock - ETA'!$R$3:R2202,'Stock - ETA'!$F$3:F2202,'Rango proyecciones'!C320,'Stock - ETA'!$AA$3:AA2202,'Rango proyecciones'!$AB$5)</f>
        <v/>
      </c>
      <c r="K320" s="9">
        <f>SUMIFS('Stock - ETA'!$H$3:H2202,'Stock - ETA'!$F$3:F2202,'Rango proyecciones'!C320,'Stock - ETA'!$Q$3:Q2202,'Rango proyecciones'!$AB$5)</f>
        <v/>
      </c>
      <c r="L320" s="9" t="n">
        <v>0</v>
      </c>
      <c r="M320" s="9" t="n">
        <v>0</v>
      </c>
      <c r="N320" s="9" t="n"/>
      <c r="O320" s="9" t="n"/>
      <c r="P320" s="15">
        <f>H320 + O320 + J320</f>
        <v/>
      </c>
      <c r="Q320" s="16">
        <f>H320 + O320 + K320</f>
        <v/>
      </c>
      <c r="R320" s="6">
        <f>SUMIFS('Stock - ETA'!$S$3:S2202,'Stock - ETA'!$F$3:F2202,'Rango proyecciones'!C320,'Stock - ETA'!$AA$3:AA2202,'Rango proyecciones'!$AB$5) + SUMIFS('Stock - ETA'!$R$3:R2202,'Stock - ETA'!$F$3:F2202,'Rango proyecciones'!C320,'Stock - ETA'!$AA$3:AA2202,'Rango proyecciones'!$AB$7)</f>
        <v/>
      </c>
      <c r="S320" s="9">
        <f>SUMIFS('Stock - ETA'!$I$3:I2202,'Stock - ETA'!$F$3:F2202,'Rango proyecciones'!C320,'Stock - ETA'!$Q$3:Q2202,'Rango proyecciones'!$AB$5) + SUMIFS('Stock - ETA'!$H$3:H2202,'Stock - ETA'!$F$3:F2202,'Rango proyecciones'!C320,'Stock - ETA'!$Q$3:Q2202,'Rango proyecciones'!$AB$7)</f>
        <v/>
      </c>
      <c r="T320" s="15">
        <f>R320</f>
        <v/>
      </c>
      <c r="U320" s="15">
        <f>S320</f>
        <v/>
      </c>
      <c r="V320" s="6" t="n">
        <v>120000</v>
      </c>
      <c r="W320" s="9">
        <f>SUMIFS('Stock - ETA'!$T$3:T2202,'Stock - ETA'!$F$3:F2202,'Rango proyecciones'!C320,'Stock - ETA'!$AA$3:AA2202,'Rango proyecciones'!$AB$5) + SUMIFS('Stock - ETA'!$S$3:S2202,'Stock - ETA'!$F$3:F2202,'Rango proyecciones'!C320,'Stock - ETA'!$AA$3:AA2202,'Rango proyecciones'!$AB$8)</f>
        <v/>
      </c>
      <c r="X320" s="9">
        <f>SUMIFS('Stock - ETA'!$J$3:J2202,'Stock - ETA'!$F$3:F2202,'Rango proyecciones'!C320,'Stock - ETA'!$Q$3:Q2202,'Rango proyecciones'!$AB$5) + SUMIFS('Stock - ETA'!$I$3:I2202,'Stock - ETA'!$F$3:F2202,'Rango proyecciones'!C320,'Stock - ETA'!$Q$3:Q2202,'Rango proyecciones'!$AB$8)</f>
        <v/>
      </c>
      <c r="Y320" s="15">
        <f> 0.6 * V320 + W320</f>
        <v/>
      </c>
      <c r="Z320" s="15">
        <f> 0.6 * V320 + X320</f>
        <v/>
      </c>
      <c r="AA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shanghai1022417</t>
        </is>
      </c>
      <c r="D321" s="4" t="inlineStr">
        <is>
          <t>Agrosuper Shanghai</t>
        </is>
      </c>
      <c r="E321" s="4" t="n">
        <v>1022417</v>
      </c>
      <c r="F321" s="4" t="inlineStr">
        <is>
          <t>GO Cue granel@ Bo Cj 20k AS</t>
        </is>
      </c>
      <c r="G321" s="4" t="inlineStr">
        <is>
          <t>Cueros</t>
        </is>
      </c>
      <c r="H321" s="6" t="n">
        <v>146460</v>
      </c>
      <c r="I321" s="9" t="n">
        <v>170920</v>
      </c>
      <c r="J321" s="6">
        <f>SUMIFS('Stock - ETA'!$R$3:R2202,'Stock - ETA'!$F$3:F2202,'Rango proyecciones'!C321,'Stock - ETA'!$AA$3:AA2202,'Rango proyecciones'!$AB$5)</f>
        <v/>
      </c>
      <c r="K321" s="9">
        <f>SUMIFS('Stock - ETA'!$H$3:H2202,'Stock - ETA'!$F$3:F2202,'Rango proyecciones'!C321,'Stock - ETA'!$Q$3:Q2202,'Rango proyecciones'!$AB$5)</f>
        <v/>
      </c>
      <c r="L321" s="9" t="n">
        <v>0</v>
      </c>
      <c r="M321" s="9" t="n">
        <v>0</v>
      </c>
      <c r="N321" s="9" t="n">
        <v>0</v>
      </c>
      <c r="O321" s="9" t="n">
        <v>0</v>
      </c>
      <c r="P321" s="15">
        <f>H321 + O321 + J321</f>
        <v/>
      </c>
      <c r="Q321" s="16">
        <f>H321 + O321 + K321</f>
        <v/>
      </c>
      <c r="R321" s="6">
        <f>SUMIFS('Stock - ETA'!$S$3:S2202,'Stock - ETA'!$F$3:F2202,'Rango proyecciones'!C321,'Stock - ETA'!$AA$3:AA2202,'Rango proyecciones'!$AB$5) + SUMIFS('Stock - ETA'!$R$3:R2202,'Stock - ETA'!$F$3:F2202,'Rango proyecciones'!C321,'Stock - ETA'!$AA$3:AA2202,'Rango proyecciones'!$AB$7)</f>
        <v/>
      </c>
      <c r="S321" s="9">
        <f>SUMIFS('Stock - ETA'!$I$3:I2202,'Stock - ETA'!$F$3:F2202,'Rango proyecciones'!C321,'Stock - ETA'!$Q$3:Q2202,'Rango proyecciones'!$AB$5) + SUMIFS('Stock - ETA'!$H$3:H2202,'Stock - ETA'!$F$3:F2202,'Rango proyecciones'!C321,'Stock - ETA'!$Q$3:Q2202,'Rango proyecciones'!$AB$7)</f>
        <v/>
      </c>
      <c r="T321" s="15">
        <f>R321</f>
        <v/>
      </c>
      <c r="U321" s="15">
        <f>S321</f>
        <v/>
      </c>
      <c r="V321" s="6" t="n">
        <v>72000</v>
      </c>
      <c r="W321" s="9">
        <f>SUMIFS('Stock - ETA'!$T$3:T2202,'Stock - ETA'!$F$3:F2202,'Rango proyecciones'!C321,'Stock - ETA'!$AA$3:AA2202,'Rango proyecciones'!$AB$5) + SUMIFS('Stock - ETA'!$S$3:S2202,'Stock - ETA'!$F$3:F2202,'Rango proyecciones'!C321,'Stock - ETA'!$AA$3:AA2202,'Rango proyecciones'!$AB$8)</f>
        <v/>
      </c>
      <c r="X321" s="9">
        <f>SUMIFS('Stock - ETA'!$J$3:J2202,'Stock - ETA'!$F$3:F2202,'Rango proyecciones'!C321,'Stock - ETA'!$Q$3:Q2202,'Rango proyecciones'!$AB$5) + SUMIFS('Stock - ETA'!$I$3:I2202,'Stock - ETA'!$F$3:F2202,'Rango proyecciones'!C321,'Stock - ETA'!$Q$3:Q2202,'Rango proyecciones'!$AB$8)</f>
        <v/>
      </c>
      <c r="Y321" s="15">
        <f> 0.6 * V321 + W321</f>
        <v/>
      </c>
      <c r="Z321" s="15">
        <f> 0.6 * V321 + X321</f>
        <v/>
      </c>
      <c r="AA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shanghai1022541</t>
        </is>
      </c>
      <c r="D322" s="4" t="inlineStr">
        <is>
          <t>Agrosuper Shanghai</t>
        </is>
      </c>
      <c r="E322" s="4" t="n">
        <v>1022541</v>
      </c>
      <c r="F322" s="4" t="inlineStr">
        <is>
          <t>GO Reco 20/80 @ Cj 20k AS</t>
        </is>
      </c>
      <c r="G322" s="4" t="inlineStr">
        <is>
          <t>Grasas</t>
        </is>
      </c>
      <c r="H322" s="6" t="n">
        <v>120118.18</v>
      </c>
      <c r="I322" s="9" t="n">
        <v>193944</v>
      </c>
      <c r="J322" s="6">
        <f>SUMIFS('Stock - ETA'!$R$3:R2202,'Stock - ETA'!$F$3:F2202,'Rango proyecciones'!C322,'Stock - ETA'!$AA$3:AA2202,'Rango proyecciones'!$AB$5)</f>
        <v/>
      </c>
      <c r="K322" s="9">
        <f>SUMIFS('Stock - ETA'!$H$3:H2202,'Stock - ETA'!$F$3:F2202,'Rango proyecciones'!C322,'Stock - ETA'!$Q$3:Q2202,'Rango proyecciones'!$AB$5)</f>
        <v/>
      </c>
      <c r="L322" s="9" t="n">
        <v>0</v>
      </c>
      <c r="M322" s="9" t="n">
        <v>0</v>
      </c>
      <c r="N322" s="9" t="n">
        <v>0</v>
      </c>
      <c r="O322" s="9" t="n">
        <v>0</v>
      </c>
      <c r="P322" s="15">
        <f>H322 + O322 + J322</f>
        <v/>
      </c>
      <c r="Q322" s="16">
        <f>H322 + O322 + K322</f>
        <v/>
      </c>
      <c r="R322" s="6">
        <f>SUMIFS('Stock - ETA'!$S$3:S2202,'Stock - ETA'!$F$3:F2202,'Rango proyecciones'!C322,'Stock - ETA'!$AA$3:AA2202,'Rango proyecciones'!$AB$5) + SUMIFS('Stock - ETA'!$R$3:R2202,'Stock - ETA'!$F$3:F2202,'Rango proyecciones'!C322,'Stock - ETA'!$AA$3:AA2202,'Rango proyecciones'!$AB$7)</f>
        <v/>
      </c>
      <c r="S322" s="9">
        <f>SUMIFS('Stock - ETA'!$I$3:I2202,'Stock - ETA'!$F$3:F2202,'Rango proyecciones'!C322,'Stock - ETA'!$Q$3:Q2202,'Rango proyecciones'!$AB$5) + SUMIFS('Stock - ETA'!$H$3:H2202,'Stock - ETA'!$F$3:F2202,'Rango proyecciones'!C322,'Stock - ETA'!$Q$3:Q2202,'Rango proyecciones'!$AB$7)</f>
        <v/>
      </c>
      <c r="T322" s="15">
        <f>R322</f>
        <v/>
      </c>
      <c r="U322" s="15">
        <f>S322</f>
        <v/>
      </c>
      <c r="V322" s="6" t="n"/>
      <c r="W322" s="9">
        <f>SUMIFS('Stock - ETA'!$T$3:T2202,'Stock - ETA'!$F$3:F2202,'Rango proyecciones'!C322,'Stock - ETA'!$AA$3:AA2202,'Rango proyecciones'!$AB$5) + SUMIFS('Stock - ETA'!$S$3:S2202,'Stock - ETA'!$F$3:F2202,'Rango proyecciones'!C322,'Stock - ETA'!$AA$3:AA2202,'Rango proyecciones'!$AB$8)</f>
        <v/>
      </c>
      <c r="X322" s="9">
        <f>SUMIFS('Stock - ETA'!$J$3:J2202,'Stock - ETA'!$F$3:F2202,'Rango proyecciones'!C322,'Stock - ETA'!$Q$3:Q2202,'Rango proyecciones'!$AB$5) + SUMIFS('Stock - ETA'!$I$3:I2202,'Stock - ETA'!$F$3:F2202,'Rango proyecciones'!C322,'Stock - ETA'!$Q$3:Q2202,'Rango proyecciones'!$AB$8)</f>
        <v/>
      </c>
      <c r="Y322" s="15">
        <f> 0.6 * V322 + W322</f>
        <v/>
      </c>
      <c r="Z322" s="15">
        <f> 0.6 * V322 + X322</f>
        <v/>
      </c>
      <c r="AA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shanghai1022568</t>
        </is>
      </c>
      <c r="D323" s="4" t="inlineStr">
        <is>
          <t>Agrosuper Shanghai</t>
        </is>
      </c>
      <c r="E323" s="4" t="n">
        <v>1022568</v>
      </c>
      <c r="F323" s="4" t="inlineStr">
        <is>
          <t>GO Panc Tecla SCue@ 4 Bo Cj 20kg AS</t>
        </is>
      </c>
      <c r="G323" s="4" t="inlineStr">
        <is>
          <t>Panceta</t>
        </is>
      </c>
      <c r="H323" s="6" t="n">
        <v>53126.7</v>
      </c>
      <c r="I323" s="9" t="n">
        <v>25000</v>
      </c>
      <c r="J323" s="6">
        <f>SUMIFS('Stock - ETA'!$R$3:R2202,'Stock - ETA'!$F$3:F2202,'Rango proyecciones'!C323,'Stock - ETA'!$AA$3:AA2202,'Rango proyecciones'!$AB$5)</f>
        <v/>
      </c>
      <c r="K323" s="9">
        <f>SUMIFS('Stock - ETA'!$H$3:H2202,'Stock - ETA'!$F$3:F2202,'Rango proyecciones'!C323,'Stock - ETA'!$Q$3:Q2202,'Rango proyecciones'!$AB$5)</f>
        <v/>
      </c>
      <c r="L323" s="9" t="n">
        <v>0</v>
      </c>
      <c r="M323" s="9" t="n">
        <v>0</v>
      </c>
      <c r="N323" s="9" t="n">
        <v>0</v>
      </c>
      <c r="O323" s="9" t="n">
        <v>9583.389999999999</v>
      </c>
      <c r="P323" s="15">
        <f>H323 + O323 + J323</f>
        <v/>
      </c>
      <c r="Q323" s="16">
        <f>H323 + O323 + K323</f>
        <v/>
      </c>
      <c r="R323" s="6">
        <f>SUMIFS('Stock - ETA'!$S$3:S2202,'Stock - ETA'!$F$3:F2202,'Rango proyecciones'!C323,'Stock - ETA'!$AA$3:AA2202,'Rango proyecciones'!$AB$5) + SUMIFS('Stock - ETA'!$R$3:R2202,'Stock - ETA'!$F$3:F2202,'Rango proyecciones'!C323,'Stock - ETA'!$AA$3:AA2202,'Rango proyecciones'!$AB$7)</f>
        <v/>
      </c>
      <c r="S323" s="9">
        <f>SUMIFS('Stock - ETA'!$I$3:I2202,'Stock - ETA'!$F$3:F2202,'Rango proyecciones'!C323,'Stock - ETA'!$Q$3:Q2202,'Rango proyecciones'!$AB$5) + SUMIFS('Stock - ETA'!$H$3:H2202,'Stock - ETA'!$F$3:F2202,'Rango proyecciones'!C323,'Stock - ETA'!$Q$3:Q2202,'Rango proyecciones'!$AB$7)</f>
        <v/>
      </c>
      <c r="T323" s="15">
        <f>R323</f>
        <v/>
      </c>
      <c r="U323" s="15">
        <f>S323</f>
        <v/>
      </c>
      <c r="V323" s="6" t="n"/>
      <c r="W323" s="9">
        <f>SUMIFS('Stock - ETA'!$T$3:T2202,'Stock - ETA'!$F$3:F2202,'Rango proyecciones'!C323,'Stock - ETA'!$AA$3:AA2202,'Rango proyecciones'!$AB$5) + SUMIFS('Stock - ETA'!$S$3:S2202,'Stock - ETA'!$F$3:F2202,'Rango proyecciones'!C323,'Stock - ETA'!$AA$3:AA2202,'Rango proyecciones'!$AB$8)</f>
        <v/>
      </c>
      <c r="X323" s="9">
        <f>SUMIFS('Stock - ETA'!$J$3:J2202,'Stock - ETA'!$F$3:F2202,'Rango proyecciones'!C323,'Stock - ETA'!$Q$3:Q2202,'Rango proyecciones'!$AB$5) + SUMIFS('Stock - ETA'!$I$3:I2202,'Stock - ETA'!$F$3:F2202,'Rango proyecciones'!C323,'Stock - ETA'!$Q$3:Q2202,'Rango proyecciones'!$AB$8)</f>
        <v/>
      </c>
      <c r="Y323" s="15">
        <f> 0.6 * V323 + W323</f>
        <v/>
      </c>
      <c r="Z323" s="15">
        <f> 0.6 * V323 + X323</f>
        <v/>
      </c>
      <c r="AA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shanghai1022636</t>
        </is>
      </c>
      <c r="D324" s="4" t="inlineStr">
        <is>
          <t>Agrosuper Shanghai</t>
        </is>
      </c>
      <c r="E324" s="4" t="n">
        <v>1022636</v>
      </c>
      <c r="F324" s="4" t="inlineStr">
        <is>
          <t>GO Hso Coxal@ Cj 15kg AS</t>
        </is>
      </c>
      <c r="G324" s="4" t="inlineStr">
        <is>
          <t>Huesos</t>
        </is>
      </c>
      <c r="H324" s="6" t="n">
        <v>188940</v>
      </c>
      <c r="I324" s="9" t="n">
        <v>212985</v>
      </c>
      <c r="J324" s="6">
        <f>SUMIFS('Stock - ETA'!$R$3:R2202,'Stock - ETA'!$F$3:F2202,'Rango proyecciones'!C324,'Stock - ETA'!$AA$3:AA2202,'Rango proyecciones'!$AB$5)</f>
        <v/>
      </c>
      <c r="K324" s="9">
        <f>SUMIFS('Stock - ETA'!$H$3:H2202,'Stock - ETA'!$F$3:F2202,'Rango proyecciones'!C324,'Stock - ETA'!$Q$3:Q2202,'Rango proyecciones'!$AB$5)</f>
        <v/>
      </c>
      <c r="L324" s="9" t="n">
        <v>0</v>
      </c>
      <c r="M324" s="9" t="n">
        <v>0</v>
      </c>
      <c r="N324" s="9" t="n"/>
      <c r="O324" s="9" t="n"/>
      <c r="P324" s="15">
        <f>H324 + O324 + J324</f>
        <v/>
      </c>
      <c r="Q324" s="16">
        <f>H324 + O324 + K324</f>
        <v/>
      </c>
      <c r="R324" s="6">
        <f>SUMIFS('Stock - ETA'!$S$3:S2202,'Stock - ETA'!$F$3:F2202,'Rango proyecciones'!C324,'Stock - ETA'!$AA$3:AA2202,'Rango proyecciones'!$AB$5) + SUMIFS('Stock - ETA'!$R$3:R2202,'Stock - ETA'!$F$3:F2202,'Rango proyecciones'!C324,'Stock - ETA'!$AA$3:AA2202,'Rango proyecciones'!$AB$7)</f>
        <v/>
      </c>
      <c r="S324" s="9">
        <f>SUMIFS('Stock - ETA'!$I$3:I2202,'Stock - ETA'!$F$3:F2202,'Rango proyecciones'!C324,'Stock - ETA'!$Q$3:Q2202,'Rango proyecciones'!$AB$5) + SUMIFS('Stock - ETA'!$H$3:H2202,'Stock - ETA'!$F$3:F2202,'Rango proyecciones'!C324,'Stock - ETA'!$Q$3:Q2202,'Rango proyecciones'!$AB$7)</f>
        <v/>
      </c>
      <c r="T324" s="15">
        <f>R324</f>
        <v/>
      </c>
      <c r="U324" s="15">
        <f>S324</f>
        <v/>
      </c>
      <c r="V324" s="6" t="n">
        <v>162281</v>
      </c>
      <c r="W324" s="9">
        <f>SUMIFS('Stock - ETA'!$T$3:T2202,'Stock - ETA'!$F$3:F2202,'Rango proyecciones'!C324,'Stock - ETA'!$AA$3:AA2202,'Rango proyecciones'!$AB$5) + SUMIFS('Stock - ETA'!$S$3:S2202,'Stock - ETA'!$F$3:F2202,'Rango proyecciones'!C324,'Stock - ETA'!$AA$3:AA2202,'Rango proyecciones'!$AB$8)</f>
        <v/>
      </c>
      <c r="X324" s="9">
        <f>SUMIFS('Stock - ETA'!$J$3:J2202,'Stock - ETA'!$F$3:F2202,'Rango proyecciones'!C324,'Stock - ETA'!$Q$3:Q2202,'Rango proyecciones'!$AB$5) + SUMIFS('Stock - ETA'!$I$3:I2202,'Stock - ETA'!$F$3:F2202,'Rango proyecciones'!C324,'Stock - ETA'!$Q$3:Q2202,'Rango proyecciones'!$AB$8)</f>
        <v/>
      </c>
      <c r="Y324" s="15">
        <f> 0.6 * V324 + W324</f>
        <v/>
      </c>
      <c r="Z324" s="15">
        <f> 0.6 * V324 + X324</f>
        <v/>
      </c>
      <c r="AA324" s="6" t="n"/>
    </row>
    <row r="325">
      <c r="A325" s="4" t="inlineStr">
        <is>
          <t>Cerdo</t>
        </is>
      </c>
      <c r="B325" s="4" t="inlineStr">
        <is>
          <t>Venta Local</t>
        </is>
      </c>
      <c r="C325" s="4" t="inlineStr">
        <is>
          <t>agrosuper shanghai1022637</t>
        </is>
      </c>
      <c r="D325" s="4" t="inlineStr">
        <is>
          <t>Agrosuper Shanghai</t>
        </is>
      </c>
      <c r="E325" s="4" t="n">
        <v>1022637</v>
      </c>
      <c r="F325" s="4" t="inlineStr">
        <is>
          <t>GO Hso Escapula@ Cj 15kg AS</t>
        </is>
      </c>
      <c r="G325" s="4" t="inlineStr">
        <is>
          <t>Huesos</t>
        </is>
      </c>
      <c r="H325" s="6" t="n">
        <v>88560</v>
      </c>
      <c r="I325" s="9" t="n">
        <v>88560</v>
      </c>
      <c r="J325" s="6">
        <f>SUMIFS('Stock - ETA'!$R$3:R2202,'Stock - ETA'!$F$3:F2202,'Rango proyecciones'!C325,'Stock - ETA'!$AA$3:AA2202,'Rango proyecciones'!$AB$5)</f>
        <v/>
      </c>
      <c r="K325" s="9">
        <f>SUMIFS('Stock - ETA'!$H$3:H2202,'Stock - ETA'!$F$3:F2202,'Rango proyecciones'!C325,'Stock - ETA'!$Q$3:Q2202,'Rango proyecciones'!$AB$5)</f>
        <v/>
      </c>
      <c r="L325" s="9" t="n">
        <v>0</v>
      </c>
      <c r="M325" s="9" t="n">
        <v>0</v>
      </c>
      <c r="N325" s="9" t="n"/>
      <c r="O325" s="9" t="n"/>
      <c r="P325" s="15">
        <f>H325 + O325 + J325</f>
        <v/>
      </c>
      <c r="Q325" s="16">
        <f>H325 + O325 + K325</f>
        <v/>
      </c>
      <c r="R325" s="6">
        <f>SUMIFS('Stock - ETA'!$S$3:S2202,'Stock - ETA'!$F$3:F2202,'Rango proyecciones'!C325,'Stock - ETA'!$AA$3:AA2202,'Rango proyecciones'!$AB$5) + SUMIFS('Stock - ETA'!$R$3:R2202,'Stock - ETA'!$F$3:F2202,'Rango proyecciones'!C325,'Stock - ETA'!$AA$3:AA2202,'Rango proyecciones'!$AB$7)</f>
        <v/>
      </c>
      <c r="S325" s="9">
        <f>SUMIFS('Stock - ETA'!$I$3:I2202,'Stock - ETA'!$F$3:F2202,'Rango proyecciones'!C325,'Stock - ETA'!$Q$3:Q2202,'Rango proyecciones'!$AB$5) + SUMIFS('Stock - ETA'!$H$3:H2202,'Stock - ETA'!$F$3:F2202,'Rango proyecciones'!C325,'Stock - ETA'!$Q$3:Q2202,'Rango proyecciones'!$AB$7)</f>
        <v/>
      </c>
      <c r="T325" s="15">
        <f>R325</f>
        <v/>
      </c>
      <c r="U325" s="15">
        <f>S325</f>
        <v/>
      </c>
      <c r="V325" s="6" t="n">
        <v>98394</v>
      </c>
      <c r="W325" s="9">
        <f>SUMIFS('Stock - ETA'!$T$3:T2202,'Stock - ETA'!$F$3:F2202,'Rango proyecciones'!C325,'Stock - ETA'!$AA$3:AA2202,'Rango proyecciones'!$AB$5) + SUMIFS('Stock - ETA'!$S$3:S2202,'Stock - ETA'!$F$3:F2202,'Rango proyecciones'!C325,'Stock - ETA'!$AA$3:AA2202,'Rango proyecciones'!$AB$8)</f>
        <v/>
      </c>
      <c r="X325" s="9">
        <f>SUMIFS('Stock - ETA'!$J$3:J2202,'Stock - ETA'!$F$3:F2202,'Rango proyecciones'!C325,'Stock - ETA'!$Q$3:Q2202,'Rango proyecciones'!$AB$5) + SUMIFS('Stock - ETA'!$I$3:I2202,'Stock - ETA'!$F$3:F2202,'Rango proyecciones'!C325,'Stock - ETA'!$Q$3:Q2202,'Rango proyecciones'!$AB$8)</f>
        <v/>
      </c>
      <c r="Y325" s="15">
        <f> 0.6 * V325 + W325</f>
        <v/>
      </c>
      <c r="Z325" s="15">
        <f> 0.6 * V325 + X325</f>
        <v/>
      </c>
      <c r="AA325" s="6" t="n"/>
    </row>
    <row r="326">
      <c r="A326" s="4" t="inlineStr">
        <is>
          <t>Cerdo</t>
        </is>
      </c>
      <c r="B326" s="4" t="inlineStr">
        <is>
          <t>Venta Local</t>
        </is>
      </c>
      <c r="C326" s="4" t="inlineStr">
        <is>
          <t>agrosuper shanghai1022639</t>
        </is>
      </c>
      <c r="D326" s="4" t="inlineStr">
        <is>
          <t>Agrosuper Shanghai</t>
        </is>
      </c>
      <c r="E326" s="4" t="n">
        <v>1022639</v>
      </c>
      <c r="F326" s="4" t="inlineStr">
        <is>
          <t>GO Cab Bca Ent S/L@ Cj 20k AS</t>
        </is>
      </c>
      <c r="G326" s="4" t="inlineStr">
        <is>
          <t>Cabeza</t>
        </is>
      </c>
      <c r="H326" s="6" t="n">
        <v>856244.33</v>
      </c>
      <c r="I326" s="9" t="n">
        <v>1149715</v>
      </c>
      <c r="J326" s="6">
        <f>SUMIFS('Stock - ETA'!$R$3:R2202,'Stock - ETA'!$F$3:F2202,'Rango proyecciones'!C326,'Stock - ETA'!$AA$3:AA2202,'Rango proyecciones'!$AB$5)</f>
        <v/>
      </c>
      <c r="K326" s="9">
        <f>SUMIFS('Stock - ETA'!$H$3:H2202,'Stock - ETA'!$F$3:F2202,'Rango proyecciones'!C326,'Stock - ETA'!$Q$3:Q2202,'Rango proyecciones'!$AB$5)</f>
        <v/>
      </c>
      <c r="L326" s="9" t="n">
        <v>0</v>
      </c>
      <c r="M326" s="9" t="n">
        <v>0</v>
      </c>
      <c r="N326" s="9" t="n">
        <v>0</v>
      </c>
      <c r="O326" s="9" t="n">
        <v>45630.989</v>
      </c>
      <c r="P326" s="15">
        <f>H326 + O326 + J326</f>
        <v/>
      </c>
      <c r="Q326" s="16">
        <f>H326 + O326 + K326</f>
        <v/>
      </c>
      <c r="R326" s="6">
        <f>SUMIFS('Stock - ETA'!$S$3:S2202,'Stock - ETA'!$F$3:F2202,'Rango proyecciones'!C326,'Stock - ETA'!$AA$3:AA2202,'Rango proyecciones'!$AB$5) + SUMIFS('Stock - ETA'!$R$3:R2202,'Stock - ETA'!$F$3:F2202,'Rango proyecciones'!C326,'Stock - ETA'!$AA$3:AA2202,'Rango proyecciones'!$AB$7)</f>
        <v/>
      </c>
      <c r="S326" s="9">
        <f>SUMIFS('Stock - ETA'!$I$3:I2202,'Stock - ETA'!$F$3:F2202,'Rango proyecciones'!C326,'Stock - ETA'!$Q$3:Q2202,'Rango proyecciones'!$AB$5) + SUMIFS('Stock - ETA'!$H$3:H2202,'Stock - ETA'!$F$3:F2202,'Rango proyecciones'!C326,'Stock - ETA'!$Q$3:Q2202,'Rango proyecciones'!$AB$7)</f>
        <v/>
      </c>
      <c r="T326" s="15">
        <f>R326</f>
        <v/>
      </c>
      <c r="U326" s="15">
        <f>S326</f>
        <v/>
      </c>
      <c r="V326" s="6" t="n">
        <v>864000</v>
      </c>
      <c r="W326" s="9">
        <f>SUMIFS('Stock - ETA'!$T$3:T2202,'Stock - ETA'!$F$3:F2202,'Rango proyecciones'!C326,'Stock - ETA'!$AA$3:AA2202,'Rango proyecciones'!$AB$5) + SUMIFS('Stock - ETA'!$S$3:S2202,'Stock - ETA'!$F$3:F2202,'Rango proyecciones'!C326,'Stock - ETA'!$AA$3:AA2202,'Rango proyecciones'!$AB$8)</f>
        <v/>
      </c>
      <c r="X326" s="9">
        <f>SUMIFS('Stock - ETA'!$J$3:J2202,'Stock - ETA'!$F$3:F2202,'Rango proyecciones'!C326,'Stock - ETA'!$Q$3:Q2202,'Rango proyecciones'!$AB$5) + SUMIFS('Stock - ETA'!$I$3:I2202,'Stock - ETA'!$F$3:F2202,'Rango proyecciones'!C326,'Stock - ETA'!$Q$3:Q2202,'Rango proyecciones'!$AB$8)</f>
        <v/>
      </c>
      <c r="Y326" s="15">
        <f> 0.6 * V326 + W326</f>
        <v/>
      </c>
      <c r="Z326" s="15">
        <f> 0.6 * V326 + X326</f>
        <v/>
      </c>
      <c r="AA326" s="6" t="n"/>
    </row>
    <row r="327">
      <c r="A327" s="4" t="inlineStr">
        <is>
          <t>Cerdo</t>
        </is>
      </c>
      <c r="B327" s="4" t="inlineStr">
        <is>
          <t>Venta Local</t>
        </is>
      </c>
      <c r="C327" s="4" t="inlineStr">
        <is>
          <t>agrosuper shanghai1022640</t>
        </is>
      </c>
      <c r="D327" s="4" t="inlineStr">
        <is>
          <t>Agrosuper Shanghai</t>
        </is>
      </c>
      <c r="E327" s="4" t="n">
        <v>1022640</v>
      </c>
      <c r="F327" s="4" t="inlineStr">
        <is>
          <t>GO Cab Roj Ent S/L@ Cj 20k AS</t>
        </is>
      </c>
      <c r="G327" s="4" t="inlineStr">
        <is>
          <t>Cabeza</t>
        </is>
      </c>
      <c r="H327" s="6" t="n">
        <v>22722.16</v>
      </c>
      <c r="I327" s="9" t="n">
        <v>68423</v>
      </c>
      <c r="J327" s="6">
        <f>SUMIFS('Stock - ETA'!$R$3:R2202,'Stock - ETA'!$F$3:F2202,'Rango proyecciones'!C327,'Stock - ETA'!$AA$3:AA2202,'Rango proyecciones'!$AB$5)</f>
        <v/>
      </c>
      <c r="K327" s="9">
        <f>SUMIFS('Stock - ETA'!$H$3:H2202,'Stock - ETA'!$F$3:F2202,'Rango proyecciones'!C327,'Stock - ETA'!$Q$3:Q2202,'Rango proyecciones'!$AB$5)</f>
        <v/>
      </c>
      <c r="L327" s="9" t="n">
        <v>0</v>
      </c>
      <c r="M327" s="9" t="n">
        <v>0</v>
      </c>
      <c r="N327" s="9" t="n">
        <v>0</v>
      </c>
      <c r="O327" s="9" t="n">
        <v>0</v>
      </c>
      <c r="P327" s="15">
        <f>H327 + O327 + J327</f>
        <v/>
      </c>
      <c r="Q327" s="16">
        <f>H327 + O327 + K327</f>
        <v/>
      </c>
      <c r="R327" s="6">
        <f>SUMIFS('Stock - ETA'!$S$3:S2202,'Stock - ETA'!$F$3:F2202,'Rango proyecciones'!C327,'Stock - ETA'!$AA$3:AA2202,'Rango proyecciones'!$AB$5) + SUMIFS('Stock - ETA'!$R$3:R2202,'Stock - ETA'!$F$3:F2202,'Rango proyecciones'!C327,'Stock - ETA'!$AA$3:AA2202,'Rango proyecciones'!$AB$7)</f>
        <v/>
      </c>
      <c r="S327" s="9">
        <f>SUMIFS('Stock - ETA'!$I$3:I2202,'Stock - ETA'!$F$3:F2202,'Rango proyecciones'!C327,'Stock - ETA'!$Q$3:Q2202,'Rango proyecciones'!$AB$5) + SUMIFS('Stock - ETA'!$H$3:H2202,'Stock - ETA'!$F$3:F2202,'Rango proyecciones'!C327,'Stock - ETA'!$Q$3:Q2202,'Rango proyecciones'!$AB$7)</f>
        <v/>
      </c>
      <c r="T327" s="15">
        <f>R327</f>
        <v/>
      </c>
      <c r="U327" s="15">
        <f>S327</f>
        <v/>
      </c>
      <c r="V327" s="6" t="n">
        <v>144000</v>
      </c>
      <c r="W327" s="9">
        <f>SUMIFS('Stock - ETA'!$T$3:T2202,'Stock - ETA'!$F$3:F2202,'Rango proyecciones'!C327,'Stock - ETA'!$AA$3:AA2202,'Rango proyecciones'!$AB$5) + SUMIFS('Stock - ETA'!$S$3:S2202,'Stock - ETA'!$F$3:F2202,'Rango proyecciones'!C327,'Stock - ETA'!$AA$3:AA2202,'Rango proyecciones'!$AB$8)</f>
        <v/>
      </c>
      <c r="X327" s="9">
        <f>SUMIFS('Stock - ETA'!$J$3:J2202,'Stock - ETA'!$F$3:F2202,'Rango proyecciones'!C327,'Stock - ETA'!$Q$3:Q2202,'Rango proyecciones'!$AB$5) + SUMIFS('Stock - ETA'!$I$3:I2202,'Stock - ETA'!$F$3:F2202,'Rango proyecciones'!C327,'Stock - ETA'!$Q$3:Q2202,'Rango proyecciones'!$AB$8)</f>
        <v/>
      </c>
      <c r="Y327" s="15">
        <f> 0.6 * V327 + W327</f>
        <v/>
      </c>
      <c r="Z327" s="15">
        <f> 0.6 * V327 + X327</f>
        <v/>
      </c>
      <c r="AA327" s="6" t="n"/>
    </row>
    <row r="328">
      <c r="A328" s="4" t="inlineStr">
        <is>
          <t>Cerdo</t>
        </is>
      </c>
      <c r="B328" s="4" t="inlineStr">
        <is>
          <t>Venta Local</t>
        </is>
      </c>
      <c r="C328" s="4" t="inlineStr">
        <is>
          <t>agrosuper shanghai1022645</t>
        </is>
      </c>
      <c r="D328" s="4" t="inlineStr">
        <is>
          <t>Agrosuper Shanghai</t>
        </is>
      </c>
      <c r="E328" s="4" t="n">
        <v>1022645</v>
      </c>
      <c r="F328" s="4" t="inlineStr">
        <is>
          <t>GO Pecho Belly C/Hso pec@ Vp Cj AS</t>
        </is>
      </c>
      <c r="G328" s="4" t="inlineStr">
        <is>
          <t>Panceta</t>
        </is>
      </c>
      <c r="H328" s="6" t="n">
        <v>71891.59</v>
      </c>
      <c r="I328" s="9" t="n">
        <v>71892</v>
      </c>
      <c r="J328" s="6">
        <f>SUMIFS('Stock - ETA'!$R$3:R2202,'Stock - ETA'!$F$3:F2202,'Rango proyecciones'!C328,'Stock - ETA'!$AA$3:AA2202,'Rango proyecciones'!$AB$5)</f>
        <v/>
      </c>
      <c r="K328" s="9">
        <f>SUMIFS('Stock - ETA'!$H$3:H2202,'Stock - ETA'!$F$3:F2202,'Rango proyecciones'!C328,'Stock - ETA'!$Q$3:Q2202,'Rango proyecciones'!$AB$5)</f>
        <v/>
      </c>
      <c r="L328" s="9" t="n">
        <v>0</v>
      </c>
      <c r="M328" s="9" t="n">
        <v>0</v>
      </c>
      <c r="N328" s="9" t="n"/>
      <c r="O328" s="9" t="n"/>
      <c r="P328" s="15">
        <f>H328 + O328 + J328</f>
        <v/>
      </c>
      <c r="Q328" s="16">
        <f>H328 + O328 + K328</f>
        <v/>
      </c>
      <c r="R328" s="6">
        <f>SUMIFS('Stock - ETA'!$S$3:S2202,'Stock - ETA'!$F$3:F2202,'Rango proyecciones'!C328,'Stock - ETA'!$AA$3:AA2202,'Rango proyecciones'!$AB$5) + SUMIFS('Stock - ETA'!$R$3:R2202,'Stock - ETA'!$F$3:F2202,'Rango proyecciones'!C328,'Stock - ETA'!$AA$3:AA2202,'Rango proyecciones'!$AB$7)</f>
        <v/>
      </c>
      <c r="S328" s="9">
        <f>SUMIFS('Stock - ETA'!$I$3:I2202,'Stock - ETA'!$F$3:F2202,'Rango proyecciones'!C328,'Stock - ETA'!$Q$3:Q2202,'Rango proyecciones'!$AB$5) + SUMIFS('Stock - ETA'!$H$3:H2202,'Stock - ETA'!$F$3:F2202,'Rango proyecciones'!C328,'Stock - ETA'!$Q$3:Q2202,'Rango proyecciones'!$AB$7)</f>
        <v/>
      </c>
      <c r="T328" s="15">
        <f>R328</f>
        <v/>
      </c>
      <c r="U328" s="15">
        <f>S328</f>
        <v/>
      </c>
      <c r="V328" s="6" t="n"/>
      <c r="W328" s="9">
        <f>SUMIFS('Stock - ETA'!$T$3:T2202,'Stock - ETA'!$F$3:F2202,'Rango proyecciones'!C328,'Stock - ETA'!$AA$3:AA2202,'Rango proyecciones'!$AB$5) + SUMIFS('Stock - ETA'!$S$3:S2202,'Stock - ETA'!$F$3:F2202,'Rango proyecciones'!C328,'Stock - ETA'!$AA$3:AA2202,'Rango proyecciones'!$AB$8)</f>
        <v/>
      </c>
      <c r="X328" s="9">
        <f>SUMIFS('Stock - ETA'!$J$3:J2202,'Stock - ETA'!$F$3:F2202,'Rango proyecciones'!C328,'Stock - ETA'!$Q$3:Q2202,'Rango proyecciones'!$AB$5) + SUMIFS('Stock - ETA'!$I$3:I2202,'Stock - ETA'!$F$3:F2202,'Rango proyecciones'!C328,'Stock - ETA'!$Q$3:Q2202,'Rango proyecciones'!$AB$8)</f>
        <v/>
      </c>
      <c r="Y328" s="15">
        <f> 0.6 * V328 + W328</f>
        <v/>
      </c>
      <c r="Z328" s="15">
        <f> 0.6 * V328 + X328</f>
        <v/>
      </c>
      <c r="AA328" s="6" t="n"/>
    </row>
    <row r="329">
      <c r="A329" s="4" t="inlineStr">
        <is>
          <t>Cerdo</t>
        </is>
      </c>
      <c r="B329" s="4" t="inlineStr">
        <is>
          <t>Venta Local</t>
        </is>
      </c>
      <c r="C329" s="4" t="inlineStr">
        <is>
          <t>agrosuper shanghai1022646</t>
        </is>
      </c>
      <c r="D329" s="4" t="inlineStr">
        <is>
          <t>Agrosuper Shanghai</t>
        </is>
      </c>
      <c r="E329" s="4" t="n">
        <v>1022646</v>
      </c>
      <c r="F329" s="4" t="inlineStr">
        <is>
          <t>GO Pecho Belly S/p@ Vp Cj AS</t>
        </is>
      </c>
      <c r="G329" s="4" t="inlineStr">
        <is>
          <t>Panceta</t>
        </is>
      </c>
      <c r="H329" s="6" t="n">
        <v>33614.946</v>
      </c>
      <c r="I329" s="9" t="n">
        <v>24002</v>
      </c>
      <c r="J329" s="6">
        <f>SUMIFS('Stock - ETA'!$R$3:R2202,'Stock - ETA'!$F$3:F2202,'Rango proyecciones'!C329,'Stock - ETA'!$AA$3:AA2202,'Rango proyecciones'!$AB$5)</f>
        <v/>
      </c>
      <c r="K329" s="9">
        <f>SUMIFS('Stock - ETA'!$H$3:H2202,'Stock - ETA'!$F$3:F2202,'Rango proyecciones'!C329,'Stock - ETA'!$Q$3:Q2202,'Rango proyecciones'!$AB$5)</f>
        <v/>
      </c>
      <c r="L329" s="9" t="n">
        <v>0</v>
      </c>
      <c r="M329" s="9" t="n">
        <v>0</v>
      </c>
      <c r="N329" s="9" t="n"/>
      <c r="O329" s="9" t="n"/>
      <c r="P329" s="15">
        <f>H329 + O329 + J329</f>
        <v/>
      </c>
      <c r="Q329" s="16">
        <f>H329 + O329 + K329</f>
        <v/>
      </c>
      <c r="R329" s="6">
        <f>SUMIFS('Stock - ETA'!$S$3:S2202,'Stock - ETA'!$F$3:F2202,'Rango proyecciones'!C329,'Stock - ETA'!$AA$3:AA2202,'Rango proyecciones'!$AB$5) + SUMIFS('Stock - ETA'!$R$3:R2202,'Stock - ETA'!$F$3:F2202,'Rango proyecciones'!C329,'Stock - ETA'!$AA$3:AA2202,'Rango proyecciones'!$AB$7)</f>
        <v/>
      </c>
      <c r="S329" s="9">
        <f>SUMIFS('Stock - ETA'!$I$3:I2202,'Stock - ETA'!$F$3:F2202,'Rango proyecciones'!C329,'Stock - ETA'!$Q$3:Q2202,'Rango proyecciones'!$AB$5) + SUMIFS('Stock - ETA'!$H$3:H2202,'Stock - ETA'!$F$3:F2202,'Rango proyecciones'!C329,'Stock - ETA'!$Q$3:Q2202,'Rango proyecciones'!$AB$7)</f>
        <v/>
      </c>
      <c r="T329" s="15">
        <f>R329</f>
        <v/>
      </c>
      <c r="U329" s="15">
        <f>S329</f>
        <v/>
      </c>
      <c r="V329" s="6" t="n"/>
      <c r="W329" s="9">
        <f>SUMIFS('Stock - ETA'!$T$3:T2202,'Stock - ETA'!$F$3:F2202,'Rango proyecciones'!C329,'Stock - ETA'!$AA$3:AA2202,'Rango proyecciones'!$AB$5) + SUMIFS('Stock - ETA'!$S$3:S2202,'Stock - ETA'!$F$3:F2202,'Rango proyecciones'!C329,'Stock - ETA'!$AA$3:AA2202,'Rango proyecciones'!$AB$8)</f>
        <v/>
      </c>
      <c r="X329" s="9">
        <f>SUMIFS('Stock - ETA'!$J$3:J2202,'Stock - ETA'!$F$3:F2202,'Rango proyecciones'!C329,'Stock - ETA'!$Q$3:Q2202,'Rango proyecciones'!$AB$5) + SUMIFS('Stock - ETA'!$I$3:I2202,'Stock - ETA'!$F$3:F2202,'Rango proyecciones'!C329,'Stock - ETA'!$Q$3:Q2202,'Rango proyecciones'!$AB$8)</f>
        <v/>
      </c>
      <c r="Y329" s="15">
        <f> 0.6 * V329 + W329</f>
        <v/>
      </c>
      <c r="Z329" s="15">
        <f> 0.6 * V329 + X329</f>
        <v/>
      </c>
      <c r="AA329" s="6" t="n"/>
    </row>
    <row r="330">
      <c r="A330" s="4" t="inlineStr">
        <is>
          <t>Cerdo</t>
        </is>
      </c>
      <c r="B330" s="4" t="inlineStr">
        <is>
          <t>Venta Local</t>
        </is>
      </c>
      <c r="C330" s="4" t="inlineStr">
        <is>
          <t>agrosuper shanghai1022748</t>
        </is>
      </c>
      <c r="D330" s="4" t="inlineStr">
        <is>
          <t>Agrosuper Shanghai</t>
        </is>
      </c>
      <c r="E330" s="4" t="n">
        <v>1022748</v>
      </c>
      <c r="F330" s="4" t="inlineStr">
        <is>
          <t>GO Manos@ Cj 10k AS</t>
        </is>
      </c>
      <c r="G330" s="4" t="inlineStr">
        <is>
          <t>Subprod</t>
        </is>
      </c>
      <c r="H330" s="6" t="n">
        <v>144170</v>
      </c>
      <c r="I330" s="9" t="n">
        <v>217130</v>
      </c>
      <c r="J330" s="6">
        <f>SUMIFS('Stock - ETA'!$R$3:R2202,'Stock - ETA'!$F$3:F2202,'Rango proyecciones'!C330,'Stock - ETA'!$AA$3:AA2202,'Rango proyecciones'!$AB$5)</f>
        <v/>
      </c>
      <c r="K330" s="9">
        <f>SUMIFS('Stock - ETA'!$H$3:H2202,'Stock - ETA'!$F$3:F2202,'Rango proyecciones'!C330,'Stock - ETA'!$Q$3:Q2202,'Rango proyecciones'!$AB$5)</f>
        <v/>
      </c>
      <c r="L330" s="9" t="n">
        <v>0</v>
      </c>
      <c r="M330" s="9" t="n">
        <v>0</v>
      </c>
      <c r="N330" s="9" t="n">
        <v>0</v>
      </c>
      <c r="O330" s="9" t="n">
        <v>24320</v>
      </c>
      <c r="P330" s="15">
        <f>H330 + O330 + J330</f>
        <v/>
      </c>
      <c r="Q330" s="16">
        <f>H330 + O330 + K330</f>
        <v/>
      </c>
      <c r="R330" s="6">
        <f>SUMIFS('Stock - ETA'!$S$3:S2202,'Stock - ETA'!$F$3:F2202,'Rango proyecciones'!C330,'Stock - ETA'!$AA$3:AA2202,'Rango proyecciones'!$AB$5) + SUMIFS('Stock - ETA'!$R$3:R2202,'Stock - ETA'!$F$3:F2202,'Rango proyecciones'!C330,'Stock - ETA'!$AA$3:AA2202,'Rango proyecciones'!$AB$7)</f>
        <v/>
      </c>
      <c r="S330" s="9">
        <f>SUMIFS('Stock - ETA'!$I$3:I2202,'Stock - ETA'!$F$3:F2202,'Rango proyecciones'!C330,'Stock - ETA'!$Q$3:Q2202,'Rango proyecciones'!$AB$5) + SUMIFS('Stock - ETA'!$H$3:H2202,'Stock - ETA'!$F$3:F2202,'Rango proyecciones'!C330,'Stock - ETA'!$Q$3:Q2202,'Rango proyecciones'!$AB$7)</f>
        <v/>
      </c>
      <c r="T330" s="15">
        <f>R330</f>
        <v/>
      </c>
      <c r="U330" s="15">
        <f>S330</f>
        <v/>
      </c>
      <c r="V330" s="6" t="n">
        <v>207297</v>
      </c>
      <c r="W330" s="9">
        <f>SUMIFS('Stock - ETA'!$T$3:T2202,'Stock - ETA'!$F$3:F2202,'Rango proyecciones'!C330,'Stock - ETA'!$AA$3:AA2202,'Rango proyecciones'!$AB$5) + SUMIFS('Stock - ETA'!$S$3:S2202,'Stock - ETA'!$F$3:F2202,'Rango proyecciones'!C330,'Stock - ETA'!$AA$3:AA2202,'Rango proyecciones'!$AB$8)</f>
        <v/>
      </c>
      <c r="X330" s="9">
        <f>SUMIFS('Stock - ETA'!$J$3:J2202,'Stock - ETA'!$F$3:F2202,'Rango proyecciones'!C330,'Stock - ETA'!$Q$3:Q2202,'Rango proyecciones'!$AB$5) + SUMIFS('Stock - ETA'!$I$3:I2202,'Stock - ETA'!$F$3:F2202,'Rango proyecciones'!C330,'Stock - ETA'!$Q$3:Q2202,'Rango proyecciones'!$AB$8)</f>
        <v/>
      </c>
      <c r="Y330" s="15">
        <f> 0.6 * V330 + W330</f>
        <v/>
      </c>
      <c r="Z330" s="15">
        <f> 0.6 * V330 + X330</f>
        <v/>
      </c>
      <c r="AA330" s="6" t="n"/>
    </row>
    <row r="331">
      <c r="A331" s="4" t="inlineStr">
        <is>
          <t>Cerdo</t>
        </is>
      </c>
      <c r="B331" s="4" t="inlineStr">
        <is>
          <t>Venta Local</t>
        </is>
      </c>
      <c r="C331" s="4" t="inlineStr">
        <is>
          <t>agrosuper shanghai1022753</t>
        </is>
      </c>
      <c r="D331" s="4" t="inlineStr">
        <is>
          <t>Agrosuper Shanghai</t>
        </is>
      </c>
      <c r="E331" s="4" t="n">
        <v>1022753</v>
      </c>
      <c r="F331" s="4" t="inlineStr">
        <is>
          <t>GO PernilM 1,3 kg up@ Cj 20k AS</t>
        </is>
      </c>
      <c r="G331" s="4" t="inlineStr">
        <is>
          <t>Pernil</t>
        </is>
      </c>
      <c r="H331" s="6" t="n">
        <v>24240</v>
      </c>
      <c r="I331" s="9" t="n">
        <v>171120</v>
      </c>
      <c r="J331" s="6">
        <f>SUMIFS('Stock - ETA'!$R$3:R2202,'Stock - ETA'!$F$3:F2202,'Rango proyecciones'!C331,'Stock - ETA'!$AA$3:AA2202,'Rango proyecciones'!$AB$5)</f>
        <v/>
      </c>
      <c r="K331" s="9">
        <f>SUMIFS('Stock - ETA'!$H$3:H2202,'Stock - ETA'!$F$3:F2202,'Rango proyecciones'!C331,'Stock - ETA'!$Q$3:Q2202,'Rango proyecciones'!$AB$5)</f>
        <v/>
      </c>
      <c r="L331" s="9" t="n">
        <v>0</v>
      </c>
      <c r="M331" s="9" t="n">
        <v>0</v>
      </c>
      <c r="N331" s="9" t="n"/>
      <c r="O331" s="9" t="n"/>
      <c r="P331" s="15">
        <f>H331 + O331 + J331</f>
        <v/>
      </c>
      <c r="Q331" s="16">
        <f>H331 + O331 + K331</f>
        <v/>
      </c>
      <c r="R331" s="6">
        <f>SUMIFS('Stock - ETA'!$S$3:S2202,'Stock - ETA'!$F$3:F2202,'Rango proyecciones'!C331,'Stock - ETA'!$AA$3:AA2202,'Rango proyecciones'!$AB$5) + SUMIFS('Stock - ETA'!$R$3:R2202,'Stock - ETA'!$F$3:F2202,'Rango proyecciones'!C331,'Stock - ETA'!$AA$3:AA2202,'Rango proyecciones'!$AB$7)</f>
        <v/>
      </c>
      <c r="S331" s="9">
        <f>SUMIFS('Stock - ETA'!$I$3:I2202,'Stock - ETA'!$F$3:F2202,'Rango proyecciones'!C331,'Stock - ETA'!$Q$3:Q2202,'Rango proyecciones'!$AB$5) + SUMIFS('Stock - ETA'!$H$3:H2202,'Stock - ETA'!$F$3:F2202,'Rango proyecciones'!C331,'Stock - ETA'!$Q$3:Q2202,'Rango proyecciones'!$AB$7)</f>
        <v/>
      </c>
      <c r="T331" s="15">
        <f>R331</f>
        <v/>
      </c>
      <c r="U331" s="15">
        <f>S331</f>
        <v/>
      </c>
      <c r="V331" s="6" t="n">
        <v>48000</v>
      </c>
      <c r="W331" s="9">
        <f>SUMIFS('Stock - ETA'!$T$3:T2202,'Stock - ETA'!$F$3:F2202,'Rango proyecciones'!C331,'Stock - ETA'!$AA$3:AA2202,'Rango proyecciones'!$AB$5) + SUMIFS('Stock - ETA'!$S$3:S2202,'Stock - ETA'!$F$3:F2202,'Rango proyecciones'!C331,'Stock - ETA'!$AA$3:AA2202,'Rango proyecciones'!$AB$8)</f>
        <v/>
      </c>
      <c r="X331" s="9">
        <f>SUMIFS('Stock - ETA'!$J$3:J2202,'Stock - ETA'!$F$3:F2202,'Rango proyecciones'!C331,'Stock - ETA'!$Q$3:Q2202,'Rango proyecciones'!$AB$5) + SUMIFS('Stock - ETA'!$I$3:I2202,'Stock - ETA'!$F$3:F2202,'Rango proyecciones'!C331,'Stock - ETA'!$Q$3:Q2202,'Rango proyecciones'!$AB$8)</f>
        <v/>
      </c>
      <c r="Y331" s="15">
        <f> 0.6 * V331 + W331</f>
        <v/>
      </c>
      <c r="Z331" s="15">
        <f> 0.6 * V331 + X331</f>
        <v/>
      </c>
      <c r="AA331" s="6" t="n"/>
    </row>
    <row r="332">
      <c r="A332" s="4" t="inlineStr">
        <is>
          <t>Cerdo</t>
        </is>
      </c>
      <c r="B332" s="4" t="inlineStr">
        <is>
          <t>Venta Local</t>
        </is>
      </c>
      <c r="C332" s="4" t="inlineStr">
        <is>
          <t>agrosuper shanghai1022851</t>
        </is>
      </c>
      <c r="D332" s="4" t="inlineStr">
        <is>
          <t>Agrosuper Shanghai</t>
        </is>
      </c>
      <c r="E332" s="4" t="n">
        <v>1022851</v>
      </c>
      <c r="F332" s="4" t="inlineStr">
        <is>
          <t>GO Pal Nor@ Cj 20k AS</t>
        </is>
      </c>
      <c r="G332" s="4" t="inlineStr">
        <is>
          <t>Paleta</t>
        </is>
      </c>
      <c r="H332" s="6" t="n">
        <v>187181.27</v>
      </c>
      <c r="I332" s="9" t="n">
        <v>332775</v>
      </c>
      <c r="J332" s="6">
        <f>SUMIFS('Stock - ETA'!$R$3:R2202,'Stock - ETA'!$F$3:F2202,'Rango proyecciones'!C332,'Stock - ETA'!$AA$3:AA2202,'Rango proyecciones'!$AB$5)</f>
        <v/>
      </c>
      <c r="K332" s="9">
        <f>SUMIFS('Stock - ETA'!$H$3:H2202,'Stock - ETA'!$F$3:F2202,'Rango proyecciones'!C332,'Stock - ETA'!$Q$3:Q2202,'Rango proyecciones'!$AB$5)</f>
        <v/>
      </c>
      <c r="L332" s="9" t="n">
        <v>0</v>
      </c>
      <c r="M332" s="9" t="n">
        <v>0</v>
      </c>
      <c r="N332" s="9" t="n"/>
      <c r="O332" s="9" t="n"/>
      <c r="P332" s="15">
        <f>H332 + O332 + J332</f>
        <v/>
      </c>
      <c r="Q332" s="16">
        <f>H332 + O332 + K332</f>
        <v/>
      </c>
      <c r="R332" s="6">
        <f>SUMIFS('Stock - ETA'!$S$3:S2202,'Stock - ETA'!$F$3:F2202,'Rango proyecciones'!C332,'Stock - ETA'!$AA$3:AA2202,'Rango proyecciones'!$AB$5) + SUMIFS('Stock - ETA'!$R$3:R2202,'Stock - ETA'!$F$3:F2202,'Rango proyecciones'!C332,'Stock - ETA'!$AA$3:AA2202,'Rango proyecciones'!$AB$7)</f>
        <v/>
      </c>
      <c r="S332" s="9">
        <f>SUMIFS('Stock - ETA'!$I$3:I2202,'Stock - ETA'!$F$3:F2202,'Rango proyecciones'!C332,'Stock - ETA'!$Q$3:Q2202,'Rango proyecciones'!$AB$5) + SUMIFS('Stock - ETA'!$H$3:H2202,'Stock - ETA'!$F$3:F2202,'Rango proyecciones'!C332,'Stock - ETA'!$Q$3:Q2202,'Rango proyecciones'!$AB$7)</f>
        <v/>
      </c>
      <c r="T332" s="15">
        <f>R332</f>
        <v/>
      </c>
      <c r="U332" s="15">
        <f>S332</f>
        <v/>
      </c>
      <c r="V332" s="6" t="n">
        <v>240000</v>
      </c>
      <c r="W332" s="9">
        <f>SUMIFS('Stock - ETA'!$T$3:T2202,'Stock - ETA'!$F$3:F2202,'Rango proyecciones'!C332,'Stock - ETA'!$AA$3:AA2202,'Rango proyecciones'!$AB$5) + SUMIFS('Stock - ETA'!$S$3:S2202,'Stock - ETA'!$F$3:F2202,'Rango proyecciones'!C332,'Stock - ETA'!$AA$3:AA2202,'Rango proyecciones'!$AB$8)</f>
        <v/>
      </c>
      <c r="X332" s="9">
        <f>SUMIFS('Stock - ETA'!$J$3:J2202,'Stock - ETA'!$F$3:F2202,'Rango proyecciones'!C332,'Stock - ETA'!$Q$3:Q2202,'Rango proyecciones'!$AB$5) + SUMIFS('Stock - ETA'!$I$3:I2202,'Stock - ETA'!$F$3:F2202,'Rango proyecciones'!C332,'Stock - ETA'!$Q$3:Q2202,'Rango proyecciones'!$AB$8)</f>
        <v/>
      </c>
      <c r="Y332" s="15">
        <f> 0.6 * V332 + W332</f>
        <v/>
      </c>
      <c r="Z332" s="15">
        <f> 0.6 * V332 + X332</f>
        <v/>
      </c>
      <c r="AA332" s="6" t="n"/>
    </row>
    <row r="333">
      <c r="A333" s="4" t="inlineStr">
        <is>
          <t>Cerdo</t>
        </is>
      </c>
      <c r="B333" s="4" t="inlineStr">
        <is>
          <t>Venta Local</t>
        </is>
      </c>
      <c r="C333" s="4" t="inlineStr">
        <is>
          <t>agrosuper shanghai1022856</t>
        </is>
      </c>
      <c r="D333" s="4" t="inlineStr">
        <is>
          <t>Agrosuper Shanghai</t>
        </is>
      </c>
      <c r="E333" s="4" t="n">
        <v>1022856</v>
      </c>
      <c r="F333" s="4" t="inlineStr">
        <is>
          <t>GO Reco 10/90 @ Cj 20k AS</t>
        </is>
      </c>
      <c r="G333" s="4" t="inlineStr">
        <is>
          <t>Grasas</t>
        </is>
      </c>
      <c r="H333" s="6" t="n">
        <v>50008</v>
      </c>
      <c r="I333" s="9" t="n">
        <v>50004</v>
      </c>
      <c r="J333" s="6">
        <f>SUMIFS('Stock - ETA'!$R$3:R2202,'Stock - ETA'!$F$3:F2202,'Rango proyecciones'!C333,'Stock - ETA'!$AA$3:AA2202,'Rango proyecciones'!$AB$5)</f>
        <v/>
      </c>
      <c r="K333" s="9">
        <f>SUMIFS('Stock - ETA'!$H$3:H2202,'Stock - ETA'!$F$3:F2202,'Rango proyecciones'!C333,'Stock - ETA'!$Q$3:Q2202,'Rango proyecciones'!$AB$5)</f>
        <v/>
      </c>
      <c r="L333" s="9" t="n">
        <v>0</v>
      </c>
      <c r="M333" s="9" t="n">
        <v>0</v>
      </c>
      <c r="N333" s="9" t="n"/>
      <c r="O333" s="9" t="n"/>
      <c r="P333" s="15">
        <f>H333 + O333 + J333</f>
        <v/>
      </c>
      <c r="Q333" s="16">
        <f>H333 + O333 + K333</f>
        <v/>
      </c>
      <c r="R333" s="6">
        <f>SUMIFS('Stock - ETA'!$S$3:S2202,'Stock - ETA'!$F$3:F2202,'Rango proyecciones'!C333,'Stock - ETA'!$AA$3:AA2202,'Rango proyecciones'!$AB$5) + SUMIFS('Stock - ETA'!$R$3:R2202,'Stock - ETA'!$F$3:F2202,'Rango proyecciones'!C333,'Stock - ETA'!$AA$3:AA2202,'Rango proyecciones'!$AB$7)</f>
        <v/>
      </c>
      <c r="S333" s="9">
        <f>SUMIFS('Stock - ETA'!$I$3:I2202,'Stock - ETA'!$F$3:F2202,'Rango proyecciones'!C333,'Stock - ETA'!$Q$3:Q2202,'Rango proyecciones'!$AB$5) + SUMIFS('Stock - ETA'!$H$3:H2202,'Stock - ETA'!$F$3:F2202,'Rango proyecciones'!C333,'Stock - ETA'!$Q$3:Q2202,'Rango proyecciones'!$AB$7)</f>
        <v/>
      </c>
      <c r="T333" s="15">
        <f>R333</f>
        <v/>
      </c>
      <c r="U333" s="15">
        <f>S333</f>
        <v/>
      </c>
      <c r="V333" s="6" t="n"/>
      <c r="W333" s="9">
        <f>SUMIFS('Stock - ETA'!$T$3:T2202,'Stock - ETA'!$F$3:F2202,'Rango proyecciones'!C333,'Stock - ETA'!$AA$3:AA2202,'Rango proyecciones'!$AB$5) + SUMIFS('Stock - ETA'!$S$3:S2202,'Stock - ETA'!$F$3:F2202,'Rango proyecciones'!C333,'Stock - ETA'!$AA$3:AA2202,'Rango proyecciones'!$AB$8)</f>
        <v/>
      </c>
      <c r="X333" s="9">
        <f>SUMIFS('Stock - ETA'!$J$3:J2202,'Stock - ETA'!$F$3:F2202,'Rango proyecciones'!C333,'Stock - ETA'!$Q$3:Q2202,'Rango proyecciones'!$AB$5) + SUMIFS('Stock - ETA'!$I$3:I2202,'Stock - ETA'!$F$3:F2202,'Rango proyecciones'!C333,'Stock - ETA'!$Q$3:Q2202,'Rango proyecciones'!$AB$8)</f>
        <v/>
      </c>
      <c r="Y333" s="15">
        <f> 0.6 * V333 + W333</f>
        <v/>
      </c>
      <c r="Z333" s="15">
        <f> 0.6 * V333 + X333</f>
        <v/>
      </c>
      <c r="AA333" s="6" t="n"/>
    </row>
    <row r="334">
      <c r="A334" s="4" t="inlineStr">
        <is>
          <t>Cerdo</t>
        </is>
      </c>
      <c r="B334" s="4" t="inlineStr">
        <is>
          <t>Venta Local</t>
        </is>
      </c>
      <c r="C334" s="4" t="inlineStr">
        <is>
          <t>agrosuper shanghai1022932</t>
        </is>
      </c>
      <c r="D334" s="4" t="inlineStr">
        <is>
          <t>Agrosuper Shanghai</t>
        </is>
      </c>
      <c r="E334" s="4" t="n">
        <v>1022932</v>
      </c>
      <c r="F334" s="4" t="inlineStr">
        <is>
          <t>GO BB Ribs 20-24 Oz@ Cj 10k AS</t>
        </is>
      </c>
      <c r="G334" s="4" t="inlineStr">
        <is>
          <t>Chuleta</t>
        </is>
      </c>
      <c r="H334" s="6" t="n">
        <v>23960</v>
      </c>
      <c r="I334" s="9" t="n">
        <v>4360</v>
      </c>
      <c r="J334" s="6">
        <f>SUMIFS('Stock - ETA'!$R$3:R2202,'Stock - ETA'!$F$3:F2202,'Rango proyecciones'!C334,'Stock - ETA'!$AA$3:AA2202,'Rango proyecciones'!$AB$5)</f>
        <v/>
      </c>
      <c r="K334" s="9">
        <f>SUMIFS('Stock - ETA'!$H$3:H2202,'Stock - ETA'!$F$3:F2202,'Rango proyecciones'!C334,'Stock - ETA'!$Q$3:Q2202,'Rango proyecciones'!$AB$5)</f>
        <v/>
      </c>
      <c r="L334" s="9" t="n">
        <v>0</v>
      </c>
      <c r="M334" s="9" t="n">
        <v>0</v>
      </c>
      <c r="N334" s="9" t="n"/>
      <c r="O334" s="9" t="n"/>
      <c r="P334" s="15">
        <f>H334 + O334 + J334</f>
        <v/>
      </c>
      <c r="Q334" s="16">
        <f>H334 + O334 + K334</f>
        <v/>
      </c>
      <c r="R334" s="6">
        <f>SUMIFS('Stock - ETA'!$S$3:S2202,'Stock - ETA'!$F$3:F2202,'Rango proyecciones'!C334,'Stock - ETA'!$AA$3:AA2202,'Rango proyecciones'!$AB$5) + SUMIFS('Stock - ETA'!$R$3:R2202,'Stock - ETA'!$F$3:F2202,'Rango proyecciones'!C334,'Stock - ETA'!$AA$3:AA2202,'Rango proyecciones'!$AB$7)</f>
        <v/>
      </c>
      <c r="S334" s="9">
        <f>SUMIFS('Stock - ETA'!$I$3:I2202,'Stock - ETA'!$F$3:F2202,'Rango proyecciones'!C334,'Stock - ETA'!$Q$3:Q2202,'Rango proyecciones'!$AB$5) + SUMIFS('Stock - ETA'!$H$3:H2202,'Stock - ETA'!$F$3:F2202,'Rango proyecciones'!C334,'Stock - ETA'!$Q$3:Q2202,'Rango proyecciones'!$AB$7)</f>
        <v/>
      </c>
      <c r="T334" s="15">
        <f>R334</f>
        <v/>
      </c>
      <c r="U334" s="15">
        <f>S334</f>
        <v/>
      </c>
      <c r="V334" s="6" t="n"/>
      <c r="W334" s="9">
        <f>SUMIFS('Stock - ETA'!$T$3:T2202,'Stock - ETA'!$F$3:F2202,'Rango proyecciones'!C334,'Stock - ETA'!$AA$3:AA2202,'Rango proyecciones'!$AB$5) + SUMIFS('Stock - ETA'!$S$3:S2202,'Stock - ETA'!$F$3:F2202,'Rango proyecciones'!C334,'Stock - ETA'!$AA$3:AA2202,'Rango proyecciones'!$AB$8)</f>
        <v/>
      </c>
      <c r="X334" s="9">
        <f>SUMIFS('Stock - ETA'!$J$3:J2202,'Stock - ETA'!$F$3:F2202,'Rango proyecciones'!C334,'Stock - ETA'!$Q$3:Q2202,'Rango proyecciones'!$AB$5) + SUMIFS('Stock - ETA'!$I$3:I2202,'Stock - ETA'!$F$3:F2202,'Rango proyecciones'!C334,'Stock - ETA'!$Q$3:Q2202,'Rango proyecciones'!$AB$8)</f>
        <v/>
      </c>
      <c r="Y334" s="15">
        <f> 0.6 * V334 + W334</f>
        <v/>
      </c>
      <c r="Z334" s="15">
        <f> 0.6 * V334 + X334</f>
        <v/>
      </c>
      <c r="AA334" s="6" t="n"/>
    </row>
    <row r="335">
      <c r="A335" s="4" t="inlineStr">
        <is>
          <t>Cerdo</t>
        </is>
      </c>
      <c r="B335" s="4" t="inlineStr">
        <is>
          <t>Venta Local</t>
        </is>
      </c>
      <c r="C335" s="4" t="inlineStr">
        <is>
          <t>agrosuper shanghai1022936</t>
        </is>
      </c>
      <c r="D335" s="4" t="inlineStr">
        <is>
          <t>Agrosuper Shanghai</t>
        </is>
      </c>
      <c r="E335" s="4" t="n">
        <v>1022936</v>
      </c>
      <c r="F335" s="4" t="inlineStr">
        <is>
          <t>GO File C/cab@ Cj 5k AS</t>
        </is>
      </c>
      <c r="G335" s="4" t="inlineStr">
        <is>
          <t>Filete</t>
        </is>
      </c>
      <c r="H335" s="6" t="n">
        <v>1000</v>
      </c>
      <c r="I335" s="9" t="n">
        <v>0</v>
      </c>
      <c r="J335" s="6">
        <f>SUMIFS('Stock - ETA'!$R$3:R2202,'Stock - ETA'!$F$3:F2202,'Rango proyecciones'!C335,'Stock - ETA'!$AA$3:AA2202,'Rango proyecciones'!$AB$5)</f>
        <v/>
      </c>
      <c r="K335" s="9">
        <f>SUMIFS('Stock - ETA'!$H$3:H2202,'Stock - ETA'!$F$3:F2202,'Rango proyecciones'!C335,'Stock - ETA'!$Q$3:Q2202,'Rango proyecciones'!$AB$5)</f>
        <v/>
      </c>
      <c r="L335" s="9" t="n">
        <v>0</v>
      </c>
      <c r="M335" s="9" t="n">
        <v>0</v>
      </c>
      <c r="N335" s="9" t="n">
        <v>0</v>
      </c>
      <c r="O335" s="9" t="n">
        <v>1160</v>
      </c>
      <c r="P335" s="15">
        <f>H335 + O335 + J335</f>
        <v/>
      </c>
      <c r="Q335" s="16">
        <f>H335 + O335 + K335</f>
        <v/>
      </c>
      <c r="R335" s="6">
        <f>SUMIFS('Stock - ETA'!$S$3:S2202,'Stock - ETA'!$F$3:F2202,'Rango proyecciones'!C335,'Stock - ETA'!$AA$3:AA2202,'Rango proyecciones'!$AB$5) + SUMIFS('Stock - ETA'!$R$3:R2202,'Stock - ETA'!$F$3:F2202,'Rango proyecciones'!C335,'Stock - ETA'!$AA$3:AA2202,'Rango proyecciones'!$AB$7)</f>
        <v/>
      </c>
      <c r="S335" s="9">
        <f>SUMIFS('Stock - ETA'!$I$3:I2202,'Stock - ETA'!$F$3:F2202,'Rango proyecciones'!C335,'Stock - ETA'!$Q$3:Q2202,'Rango proyecciones'!$AB$5) + SUMIFS('Stock - ETA'!$H$3:H2202,'Stock - ETA'!$F$3:F2202,'Rango proyecciones'!C335,'Stock - ETA'!$Q$3:Q2202,'Rango proyecciones'!$AB$7)</f>
        <v/>
      </c>
      <c r="T335" s="15">
        <f>R335</f>
        <v/>
      </c>
      <c r="U335" s="15">
        <f>S335</f>
        <v/>
      </c>
      <c r="V335" s="6" t="n"/>
      <c r="W335" s="9">
        <f>SUMIFS('Stock - ETA'!$T$3:T2202,'Stock - ETA'!$F$3:F2202,'Rango proyecciones'!C335,'Stock - ETA'!$AA$3:AA2202,'Rango proyecciones'!$AB$5) + SUMIFS('Stock - ETA'!$S$3:S2202,'Stock - ETA'!$F$3:F2202,'Rango proyecciones'!C335,'Stock - ETA'!$AA$3:AA2202,'Rango proyecciones'!$AB$8)</f>
        <v/>
      </c>
      <c r="X335" s="9">
        <f>SUMIFS('Stock - ETA'!$J$3:J2202,'Stock - ETA'!$F$3:F2202,'Rango proyecciones'!C335,'Stock - ETA'!$Q$3:Q2202,'Rango proyecciones'!$AB$5) + SUMIFS('Stock - ETA'!$I$3:I2202,'Stock - ETA'!$F$3:F2202,'Rango proyecciones'!C335,'Stock - ETA'!$Q$3:Q2202,'Rango proyecciones'!$AB$8)</f>
        <v/>
      </c>
      <c r="Y335" s="15">
        <f> 0.6 * V335 + W335</f>
        <v/>
      </c>
      <c r="Z335" s="15">
        <f> 0.6 * V335 + X335</f>
        <v/>
      </c>
      <c r="AA335" s="6" t="n"/>
    </row>
    <row r="336">
      <c r="A336" s="4" t="inlineStr">
        <is>
          <t>Cerdo</t>
        </is>
      </c>
      <c r="B336" s="4" t="inlineStr">
        <is>
          <t>Venta Local</t>
        </is>
      </c>
      <c r="C336" s="4" t="inlineStr">
        <is>
          <t>agrosuper shanghai1022939</t>
        </is>
      </c>
      <c r="D336" s="4" t="inlineStr">
        <is>
          <t>Agrosuper Shanghai</t>
        </is>
      </c>
      <c r="E336" s="4" t="n">
        <v>1022939</v>
      </c>
      <c r="F336" s="4" t="inlineStr">
        <is>
          <t>GO Pta Cost@ Bo Cj 20k AS</t>
        </is>
      </c>
      <c r="G336" s="4" t="inlineStr">
        <is>
          <t>Cost-Pec</t>
        </is>
      </c>
      <c r="H336" s="6" t="n">
        <v>72280</v>
      </c>
      <c r="I336" s="9" t="n">
        <v>48000</v>
      </c>
      <c r="J336" s="6">
        <f>SUMIFS('Stock - ETA'!$R$3:R2202,'Stock - ETA'!$F$3:F2202,'Rango proyecciones'!C336,'Stock - ETA'!$AA$3:AA2202,'Rango proyecciones'!$AB$5)</f>
        <v/>
      </c>
      <c r="K336" s="9">
        <f>SUMIFS('Stock - ETA'!$H$3:H2202,'Stock - ETA'!$F$3:F2202,'Rango proyecciones'!C336,'Stock - ETA'!$Q$3:Q2202,'Rango proyecciones'!$AB$5)</f>
        <v/>
      </c>
      <c r="L336" s="9" t="n">
        <v>0</v>
      </c>
      <c r="M336" s="9" t="n">
        <v>0</v>
      </c>
      <c r="N336" s="9" t="n"/>
      <c r="O336" s="9" t="n"/>
      <c r="P336" s="15">
        <f>H336 + O336 + J336</f>
        <v/>
      </c>
      <c r="Q336" s="16">
        <f>H336 + O336 + K336</f>
        <v/>
      </c>
      <c r="R336" s="6">
        <f>SUMIFS('Stock - ETA'!$S$3:S2202,'Stock - ETA'!$F$3:F2202,'Rango proyecciones'!C336,'Stock - ETA'!$AA$3:AA2202,'Rango proyecciones'!$AB$5) + SUMIFS('Stock - ETA'!$R$3:R2202,'Stock - ETA'!$F$3:F2202,'Rango proyecciones'!C336,'Stock - ETA'!$AA$3:AA2202,'Rango proyecciones'!$AB$7)</f>
        <v/>
      </c>
      <c r="S336" s="9">
        <f>SUMIFS('Stock - ETA'!$I$3:I2202,'Stock - ETA'!$F$3:F2202,'Rango proyecciones'!C336,'Stock - ETA'!$Q$3:Q2202,'Rango proyecciones'!$AB$5) + SUMIFS('Stock - ETA'!$H$3:H2202,'Stock - ETA'!$F$3:F2202,'Rango proyecciones'!C336,'Stock - ETA'!$Q$3:Q2202,'Rango proyecciones'!$AB$7)</f>
        <v/>
      </c>
      <c r="T336" s="15">
        <f>R336</f>
        <v/>
      </c>
      <c r="U336" s="15">
        <f>S336</f>
        <v/>
      </c>
      <c r="V336" s="6" t="n">
        <v>80140</v>
      </c>
      <c r="W336" s="9">
        <f>SUMIFS('Stock - ETA'!$T$3:T2202,'Stock - ETA'!$F$3:F2202,'Rango proyecciones'!C336,'Stock - ETA'!$AA$3:AA2202,'Rango proyecciones'!$AB$5) + SUMIFS('Stock - ETA'!$S$3:S2202,'Stock - ETA'!$F$3:F2202,'Rango proyecciones'!C336,'Stock - ETA'!$AA$3:AA2202,'Rango proyecciones'!$AB$8)</f>
        <v/>
      </c>
      <c r="X336" s="9">
        <f>SUMIFS('Stock - ETA'!$J$3:J2202,'Stock - ETA'!$F$3:F2202,'Rango proyecciones'!C336,'Stock - ETA'!$Q$3:Q2202,'Rango proyecciones'!$AB$5) + SUMIFS('Stock - ETA'!$I$3:I2202,'Stock - ETA'!$F$3:F2202,'Rango proyecciones'!C336,'Stock - ETA'!$Q$3:Q2202,'Rango proyecciones'!$AB$8)</f>
        <v/>
      </c>
      <c r="Y336" s="15">
        <f> 0.6 * V336 + W336</f>
        <v/>
      </c>
      <c r="Z336" s="15">
        <f> 0.6 * V336 + X336</f>
        <v/>
      </c>
      <c r="AA336" s="6" t="n"/>
    </row>
    <row r="337">
      <c r="A337" s="4" t="inlineStr">
        <is>
          <t>Cerdo</t>
        </is>
      </c>
      <c r="B337" s="4" t="inlineStr">
        <is>
          <t>Venta Local</t>
        </is>
      </c>
      <c r="C337" s="4" t="inlineStr">
        <is>
          <t>agrosuper shanghai1022943</t>
        </is>
      </c>
      <c r="D337" s="4" t="inlineStr">
        <is>
          <t>Agrosuper Shanghai</t>
        </is>
      </c>
      <c r="E337" s="4" t="n">
        <v>1022943</v>
      </c>
      <c r="F337" s="4" t="inlineStr">
        <is>
          <t>GO Lom Ctro@ Cj 16k AS</t>
        </is>
      </c>
      <c r="G337" s="4" t="inlineStr">
        <is>
          <t>Lomo</t>
        </is>
      </c>
      <c r="H337" s="6" t="n">
        <v>49007.06</v>
      </c>
      <c r="I337" s="9" t="n">
        <v>100016</v>
      </c>
      <c r="J337" s="6">
        <f>SUMIFS('Stock - ETA'!$R$3:R2202,'Stock - ETA'!$F$3:F2202,'Rango proyecciones'!C337,'Stock - ETA'!$AA$3:AA2202,'Rango proyecciones'!$AB$5)</f>
        <v/>
      </c>
      <c r="K337" s="9">
        <f>SUMIFS('Stock - ETA'!$H$3:H2202,'Stock - ETA'!$F$3:F2202,'Rango proyecciones'!C337,'Stock - ETA'!$Q$3:Q2202,'Rango proyecciones'!$AB$5)</f>
        <v/>
      </c>
      <c r="L337" s="9" t="n">
        <v>0</v>
      </c>
      <c r="M337" s="9" t="n">
        <v>0</v>
      </c>
      <c r="N337" s="9" t="n"/>
      <c r="O337" s="9" t="n"/>
      <c r="P337" s="15">
        <f>H337 + O337 + J337</f>
        <v/>
      </c>
      <c r="Q337" s="16">
        <f>H337 + O337 + K337</f>
        <v/>
      </c>
      <c r="R337" s="6">
        <f>SUMIFS('Stock - ETA'!$S$3:S2202,'Stock - ETA'!$F$3:F2202,'Rango proyecciones'!C337,'Stock - ETA'!$AA$3:AA2202,'Rango proyecciones'!$AB$5) + SUMIFS('Stock - ETA'!$R$3:R2202,'Stock - ETA'!$F$3:F2202,'Rango proyecciones'!C337,'Stock - ETA'!$AA$3:AA2202,'Rango proyecciones'!$AB$7)</f>
        <v/>
      </c>
      <c r="S337" s="9">
        <f>SUMIFS('Stock - ETA'!$I$3:I2202,'Stock - ETA'!$F$3:F2202,'Rango proyecciones'!C337,'Stock - ETA'!$Q$3:Q2202,'Rango proyecciones'!$AB$5) + SUMIFS('Stock - ETA'!$H$3:H2202,'Stock - ETA'!$F$3:F2202,'Rango proyecciones'!C337,'Stock - ETA'!$Q$3:Q2202,'Rango proyecciones'!$AB$7)</f>
        <v/>
      </c>
      <c r="T337" s="15">
        <f>R337</f>
        <v/>
      </c>
      <c r="U337" s="15">
        <f>S337</f>
        <v/>
      </c>
      <c r="V337" s="6" t="n">
        <v>96000</v>
      </c>
      <c r="W337" s="9">
        <f>SUMIFS('Stock - ETA'!$T$3:T2202,'Stock - ETA'!$F$3:F2202,'Rango proyecciones'!C337,'Stock - ETA'!$AA$3:AA2202,'Rango proyecciones'!$AB$5) + SUMIFS('Stock - ETA'!$S$3:S2202,'Stock - ETA'!$F$3:F2202,'Rango proyecciones'!C337,'Stock - ETA'!$AA$3:AA2202,'Rango proyecciones'!$AB$8)</f>
        <v/>
      </c>
      <c r="X337" s="9">
        <f>SUMIFS('Stock - ETA'!$J$3:J2202,'Stock - ETA'!$F$3:F2202,'Rango proyecciones'!C337,'Stock - ETA'!$Q$3:Q2202,'Rango proyecciones'!$AB$5) + SUMIFS('Stock - ETA'!$I$3:I2202,'Stock - ETA'!$F$3:F2202,'Rango proyecciones'!C337,'Stock - ETA'!$Q$3:Q2202,'Rango proyecciones'!$AB$8)</f>
        <v/>
      </c>
      <c r="Y337" s="15">
        <f> 0.6 * V337 + W337</f>
        <v/>
      </c>
      <c r="Z337" s="15">
        <f> 0.6 * V337 + X337</f>
        <v/>
      </c>
      <c r="AA337" s="6" t="n"/>
    </row>
    <row r="338">
      <c r="A338" s="4" t="inlineStr">
        <is>
          <t>Cerdo</t>
        </is>
      </c>
      <c r="B338" s="4" t="inlineStr">
        <is>
          <t>Venta Local</t>
        </is>
      </c>
      <c r="C338" s="4" t="inlineStr">
        <is>
          <t>agrosuper shanghai1022945</t>
        </is>
      </c>
      <c r="D338" s="4" t="inlineStr">
        <is>
          <t>Agrosuper Shanghai</t>
        </is>
      </c>
      <c r="E338" s="4" t="n">
        <v>1022945</v>
      </c>
      <c r="F338" s="4" t="inlineStr">
        <is>
          <t>GO Mantec@ Cj 20k AS</t>
        </is>
      </c>
      <c r="G338" s="4" t="inlineStr">
        <is>
          <t>Grasas</t>
        </is>
      </c>
      <c r="H338" s="6" t="n">
        <v>121160</v>
      </c>
      <c r="I338" s="9" t="n">
        <v>121460</v>
      </c>
      <c r="J338" s="6">
        <f>SUMIFS('Stock - ETA'!$R$3:R2202,'Stock - ETA'!$F$3:F2202,'Rango proyecciones'!C338,'Stock - ETA'!$AA$3:AA2202,'Rango proyecciones'!$AB$5)</f>
        <v/>
      </c>
      <c r="K338" s="9">
        <f>SUMIFS('Stock - ETA'!$H$3:H2202,'Stock - ETA'!$F$3:F2202,'Rango proyecciones'!C338,'Stock - ETA'!$Q$3:Q2202,'Rango proyecciones'!$AB$5)</f>
        <v/>
      </c>
      <c r="L338" s="9" t="n">
        <v>0</v>
      </c>
      <c r="M338" s="9" t="n">
        <v>0</v>
      </c>
      <c r="N338" s="9" t="n"/>
      <c r="O338" s="9" t="n"/>
      <c r="P338" s="15">
        <f>H338 + O338 + J338</f>
        <v/>
      </c>
      <c r="Q338" s="16">
        <f>H338 + O338 + K338</f>
        <v/>
      </c>
      <c r="R338" s="6">
        <f>SUMIFS('Stock - ETA'!$S$3:S2202,'Stock - ETA'!$F$3:F2202,'Rango proyecciones'!C338,'Stock - ETA'!$AA$3:AA2202,'Rango proyecciones'!$AB$5) + SUMIFS('Stock - ETA'!$R$3:R2202,'Stock - ETA'!$F$3:F2202,'Rango proyecciones'!C338,'Stock - ETA'!$AA$3:AA2202,'Rango proyecciones'!$AB$7)</f>
        <v/>
      </c>
      <c r="S338" s="9">
        <f>SUMIFS('Stock - ETA'!$I$3:I2202,'Stock - ETA'!$F$3:F2202,'Rango proyecciones'!C338,'Stock - ETA'!$Q$3:Q2202,'Rango proyecciones'!$AB$5) + SUMIFS('Stock - ETA'!$H$3:H2202,'Stock - ETA'!$F$3:F2202,'Rango proyecciones'!C338,'Stock - ETA'!$Q$3:Q2202,'Rango proyecciones'!$AB$7)</f>
        <v/>
      </c>
      <c r="T338" s="15">
        <f>R338</f>
        <v/>
      </c>
      <c r="U338" s="15">
        <f>S338</f>
        <v/>
      </c>
      <c r="V338" s="6" t="n"/>
      <c r="W338" s="9">
        <f>SUMIFS('Stock - ETA'!$T$3:T2202,'Stock - ETA'!$F$3:F2202,'Rango proyecciones'!C338,'Stock - ETA'!$AA$3:AA2202,'Rango proyecciones'!$AB$5) + SUMIFS('Stock - ETA'!$S$3:S2202,'Stock - ETA'!$F$3:F2202,'Rango proyecciones'!C338,'Stock - ETA'!$AA$3:AA2202,'Rango proyecciones'!$AB$8)</f>
        <v/>
      </c>
      <c r="X338" s="9">
        <f>SUMIFS('Stock - ETA'!$J$3:J2202,'Stock - ETA'!$F$3:F2202,'Rango proyecciones'!C338,'Stock - ETA'!$Q$3:Q2202,'Rango proyecciones'!$AB$5) + SUMIFS('Stock - ETA'!$I$3:I2202,'Stock - ETA'!$F$3:F2202,'Rango proyecciones'!C338,'Stock - ETA'!$Q$3:Q2202,'Rango proyecciones'!$AB$8)</f>
        <v/>
      </c>
      <c r="Y338" s="15">
        <f> 0.6 * V338 + W338</f>
        <v/>
      </c>
      <c r="Z338" s="15">
        <f> 0.6 * V338 + X338</f>
        <v/>
      </c>
      <c r="AA338" s="6" t="n"/>
    </row>
    <row r="339">
      <c r="A339" s="4" t="inlineStr">
        <is>
          <t>Cerdo</t>
        </is>
      </c>
      <c r="B339" s="4" t="inlineStr">
        <is>
          <t>Venta Local</t>
        </is>
      </c>
      <c r="C339" s="4" t="inlineStr">
        <is>
          <t>agrosuper shanghai1023034</t>
        </is>
      </c>
      <c r="D339" s="4" t="inlineStr">
        <is>
          <t>Agrosuper Shanghai</t>
        </is>
      </c>
      <c r="E339" s="4" t="n">
        <v>1023034</v>
      </c>
      <c r="F339" s="4" t="inlineStr">
        <is>
          <t>GO Forro Pal@ Bo Cj 20k AS</t>
        </is>
      </c>
      <c r="G339" s="4" t="inlineStr">
        <is>
          <t>Cueros</t>
        </is>
      </c>
      <c r="H339" s="6" t="n">
        <v>173460</v>
      </c>
      <c r="I339" s="9" t="n">
        <v>160460</v>
      </c>
      <c r="J339" s="6">
        <f>SUMIFS('Stock - ETA'!$R$3:R2202,'Stock - ETA'!$F$3:F2202,'Rango proyecciones'!C339,'Stock - ETA'!$AA$3:AA2202,'Rango proyecciones'!$AB$5)</f>
        <v/>
      </c>
      <c r="K339" s="9">
        <f>SUMIFS('Stock - ETA'!$H$3:H2202,'Stock - ETA'!$F$3:F2202,'Rango proyecciones'!C339,'Stock - ETA'!$Q$3:Q2202,'Rango proyecciones'!$AB$5)</f>
        <v/>
      </c>
      <c r="L339" s="9" t="n">
        <v>0</v>
      </c>
      <c r="M339" s="9" t="n">
        <v>0</v>
      </c>
      <c r="N339" s="9" t="n">
        <v>0</v>
      </c>
      <c r="O339" s="9" t="n">
        <v>0</v>
      </c>
      <c r="P339" s="15">
        <f>H339 + O339 + J339</f>
        <v/>
      </c>
      <c r="Q339" s="16">
        <f>H339 + O339 + K339</f>
        <v/>
      </c>
      <c r="R339" s="6">
        <f>SUMIFS('Stock - ETA'!$S$3:S2202,'Stock - ETA'!$F$3:F2202,'Rango proyecciones'!C339,'Stock - ETA'!$AA$3:AA2202,'Rango proyecciones'!$AB$5) + SUMIFS('Stock - ETA'!$R$3:R2202,'Stock - ETA'!$F$3:F2202,'Rango proyecciones'!C339,'Stock - ETA'!$AA$3:AA2202,'Rango proyecciones'!$AB$7)</f>
        <v/>
      </c>
      <c r="S339" s="9">
        <f>SUMIFS('Stock - ETA'!$I$3:I2202,'Stock - ETA'!$F$3:F2202,'Rango proyecciones'!C339,'Stock - ETA'!$Q$3:Q2202,'Rango proyecciones'!$AB$5) + SUMIFS('Stock - ETA'!$H$3:H2202,'Stock - ETA'!$F$3:F2202,'Rango proyecciones'!C339,'Stock - ETA'!$Q$3:Q2202,'Rango proyecciones'!$AB$7)</f>
        <v/>
      </c>
      <c r="T339" s="15">
        <f>R339</f>
        <v/>
      </c>
      <c r="U339" s="15">
        <f>S339</f>
        <v/>
      </c>
      <c r="V339" s="6" t="n">
        <v>240000</v>
      </c>
      <c r="W339" s="9">
        <f>SUMIFS('Stock - ETA'!$T$3:T2202,'Stock - ETA'!$F$3:F2202,'Rango proyecciones'!C339,'Stock - ETA'!$AA$3:AA2202,'Rango proyecciones'!$AB$5) + SUMIFS('Stock - ETA'!$S$3:S2202,'Stock - ETA'!$F$3:F2202,'Rango proyecciones'!C339,'Stock - ETA'!$AA$3:AA2202,'Rango proyecciones'!$AB$8)</f>
        <v/>
      </c>
      <c r="X339" s="9">
        <f>SUMIFS('Stock - ETA'!$J$3:J2202,'Stock - ETA'!$F$3:F2202,'Rango proyecciones'!C339,'Stock - ETA'!$Q$3:Q2202,'Rango proyecciones'!$AB$5) + SUMIFS('Stock - ETA'!$I$3:I2202,'Stock - ETA'!$F$3:F2202,'Rango proyecciones'!C339,'Stock - ETA'!$Q$3:Q2202,'Rango proyecciones'!$AB$8)</f>
        <v/>
      </c>
      <c r="Y339" s="15">
        <f> 0.6 * V339 + W339</f>
        <v/>
      </c>
      <c r="Z339" s="15">
        <f> 0.6 * V339 + X339</f>
        <v/>
      </c>
      <c r="AA339" s="6" t="n"/>
    </row>
    <row r="340">
      <c r="A340" s="4" t="inlineStr">
        <is>
          <t>Cerdo</t>
        </is>
      </c>
      <c r="B340" s="4" t="inlineStr">
        <is>
          <t>Venta Local</t>
        </is>
      </c>
      <c r="C340" s="4" t="inlineStr">
        <is>
          <t>agrosuper shanghai1023035</t>
        </is>
      </c>
      <c r="D340" s="4" t="inlineStr">
        <is>
          <t>Agrosuper Shanghai</t>
        </is>
      </c>
      <c r="E340" s="4" t="n">
        <v>1023035</v>
      </c>
      <c r="F340" s="4" t="inlineStr">
        <is>
          <t>GO Belly Strip@ Cj 20k AS</t>
        </is>
      </c>
      <c r="G340" s="4" t="inlineStr">
        <is>
          <t>Recortes</t>
        </is>
      </c>
      <c r="H340" s="6" t="n">
        <v>2883.75</v>
      </c>
      <c r="I340" s="9" t="n">
        <v>0</v>
      </c>
      <c r="J340" s="6">
        <f>SUMIFS('Stock - ETA'!$R$3:R2202,'Stock - ETA'!$F$3:F2202,'Rango proyecciones'!C340,'Stock - ETA'!$AA$3:AA2202,'Rango proyecciones'!$AB$5)</f>
        <v/>
      </c>
      <c r="K340" s="9">
        <f>SUMIFS('Stock - ETA'!$H$3:H2202,'Stock - ETA'!$F$3:F2202,'Rango proyecciones'!C340,'Stock - ETA'!$Q$3:Q2202,'Rango proyecciones'!$AB$5)</f>
        <v/>
      </c>
      <c r="L340" s="9" t="n">
        <v>0</v>
      </c>
      <c r="M340" s="9" t="n">
        <v>0</v>
      </c>
      <c r="N340" s="9" t="n"/>
      <c r="O340" s="9" t="n"/>
      <c r="P340" s="15">
        <f>H340 + O340 + J340</f>
        <v/>
      </c>
      <c r="Q340" s="16">
        <f>H340 + O340 + K340</f>
        <v/>
      </c>
      <c r="R340" s="6">
        <f>SUMIFS('Stock - ETA'!$S$3:S2202,'Stock - ETA'!$F$3:F2202,'Rango proyecciones'!C340,'Stock - ETA'!$AA$3:AA2202,'Rango proyecciones'!$AB$5) + SUMIFS('Stock - ETA'!$R$3:R2202,'Stock - ETA'!$F$3:F2202,'Rango proyecciones'!C340,'Stock - ETA'!$AA$3:AA2202,'Rango proyecciones'!$AB$7)</f>
        <v/>
      </c>
      <c r="S340" s="9">
        <f>SUMIFS('Stock - ETA'!$I$3:I2202,'Stock - ETA'!$F$3:F2202,'Rango proyecciones'!C340,'Stock - ETA'!$Q$3:Q2202,'Rango proyecciones'!$AB$5) + SUMIFS('Stock - ETA'!$H$3:H2202,'Stock - ETA'!$F$3:F2202,'Rango proyecciones'!C340,'Stock - ETA'!$Q$3:Q2202,'Rango proyecciones'!$AB$7)</f>
        <v/>
      </c>
      <c r="T340" s="15">
        <f>R340</f>
        <v/>
      </c>
      <c r="U340" s="15">
        <f>S340</f>
        <v/>
      </c>
      <c r="V340" s="6" t="n"/>
      <c r="W340" s="9">
        <f>SUMIFS('Stock - ETA'!$T$3:T2202,'Stock - ETA'!$F$3:F2202,'Rango proyecciones'!C340,'Stock - ETA'!$AA$3:AA2202,'Rango proyecciones'!$AB$5) + SUMIFS('Stock - ETA'!$S$3:S2202,'Stock - ETA'!$F$3:F2202,'Rango proyecciones'!C340,'Stock - ETA'!$AA$3:AA2202,'Rango proyecciones'!$AB$8)</f>
        <v/>
      </c>
      <c r="X340" s="9">
        <f>SUMIFS('Stock - ETA'!$J$3:J2202,'Stock - ETA'!$F$3:F2202,'Rango proyecciones'!C340,'Stock - ETA'!$Q$3:Q2202,'Rango proyecciones'!$AB$5) + SUMIFS('Stock - ETA'!$I$3:I2202,'Stock - ETA'!$F$3:F2202,'Rango proyecciones'!C340,'Stock - ETA'!$Q$3:Q2202,'Rango proyecciones'!$AB$8)</f>
        <v/>
      </c>
      <c r="Y340" s="15">
        <f> 0.6 * V340 + W340</f>
        <v/>
      </c>
      <c r="Z340" s="15">
        <f> 0.6 * V340 + X340</f>
        <v/>
      </c>
      <c r="AA340" s="6" t="n"/>
    </row>
    <row r="341">
      <c r="A341" s="4" t="inlineStr">
        <is>
          <t>Cerdo</t>
        </is>
      </c>
      <c r="B341" s="4" t="inlineStr">
        <is>
          <t>Venta Local</t>
        </is>
      </c>
      <c r="C341" s="4" t="inlineStr">
        <is>
          <t>agrosuper shanghai1023066</t>
        </is>
      </c>
      <c r="D341" s="4" t="inlineStr">
        <is>
          <t>Agrosuper Shanghai</t>
        </is>
      </c>
      <c r="E341" s="4" t="n">
        <v>1023066</v>
      </c>
      <c r="F341" s="4" t="inlineStr">
        <is>
          <t>GO BB Ribs@ Cj 16k AS</t>
        </is>
      </c>
      <c r="G341" s="4" t="inlineStr">
        <is>
          <t>Chuleta</t>
        </is>
      </c>
      <c r="H341" s="6" t="n">
        <v>1006.5</v>
      </c>
      <c r="I341" s="9" t="n">
        <v>0</v>
      </c>
      <c r="J341" s="6">
        <f>SUMIFS('Stock - ETA'!$R$3:R2202,'Stock - ETA'!$F$3:F2202,'Rango proyecciones'!C341,'Stock - ETA'!$AA$3:AA2202,'Rango proyecciones'!$AB$5)</f>
        <v/>
      </c>
      <c r="K341" s="9">
        <f>SUMIFS('Stock - ETA'!$H$3:H2202,'Stock - ETA'!$F$3:F2202,'Rango proyecciones'!C341,'Stock - ETA'!$Q$3:Q2202,'Rango proyecciones'!$AB$5)</f>
        <v/>
      </c>
      <c r="L341" s="9" t="n">
        <v>0</v>
      </c>
      <c r="M341" s="9" t="n">
        <v>0</v>
      </c>
      <c r="N341" s="9" t="n">
        <v>0</v>
      </c>
      <c r="O341" s="9" t="n">
        <v>8794.5</v>
      </c>
      <c r="P341" s="15">
        <f>H341 + O341 + J341</f>
        <v/>
      </c>
      <c r="Q341" s="16">
        <f>H341 + O341 + K341</f>
        <v/>
      </c>
      <c r="R341" s="6">
        <f>SUMIFS('Stock - ETA'!$S$3:S2202,'Stock - ETA'!$F$3:F2202,'Rango proyecciones'!C341,'Stock - ETA'!$AA$3:AA2202,'Rango proyecciones'!$AB$5) + SUMIFS('Stock - ETA'!$R$3:R2202,'Stock - ETA'!$F$3:F2202,'Rango proyecciones'!C341,'Stock - ETA'!$AA$3:AA2202,'Rango proyecciones'!$AB$7)</f>
        <v/>
      </c>
      <c r="S341" s="9">
        <f>SUMIFS('Stock - ETA'!$I$3:I2202,'Stock - ETA'!$F$3:F2202,'Rango proyecciones'!C341,'Stock - ETA'!$Q$3:Q2202,'Rango proyecciones'!$AB$5) + SUMIFS('Stock - ETA'!$H$3:H2202,'Stock - ETA'!$F$3:F2202,'Rango proyecciones'!C341,'Stock - ETA'!$Q$3:Q2202,'Rango proyecciones'!$AB$7)</f>
        <v/>
      </c>
      <c r="T341" s="15">
        <f>R341</f>
        <v/>
      </c>
      <c r="U341" s="15">
        <f>S341</f>
        <v/>
      </c>
      <c r="V341" s="6" t="n">
        <v>12000</v>
      </c>
      <c r="W341" s="9">
        <f>SUMIFS('Stock - ETA'!$T$3:T2202,'Stock - ETA'!$F$3:F2202,'Rango proyecciones'!C341,'Stock - ETA'!$AA$3:AA2202,'Rango proyecciones'!$AB$5) + SUMIFS('Stock - ETA'!$S$3:S2202,'Stock - ETA'!$F$3:F2202,'Rango proyecciones'!C341,'Stock - ETA'!$AA$3:AA2202,'Rango proyecciones'!$AB$8)</f>
        <v/>
      </c>
      <c r="X341" s="9">
        <f>SUMIFS('Stock - ETA'!$J$3:J2202,'Stock - ETA'!$F$3:F2202,'Rango proyecciones'!C341,'Stock - ETA'!$Q$3:Q2202,'Rango proyecciones'!$AB$5) + SUMIFS('Stock - ETA'!$I$3:I2202,'Stock - ETA'!$F$3:F2202,'Rango proyecciones'!C341,'Stock - ETA'!$Q$3:Q2202,'Rango proyecciones'!$AB$8)</f>
        <v/>
      </c>
      <c r="Y341" s="15">
        <f> 0.6 * V341 + W341</f>
        <v/>
      </c>
      <c r="Z341" s="15">
        <f> 0.6 * V341 + X341</f>
        <v/>
      </c>
      <c r="AA341" s="6" t="n"/>
    </row>
    <row r="342">
      <c r="A342" s="4" t="inlineStr">
        <is>
          <t>Cerdo</t>
        </is>
      </c>
      <c r="B342" s="4" t="inlineStr">
        <is>
          <t>Venta Local</t>
        </is>
      </c>
      <c r="C342" s="4" t="inlineStr">
        <is>
          <t>agrosuper shanghai1023093</t>
        </is>
      </c>
      <c r="D342" s="4" t="inlineStr">
        <is>
          <t>Agrosuper Shanghai</t>
        </is>
      </c>
      <c r="E342" s="4" t="n">
        <v>1023093</v>
      </c>
      <c r="F342" s="4" t="inlineStr">
        <is>
          <t>GO Cordon Lom@ Bo Cj 20k AS</t>
        </is>
      </c>
      <c r="G342" s="4" t="inlineStr">
        <is>
          <t>Recortes</t>
        </is>
      </c>
      <c r="H342" s="6" t="n">
        <v>136140</v>
      </c>
      <c r="I342" s="9" t="n">
        <v>25000</v>
      </c>
      <c r="J342" s="6">
        <f>SUMIFS('Stock - ETA'!$R$3:R2202,'Stock - ETA'!$F$3:F2202,'Rango proyecciones'!C342,'Stock - ETA'!$AA$3:AA2202,'Rango proyecciones'!$AB$5)</f>
        <v/>
      </c>
      <c r="K342" s="9">
        <f>SUMIFS('Stock - ETA'!$H$3:H2202,'Stock - ETA'!$F$3:F2202,'Rango proyecciones'!C342,'Stock - ETA'!$Q$3:Q2202,'Rango proyecciones'!$AB$5)</f>
        <v/>
      </c>
      <c r="L342" s="9" t="n">
        <v>0</v>
      </c>
      <c r="M342" s="9" t="n">
        <v>0</v>
      </c>
      <c r="N342" s="9" t="n">
        <v>0</v>
      </c>
      <c r="O342" s="9" t="n">
        <v>11840</v>
      </c>
      <c r="P342" s="15">
        <f>H342 + O342 + J342</f>
        <v/>
      </c>
      <c r="Q342" s="16">
        <f>H342 + O342 + K342</f>
        <v/>
      </c>
      <c r="R342" s="6">
        <f>SUMIFS('Stock - ETA'!$S$3:S2202,'Stock - ETA'!$F$3:F2202,'Rango proyecciones'!C342,'Stock - ETA'!$AA$3:AA2202,'Rango proyecciones'!$AB$5) + SUMIFS('Stock - ETA'!$R$3:R2202,'Stock - ETA'!$F$3:F2202,'Rango proyecciones'!C342,'Stock - ETA'!$AA$3:AA2202,'Rango proyecciones'!$AB$7)</f>
        <v/>
      </c>
      <c r="S342" s="9">
        <f>SUMIFS('Stock - ETA'!$I$3:I2202,'Stock - ETA'!$F$3:F2202,'Rango proyecciones'!C342,'Stock - ETA'!$Q$3:Q2202,'Rango proyecciones'!$AB$5) + SUMIFS('Stock - ETA'!$H$3:H2202,'Stock - ETA'!$F$3:F2202,'Rango proyecciones'!C342,'Stock - ETA'!$Q$3:Q2202,'Rango proyecciones'!$AB$7)</f>
        <v/>
      </c>
      <c r="T342" s="15">
        <f>R342</f>
        <v/>
      </c>
      <c r="U342" s="15">
        <f>S342</f>
        <v/>
      </c>
      <c r="V342" s="6" t="n">
        <v>48000</v>
      </c>
      <c r="W342" s="9">
        <f>SUMIFS('Stock - ETA'!$T$3:T2202,'Stock - ETA'!$F$3:F2202,'Rango proyecciones'!C342,'Stock - ETA'!$AA$3:AA2202,'Rango proyecciones'!$AB$5) + SUMIFS('Stock - ETA'!$S$3:S2202,'Stock - ETA'!$F$3:F2202,'Rango proyecciones'!C342,'Stock - ETA'!$AA$3:AA2202,'Rango proyecciones'!$AB$8)</f>
        <v/>
      </c>
      <c r="X342" s="9">
        <f>SUMIFS('Stock - ETA'!$J$3:J2202,'Stock - ETA'!$F$3:F2202,'Rango proyecciones'!C342,'Stock - ETA'!$Q$3:Q2202,'Rango proyecciones'!$AB$5) + SUMIFS('Stock - ETA'!$I$3:I2202,'Stock - ETA'!$F$3:F2202,'Rango proyecciones'!C342,'Stock - ETA'!$Q$3:Q2202,'Rango proyecciones'!$AB$8)</f>
        <v/>
      </c>
      <c r="Y342" s="15">
        <f> 0.6 * V342 + W342</f>
        <v/>
      </c>
      <c r="Z342" s="15">
        <f> 0.6 * V342 + X342</f>
        <v/>
      </c>
      <c r="AA342" s="6" t="n"/>
    </row>
    <row r="343">
      <c r="A343" s="4" t="inlineStr">
        <is>
          <t>Cerdo</t>
        </is>
      </c>
      <c r="B343" s="4" t="inlineStr">
        <is>
          <t>Venta Local</t>
        </is>
      </c>
      <c r="C343" s="4" t="inlineStr">
        <is>
          <t>agrosuper shanghai1023109</t>
        </is>
      </c>
      <c r="D343" s="4" t="inlineStr">
        <is>
          <t>Agrosuper Shanghai</t>
        </is>
      </c>
      <c r="E343" s="4" t="n">
        <v>1023109</v>
      </c>
      <c r="F343" s="4" t="inlineStr">
        <is>
          <t>GO Reco 20/80 @ Cj 20k AS</t>
        </is>
      </c>
      <c r="G343" s="4" t="inlineStr">
        <is>
          <t>Grasas</t>
        </is>
      </c>
      <c r="H343" s="6" t="n">
        <v>24084.95</v>
      </c>
      <c r="I343" s="9" t="n">
        <v>24085</v>
      </c>
      <c r="J343" s="6">
        <f>SUMIFS('Stock - ETA'!$R$3:R2202,'Stock - ETA'!$F$3:F2202,'Rango proyecciones'!C343,'Stock - ETA'!$AA$3:AA2202,'Rango proyecciones'!$AB$5)</f>
        <v/>
      </c>
      <c r="K343" s="9">
        <f>SUMIFS('Stock - ETA'!$H$3:H2202,'Stock - ETA'!$F$3:F2202,'Rango proyecciones'!C343,'Stock - ETA'!$Q$3:Q2202,'Rango proyecciones'!$AB$5)</f>
        <v/>
      </c>
      <c r="L343" s="9" t="n">
        <v>0</v>
      </c>
      <c r="M343" s="9" t="n">
        <v>0</v>
      </c>
      <c r="N343" s="9" t="n"/>
      <c r="O343" s="9" t="n"/>
      <c r="P343" s="15">
        <f>H343 + O343 + J343</f>
        <v/>
      </c>
      <c r="Q343" s="16">
        <f>H343 + O343 + K343</f>
        <v/>
      </c>
      <c r="R343" s="6">
        <f>SUMIFS('Stock - ETA'!$S$3:S2202,'Stock - ETA'!$F$3:F2202,'Rango proyecciones'!C343,'Stock - ETA'!$AA$3:AA2202,'Rango proyecciones'!$AB$5) + SUMIFS('Stock - ETA'!$R$3:R2202,'Stock - ETA'!$F$3:F2202,'Rango proyecciones'!C343,'Stock - ETA'!$AA$3:AA2202,'Rango proyecciones'!$AB$7)</f>
        <v/>
      </c>
      <c r="S343" s="9">
        <f>SUMIFS('Stock - ETA'!$I$3:I2202,'Stock - ETA'!$F$3:F2202,'Rango proyecciones'!C343,'Stock - ETA'!$Q$3:Q2202,'Rango proyecciones'!$AB$5) + SUMIFS('Stock - ETA'!$H$3:H2202,'Stock - ETA'!$F$3:F2202,'Rango proyecciones'!C343,'Stock - ETA'!$Q$3:Q2202,'Rango proyecciones'!$AB$7)</f>
        <v/>
      </c>
      <c r="T343" s="15">
        <f>R343</f>
        <v/>
      </c>
      <c r="U343" s="15">
        <f>S343</f>
        <v/>
      </c>
      <c r="V343" s="6" t="n">
        <v>24000</v>
      </c>
      <c r="W343" s="9">
        <f>SUMIFS('Stock - ETA'!$T$3:T2202,'Stock - ETA'!$F$3:F2202,'Rango proyecciones'!C343,'Stock - ETA'!$AA$3:AA2202,'Rango proyecciones'!$AB$5) + SUMIFS('Stock - ETA'!$S$3:S2202,'Stock - ETA'!$F$3:F2202,'Rango proyecciones'!C343,'Stock - ETA'!$AA$3:AA2202,'Rango proyecciones'!$AB$8)</f>
        <v/>
      </c>
      <c r="X343" s="9">
        <f>SUMIFS('Stock - ETA'!$J$3:J2202,'Stock - ETA'!$F$3:F2202,'Rango proyecciones'!C343,'Stock - ETA'!$Q$3:Q2202,'Rango proyecciones'!$AB$5) + SUMIFS('Stock - ETA'!$I$3:I2202,'Stock - ETA'!$F$3:F2202,'Rango proyecciones'!C343,'Stock - ETA'!$Q$3:Q2202,'Rango proyecciones'!$AB$8)</f>
        <v/>
      </c>
      <c r="Y343" s="15">
        <f> 0.6 * V343 + W343</f>
        <v/>
      </c>
      <c r="Z343" s="15">
        <f> 0.6 * V343 + X343</f>
        <v/>
      </c>
      <c r="AA343" s="6" t="n"/>
    </row>
    <row r="344">
      <c r="A344" s="4" t="inlineStr">
        <is>
          <t>Cerdo</t>
        </is>
      </c>
      <c r="B344" s="4" t="inlineStr">
        <is>
          <t>Venta Local</t>
        </is>
      </c>
      <c r="C344" s="4" t="inlineStr">
        <is>
          <t>agrosuper shanghai1023110</t>
        </is>
      </c>
      <c r="D344" s="4" t="inlineStr">
        <is>
          <t>Agrosuper Shanghai</t>
        </is>
      </c>
      <c r="E344" s="4" t="n">
        <v>1023110</v>
      </c>
      <c r="F344" s="4" t="inlineStr">
        <is>
          <t>GO Pna Forro@ Bo Cj 20k AS</t>
        </is>
      </c>
      <c r="G344" s="4" t="inlineStr">
        <is>
          <t>Cueros</t>
        </is>
      </c>
      <c r="H344" s="6" t="n">
        <v>24231.32</v>
      </c>
      <c r="I344" s="9" t="n">
        <v>24231</v>
      </c>
      <c r="J344" s="6">
        <f>SUMIFS('Stock - ETA'!$R$3:R2202,'Stock - ETA'!$F$3:F2202,'Rango proyecciones'!C344,'Stock - ETA'!$AA$3:AA2202,'Rango proyecciones'!$AB$5)</f>
        <v/>
      </c>
      <c r="K344" s="9">
        <f>SUMIFS('Stock - ETA'!$H$3:H2202,'Stock - ETA'!$F$3:F2202,'Rango proyecciones'!C344,'Stock - ETA'!$Q$3:Q2202,'Rango proyecciones'!$AB$5)</f>
        <v/>
      </c>
      <c r="L344" s="9" t="n">
        <v>0</v>
      </c>
      <c r="M344" s="9" t="n">
        <v>0</v>
      </c>
      <c r="N344" s="9" t="n"/>
      <c r="O344" s="9" t="n"/>
      <c r="P344" s="15">
        <f>H344 + O344 + J344</f>
        <v/>
      </c>
      <c r="Q344" s="16">
        <f>H344 + O344 + K344</f>
        <v/>
      </c>
      <c r="R344" s="6">
        <f>SUMIFS('Stock - ETA'!$S$3:S2202,'Stock - ETA'!$F$3:F2202,'Rango proyecciones'!C344,'Stock - ETA'!$AA$3:AA2202,'Rango proyecciones'!$AB$5) + SUMIFS('Stock - ETA'!$R$3:R2202,'Stock - ETA'!$F$3:F2202,'Rango proyecciones'!C344,'Stock - ETA'!$AA$3:AA2202,'Rango proyecciones'!$AB$7)</f>
        <v/>
      </c>
      <c r="S344" s="9">
        <f>SUMIFS('Stock - ETA'!$I$3:I2202,'Stock - ETA'!$F$3:F2202,'Rango proyecciones'!C344,'Stock - ETA'!$Q$3:Q2202,'Rango proyecciones'!$AB$5) + SUMIFS('Stock - ETA'!$H$3:H2202,'Stock - ETA'!$F$3:F2202,'Rango proyecciones'!C344,'Stock - ETA'!$Q$3:Q2202,'Rango proyecciones'!$AB$7)</f>
        <v/>
      </c>
      <c r="T344" s="15">
        <f>R344</f>
        <v/>
      </c>
      <c r="U344" s="15">
        <f>S344</f>
        <v/>
      </c>
      <c r="V344" s="6" t="n"/>
      <c r="W344" s="9">
        <f>SUMIFS('Stock - ETA'!$T$3:T2202,'Stock - ETA'!$F$3:F2202,'Rango proyecciones'!C344,'Stock - ETA'!$AA$3:AA2202,'Rango proyecciones'!$AB$5) + SUMIFS('Stock - ETA'!$S$3:S2202,'Stock - ETA'!$F$3:F2202,'Rango proyecciones'!C344,'Stock - ETA'!$AA$3:AA2202,'Rango proyecciones'!$AB$8)</f>
        <v/>
      </c>
      <c r="X344" s="9">
        <f>SUMIFS('Stock - ETA'!$J$3:J2202,'Stock - ETA'!$F$3:F2202,'Rango proyecciones'!C344,'Stock - ETA'!$Q$3:Q2202,'Rango proyecciones'!$AB$5) + SUMIFS('Stock - ETA'!$I$3:I2202,'Stock - ETA'!$F$3:F2202,'Rango proyecciones'!C344,'Stock - ETA'!$Q$3:Q2202,'Rango proyecciones'!$AB$8)</f>
        <v/>
      </c>
      <c r="Y344" s="15">
        <f> 0.6 * V344 + W344</f>
        <v/>
      </c>
      <c r="Z344" s="15">
        <f> 0.6 * V344 + X344</f>
        <v/>
      </c>
      <c r="AA344" s="6" t="n"/>
    </row>
    <row r="345">
      <c r="A345" s="4" t="inlineStr">
        <is>
          <t>Cerdo</t>
        </is>
      </c>
      <c r="B345" s="4" t="inlineStr">
        <is>
          <t>Venta Local</t>
        </is>
      </c>
      <c r="C345" s="4" t="inlineStr">
        <is>
          <t>agrosuper shanghai1023111</t>
        </is>
      </c>
      <c r="D345" s="4" t="inlineStr">
        <is>
          <t>Agrosuper Shanghai</t>
        </is>
      </c>
      <c r="E345" s="4" t="n">
        <v>1023111</v>
      </c>
      <c r="F345" s="4" t="inlineStr">
        <is>
          <t>GO Grasa Forro Pna Limp@ Bo Cj 20k AS</t>
        </is>
      </c>
      <c r="G345" s="4" t="inlineStr">
        <is>
          <t>Grasas</t>
        </is>
      </c>
      <c r="H345" s="6" t="n">
        <v>24090.21</v>
      </c>
      <c r="I345" s="9" t="n">
        <v>24090</v>
      </c>
      <c r="J345" s="6">
        <f>SUMIFS('Stock - ETA'!$R$3:R2202,'Stock - ETA'!$F$3:F2202,'Rango proyecciones'!C345,'Stock - ETA'!$AA$3:AA2202,'Rango proyecciones'!$AB$5)</f>
        <v/>
      </c>
      <c r="K345" s="9">
        <f>SUMIFS('Stock - ETA'!$H$3:H2202,'Stock - ETA'!$F$3:F2202,'Rango proyecciones'!C345,'Stock - ETA'!$Q$3:Q2202,'Rango proyecciones'!$AB$5)</f>
        <v/>
      </c>
      <c r="L345" s="9" t="n">
        <v>0</v>
      </c>
      <c r="M345" s="9" t="n">
        <v>0</v>
      </c>
      <c r="N345" s="9" t="n"/>
      <c r="O345" s="9" t="n"/>
      <c r="P345" s="15">
        <f>H345 + O345 + J345</f>
        <v/>
      </c>
      <c r="Q345" s="16">
        <f>H345 + O345 + K345</f>
        <v/>
      </c>
      <c r="R345" s="6">
        <f>SUMIFS('Stock - ETA'!$S$3:S2202,'Stock - ETA'!$F$3:F2202,'Rango proyecciones'!C345,'Stock - ETA'!$AA$3:AA2202,'Rango proyecciones'!$AB$5) + SUMIFS('Stock - ETA'!$R$3:R2202,'Stock - ETA'!$F$3:F2202,'Rango proyecciones'!C345,'Stock - ETA'!$AA$3:AA2202,'Rango proyecciones'!$AB$7)</f>
        <v/>
      </c>
      <c r="S345" s="9">
        <f>SUMIFS('Stock - ETA'!$I$3:I2202,'Stock - ETA'!$F$3:F2202,'Rango proyecciones'!C345,'Stock - ETA'!$Q$3:Q2202,'Rango proyecciones'!$AB$5) + SUMIFS('Stock - ETA'!$H$3:H2202,'Stock - ETA'!$F$3:F2202,'Rango proyecciones'!C345,'Stock - ETA'!$Q$3:Q2202,'Rango proyecciones'!$AB$7)</f>
        <v/>
      </c>
      <c r="T345" s="15">
        <f>R345</f>
        <v/>
      </c>
      <c r="U345" s="15">
        <f>S345</f>
        <v/>
      </c>
      <c r="V345" s="6" t="n"/>
      <c r="W345" s="9">
        <f>SUMIFS('Stock - ETA'!$T$3:T2202,'Stock - ETA'!$F$3:F2202,'Rango proyecciones'!C345,'Stock - ETA'!$AA$3:AA2202,'Rango proyecciones'!$AB$5) + SUMIFS('Stock - ETA'!$S$3:S2202,'Stock - ETA'!$F$3:F2202,'Rango proyecciones'!C345,'Stock - ETA'!$AA$3:AA2202,'Rango proyecciones'!$AB$8)</f>
        <v/>
      </c>
      <c r="X345" s="9">
        <f>SUMIFS('Stock - ETA'!$J$3:J2202,'Stock - ETA'!$F$3:F2202,'Rango proyecciones'!C345,'Stock - ETA'!$Q$3:Q2202,'Rango proyecciones'!$AB$5) + SUMIFS('Stock - ETA'!$I$3:I2202,'Stock - ETA'!$F$3:F2202,'Rango proyecciones'!C345,'Stock - ETA'!$Q$3:Q2202,'Rango proyecciones'!$AB$8)</f>
        <v/>
      </c>
      <c r="Y345" s="15">
        <f> 0.6 * V345 + W345</f>
        <v/>
      </c>
      <c r="Z345" s="15">
        <f> 0.6 * V345 + X345</f>
        <v/>
      </c>
      <c r="AA345" s="6" t="n"/>
    </row>
    <row r="346">
      <c r="A346" s="4" t="inlineStr">
        <is>
          <t>Cerdo</t>
        </is>
      </c>
      <c r="B346" s="4" t="inlineStr">
        <is>
          <t>Venta Local</t>
        </is>
      </c>
      <c r="C346" s="4" t="inlineStr">
        <is>
          <t>agrosuper shanghai1023143</t>
        </is>
      </c>
      <c r="D346" s="4" t="inlineStr">
        <is>
          <t>Agrosuper Shanghai</t>
        </is>
      </c>
      <c r="E346" s="4" t="n">
        <v>1023143</v>
      </c>
      <c r="F346" s="4" t="inlineStr">
        <is>
          <t>GO Platead@ Fi Cj 20k AS</t>
        </is>
      </c>
      <c r="G346" s="4" t="inlineStr">
        <is>
          <t>Prolijado</t>
        </is>
      </c>
      <c r="H346" s="6" t="n">
        <v>900</v>
      </c>
      <c r="I346" s="9" t="n">
        <v>0</v>
      </c>
      <c r="J346" s="6">
        <f>SUMIFS('Stock - ETA'!$R$3:R2202,'Stock - ETA'!$F$3:F2202,'Rango proyecciones'!C346,'Stock - ETA'!$AA$3:AA2202,'Rango proyecciones'!$AB$5)</f>
        <v/>
      </c>
      <c r="K346" s="9">
        <f>SUMIFS('Stock - ETA'!$H$3:H2202,'Stock - ETA'!$F$3:F2202,'Rango proyecciones'!C346,'Stock - ETA'!$Q$3:Q2202,'Rango proyecciones'!$AB$5)</f>
        <v/>
      </c>
      <c r="L346" s="9" t="n">
        <v>0</v>
      </c>
      <c r="M346" s="9" t="n">
        <v>0</v>
      </c>
      <c r="N346" s="9" t="n"/>
      <c r="O346" s="9" t="n"/>
      <c r="P346" s="15">
        <f>H346 + O346 + J346</f>
        <v/>
      </c>
      <c r="Q346" s="16">
        <f>H346 + O346 + K346</f>
        <v/>
      </c>
      <c r="R346" s="6">
        <f>SUMIFS('Stock - ETA'!$S$3:S2202,'Stock - ETA'!$F$3:F2202,'Rango proyecciones'!C346,'Stock - ETA'!$AA$3:AA2202,'Rango proyecciones'!$AB$5) + SUMIFS('Stock - ETA'!$R$3:R2202,'Stock - ETA'!$F$3:F2202,'Rango proyecciones'!C346,'Stock - ETA'!$AA$3:AA2202,'Rango proyecciones'!$AB$7)</f>
        <v/>
      </c>
      <c r="S346" s="9">
        <f>SUMIFS('Stock - ETA'!$I$3:I2202,'Stock - ETA'!$F$3:F2202,'Rango proyecciones'!C346,'Stock - ETA'!$Q$3:Q2202,'Rango proyecciones'!$AB$5) + SUMIFS('Stock - ETA'!$H$3:H2202,'Stock - ETA'!$F$3:F2202,'Rango proyecciones'!C346,'Stock - ETA'!$Q$3:Q2202,'Rango proyecciones'!$AB$7)</f>
        <v/>
      </c>
      <c r="T346" s="15">
        <f>R346</f>
        <v/>
      </c>
      <c r="U346" s="15">
        <f>S346</f>
        <v/>
      </c>
      <c r="V346" s="6" t="n"/>
      <c r="W346" s="9">
        <f>SUMIFS('Stock - ETA'!$T$3:T2202,'Stock - ETA'!$F$3:F2202,'Rango proyecciones'!C346,'Stock - ETA'!$AA$3:AA2202,'Rango proyecciones'!$AB$5) + SUMIFS('Stock - ETA'!$S$3:S2202,'Stock - ETA'!$F$3:F2202,'Rango proyecciones'!C346,'Stock - ETA'!$AA$3:AA2202,'Rango proyecciones'!$AB$8)</f>
        <v/>
      </c>
      <c r="X346" s="9">
        <f>SUMIFS('Stock - ETA'!$J$3:J2202,'Stock - ETA'!$F$3:F2202,'Rango proyecciones'!C346,'Stock - ETA'!$Q$3:Q2202,'Rango proyecciones'!$AB$5) + SUMIFS('Stock - ETA'!$I$3:I2202,'Stock - ETA'!$F$3:F2202,'Rango proyecciones'!C346,'Stock - ETA'!$Q$3:Q2202,'Rango proyecciones'!$AB$8)</f>
        <v/>
      </c>
      <c r="Y346" s="15">
        <f> 0.6 * V346 + W346</f>
        <v/>
      </c>
      <c r="Z346" s="15">
        <f> 0.6 * V346 + X346</f>
        <v/>
      </c>
      <c r="AA346" s="6" t="n"/>
    </row>
    <row r="347">
      <c r="A347" s="4" t="inlineStr">
        <is>
          <t>Cerdo</t>
        </is>
      </c>
      <c r="B347" s="4" t="inlineStr">
        <is>
          <t>Venta Local</t>
        </is>
      </c>
      <c r="C347" s="4" t="inlineStr">
        <is>
          <t>agrosuper shanghai1023291</t>
        </is>
      </c>
      <c r="D347" s="4" t="inlineStr">
        <is>
          <t>Agrosuper Shanghai</t>
        </is>
      </c>
      <c r="E347" s="4" t="n">
        <v>1023291</v>
      </c>
      <c r="F347" s="4" t="inlineStr">
        <is>
          <t>GO Hso Costilla 4x 5kg @ Cj 20k AS</t>
        </is>
      </c>
      <c r="G347" s="4" t="inlineStr">
        <is>
          <t>Huesos</t>
        </is>
      </c>
      <c r="H347" s="6" t="n">
        <v>0</v>
      </c>
      <c r="I347" s="9" t="n">
        <v>23940</v>
      </c>
      <c r="J347" s="6">
        <f>SUMIFS('Stock - ETA'!$R$3:R2202,'Stock - ETA'!$F$3:F2202,'Rango proyecciones'!C347,'Stock - ETA'!$AA$3:AA2202,'Rango proyecciones'!$AB$5)</f>
        <v/>
      </c>
      <c r="K347" s="9">
        <f>SUMIFS('Stock - ETA'!$H$3:H2202,'Stock - ETA'!$F$3:F2202,'Rango proyecciones'!C347,'Stock - ETA'!$Q$3:Q2202,'Rango proyecciones'!$AB$5)</f>
        <v/>
      </c>
      <c r="L347" s="9" t="n">
        <v>0</v>
      </c>
      <c r="M347" s="9" t="n">
        <v>0</v>
      </c>
      <c r="N347" s="9" t="n">
        <v>0</v>
      </c>
      <c r="O347" s="9" t="n">
        <v>0</v>
      </c>
      <c r="P347" s="15">
        <f>H347 + O347 + J347</f>
        <v/>
      </c>
      <c r="Q347" s="16">
        <f>H347 + O347 + K347</f>
        <v/>
      </c>
      <c r="R347" s="6">
        <f>SUMIFS('Stock - ETA'!$S$3:S2202,'Stock - ETA'!$F$3:F2202,'Rango proyecciones'!C347,'Stock - ETA'!$AA$3:AA2202,'Rango proyecciones'!$AB$5) + SUMIFS('Stock - ETA'!$R$3:R2202,'Stock - ETA'!$F$3:F2202,'Rango proyecciones'!C347,'Stock - ETA'!$AA$3:AA2202,'Rango proyecciones'!$AB$7)</f>
        <v/>
      </c>
      <c r="S347" s="9">
        <f>SUMIFS('Stock - ETA'!$I$3:I2202,'Stock - ETA'!$F$3:F2202,'Rango proyecciones'!C347,'Stock - ETA'!$Q$3:Q2202,'Rango proyecciones'!$AB$5) + SUMIFS('Stock - ETA'!$H$3:H2202,'Stock - ETA'!$F$3:F2202,'Rango proyecciones'!C347,'Stock - ETA'!$Q$3:Q2202,'Rango proyecciones'!$AB$7)</f>
        <v/>
      </c>
      <c r="T347" s="15">
        <f>R347</f>
        <v/>
      </c>
      <c r="U347" s="15">
        <f>S347</f>
        <v/>
      </c>
      <c r="V347" s="6" t="n">
        <v>32056</v>
      </c>
      <c r="W347" s="9">
        <f>SUMIFS('Stock - ETA'!$T$3:T2202,'Stock - ETA'!$F$3:F2202,'Rango proyecciones'!C347,'Stock - ETA'!$AA$3:AA2202,'Rango proyecciones'!$AB$5) + SUMIFS('Stock - ETA'!$S$3:S2202,'Stock - ETA'!$F$3:F2202,'Rango proyecciones'!C347,'Stock - ETA'!$AA$3:AA2202,'Rango proyecciones'!$AB$8)</f>
        <v/>
      </c>
      <c r="X347" s="9">
        <f>SUMIFS('Stock - ETA'!$J$3:J2202,'Stock - ETA'!$F$3:F2202,'Rango proyecciones'!C347,'Stock - ETA'!$Q$3:Q2202,'Rango proyecciones'!$AB$5) + SUMIFS('Stock - ETA'!$I$3:I2202,'Stock - ETA'!$F$3:F2202,'Rango proyecciones'!C347,'Stock - ETA'!$Q$3:Q2202,'Rango proyecciones'!$AB$8)</f>
        <v/>
      </c>
      <c r="Y347" s="15">
        <f> 0.6 * V347 + W347</f>
        <v/>
      </c>
      <c r="Z347" s="15">
        <f> 0.6 * V347 + X347</f>
        <v/>
      </c>
      <c r="AA347" s="6" t="n"/>
    </row>
    <row r="348">
      <c r="A348" s="4" t="inlineStr">
        <is>
          <t>Cerdo</t>
        </is>
      </c>
      <c r="B348" s="4" t="inlineStr">
        <is>
          <t>Venta Local</t>
        </is>
      </c>
      <c r="C348" s="4" t="inlineStr">
        <is>
          <t>agrosuper shanghai1023306</t>
        </is>
      </c>
      <c r="D348" s="4" t="inlineStr">
        <is>
          <t>Agrosuper Shanghai</t>
        </is>
      </c>
      <c r="E348" s="4" t="n">
        <v>1023306</v>
      </c>
      <c r="F348" s="4" t="inlineStr">
        <is>
          <t>GO Cue granel@ Bo Cj 20k AS</t>
        </is>
      </c>
      <c r="G348" s="4" t="inlineStr">
        <is>
          <t>Cueros</t>
        </is>
      </c>
      <c r="H348" s="6" t="n">
        <v>120820</v>
      </c>
      <c r="I348" s="9" t="n">
        <v>266360</v>
      </c>
      <c r="J348" s="6">
        <f>SUMIFS('Stock - ETA'!$R$3:R2202,'Stock - ETA'!$F$3:F2202,'Rango proyecciones'!C348,'Stock - ETA'!$AA$3:AA2202,'Rango proyecciones'!$AB$5)</f>
        <v/>
      </c>
      <c r="K348" s="9">
        <f>SUMIFS('Stock - ETA'!$H$3:H2202,'Stock - ETA'!$F$3:F2202,'Rango proyecciones'!C348,'Stock - ETA'!$Q$3:Q2202,'Rango proyecciones'!$AB$5)</f>
        <v/>
      </c>
      <c r="L348" s="9" t="n">
        <v>0</v>
      </c>
      <c r="M348" s="9" t="n">
        <v>0</v>
      </c>
      <c r="N348" s="9" t="n"/>
      <c r="O348" s="9" t="n"/>
      <c r="P348" s="15">
        <f>H348 + O348 + J348</f>
        <v/>
      </c>
      <c r="Q348" s="16">
        <f>H348 + O348 + K348</f>
        <v/>
      </c>
      <c r="R348" s="6">
        <f>SUMIFS('Stock - ETA'!$S$3:S2202,'Stock - ETA'!$F$3:F2202,'Rango proyecciones'!C348,'Stock - ETA'!$AA$3:AA2202,'Rango proyecciones'!$AB$5) + SUMIFS('Stock - ETA'!$R$3:R2202,'Stock - ETA'!$F$3:F2202,'Rango proyecciones'!C348,'Stock - ETA'!$AA$3:AA2202,'Rango proyecciones'!$AB$7)</f>
        <v/>
      </c>
      <c r="S348" s="9">
        <f>SUMIFS('Stock - ETA'!$I$3:I2202,'Stock - ETA'!$F$3:F2202,'Rango proyecciones'!C348,'Stock - ETA'!$Q$3:Q2202,'Rango proyecciones'!$AB$5) + SUMIFS('Stock - ETA'!$H$3:H2202,'Stock - ETA'!$F$3:F2202,'Rango proyecciones'!C348,'Stock - ETA'!$Q$3:Q2202,'Rango proyecciones'!$AB$7)</f>
        <v/>
      </c>
      <c r="T348" s="15">
        <f>R348</f>
        <v/>
      </c>
      <c r="U348" s="15">
        <f>S348</f>
        <v/>
      </c>
      <c r="V348" s="6" t="n"/>
      <c r="W348" s="9">
        <f>SUMIFS('Stock - ETA'!$T$3:T2202,'Stock - ETA'!$F$3:F2202,'Rango proyecciones'!C348,'Stock - ETA'!$AA$3:AA2202,'Rango proyecciones'!$AB$5) + SUMIFS('Stock - ETA'!$S$3:S2202,'Stock - ETA'!$F$3:F2202,'Rango proyecciones'!C348,'Stock - ETA'!$AA$3:AA2202,'Rango proyecciones'!$AB$8)</f>
        <v/>
      </c>
      <c r="X348" s="9">
        <f>SUMIFS('Stock - ETA'!$J$3:J2202,'Stock - ETA'!$F$3:F2202,'Rango proyecciones'!C348,'Stock - ETA'!$Q$3:Q2202,'Rango proyecciones'!$AB$5) + SUMIFS('Stock - ETA'!$I$3:I2202,'Stock - ETA'!$F$3:F2202,'Rango proyecciones'!C348,'Stock - ETA'!$Q$3:Q2202,'Rango proyecciones'!$AB$8)</f>
        <v/>
      </c>
      <c r="Y348" s="15">
        <f> 0.6 * V348 + W348</f>
        <v/>
      </c>
      <c r="Z348" s="15">
        <f> 0.6 * V348 + X348</f>
        <v/>
      </c>
      <c r="AA348" s="6" t="n"/>
    </row>
    <row r="349">
      <c r="A349" s="4" t="inlineStr">
        <is>
          <t>Cerdo</t>
        </is>
      </c>
      <c r="B349" s="4" t="inlineStr">
        <is>
          <t>Venta Local</t>
        </is>
      </c>
      <c r="C349" s="4" t="inlineStr">
        <is>
          <t>agrosuper shanghai1023354</t>
        </is>
      </c>
      <c r="D349" s="4" t="inlineStr">
        <is>
          <t>Agrosuper Shanghai</t>
        </is>
      </c>
      <c r="E349" s="4" t="n">
        <v>1023354</v>
      </c>
      <c r="F349" s="4" t="inlineStr">
        <is>
          <t>GO PernilM 1 kg down@ Cj 10k AS</t>
        </is>
      </c>
      <c r="G349" s="4" t="inlineStr">
        <is>
          <t>Pernil</t>
        </is>
      </c>
      <c r="H349" s="6" t="n">
        <v>24170</v>
      </c>
      <c r="I349" s="9" t="n">
        <v>24170</v>
      </c>
      <c r="J349" s="6">
        <f>SUMIFS('Stock - ETA'!$R$3:R2202,'Stock - ETA'!$F$3:F2202,'Rango proyecciones'!C349,'Stock - ETA'!$AA$3:AA2202,'Rango proyecciones'!$AB$5)</f>
        <v/>
      </c>
      <c r="K349" s="9">
        <f>SUMIFS('Stock - ETA'!$H$3:H2202,'Stock - ETA'!$F$3:F2202,'Rango proyecciones'!C349,'Stock - ETA'!$Q$3:Q2202,'Rango proyecciones'!$AB$5)</f>
        <v/>
      </c>
      <c r="L349" s="9" t="n">
        <v>0</v>
      </c>
      <c r="M349" s="9" t="n">
        <v>0</v>
      </c>
      <c r="N349" s="9" t="n"/>
      <c r="O349" s="9" t="n"/>
      <c r="P349" s="15">
        <f>H349 + O349 + J349</f>
        <v/>
      </c>
      <c r="Q349" s="16">
        <f>H349 + O349 + K349</f>
        <v/>
      </c>
      <c r="R349" s="6">
        <f>SUMIFS('Stock - ETA'!$S$3:S2202,'Stock - ETA'!$F$3:F2202,'Rango proyecciones'!C349,'Stock - ETA'!$AA$3:AA2202,'Rango proyecciones'!$AB$5) + SUMIFS('Stock - ETA'!$R$3:R2202,'Stock - ETA'!$F$3:F2202,'Rango proyecciones'!C349,'Stock - ETA'!$AA$3:AA2202,'Rango proyecciones'!$AB$7)</f>
        <v/>
      </c>
      <c r="S349" s="9">
        <f>SUMIFS('Stock - ETA'!$I$3:I2202,'Stock - ETA'!$F$3:F2202,'Rango proyecciones'!C349,'Stock - ETA'!$Q$3:Q2202,'Rango proyecciones'!$AB$5) + SUMIFS('Stock - ETA'!$H$3:H2202,'Stock - ETA'!$F$3:F2202,'Rango proyecciones'!C349,'Stock - ETA'!$Q$3:Q2202,'Rango proyecciones'!$AB$7)</f>
        <v/>
      </c>
      <c r="T349" s="15">
        <f>R349</f>
        <v/>
      </c>
      <c r="U349" s="15">
        <f>S349</f>
        <v/>
      </c>
      <c r="V349" s="6" t="n"/>
      <c r="W349" s="9">
        <f>SUMIFS('Stock - ETA'!$T$3:T2202,'Stock - ETA'!$F$3:F2202,'Rango proyecciones'!C349,'Stock - ETA'!$AA$3:AA2202,'Rango proyecciones'!$AB$5) + SUMIFS('Stock - ETA'!$S$3:S2202,'Stock - ETA'!$F$3:F2202,'Rango proyecciones'!C349,'Stock - ETA'!$AA$3:AA2202,'Rango proyecciones'!$AB$8)</f>
        <v/>
      </c>
      <c r="X349" s="9">
        <f>SUMIFS('Stock - ETA'!$J$3:J2202,'Stock - ETA'!$F$3:F2202,'Rango proyecciones'!C349,'Stock - ETA'!$Q$3:Q2202,'Rango proyecciones'!$AB$5) + SUMIFS('Stock - ETA'!$I$3:I2202,'Stock - ETA'!$F$3:F2202,'Rango proyecciones'!C349,'Stock - ETA'!$Q$3:Q2202,'Rango proyecciones'!$AB$8)</f>
        <v/>
      </c>
      <c r="Y349" s="15">
        <f> 0.6 * V349 + W349</f>
        <v/>
      </c>
      <c r="Z349" s="15">
        <f> 0.6 * V349 + X349</f>
        <v/>
      </c>
      <c r="AA349" s="6" t="n"/>
    </row>
    <row r="350">
      <c r="A350" s="4" t="inlineStr">
        <is>
          <t>Cerdo</t>
        </is>
      </c>
      <c r="B350" s="4" t="inlineStr">
        <is>
          <t>Venta Local</t>
        </is>
      </c>
      <c r="C350" s="4" t="inlineStr">
        <is>
          <t>agrosuper shanghai1023373</t>
        </is>
      </c>
      <c r="D350" s="4" t="inlineStr">
        <is>
          <t>Agrosuper Shanghai</t>
        </is>
      </c>
      <c r="E350" s="4" t="n">
        <v>1023373</v>
      </c>
      <c r="F350" s="4" t="inlineStr">
        <is>
          <t>GO PernilM 1-1.3 kg@ Cj 10k AS</t>
        </is>
      </c>
      <c r="G350" s="4" t="inlineStr">
        <is>
          <t>Pernil</t>
        </is>
      </c>
      <c r="H350" s="6" t="n">
        <v>24190</v>
      </c>
      <c r="I350" s="9" t="n">
        <v>24190</v>
      </c>
      <c r="J350" s="6">
        <f>SUMIFS('Stock - ETA'!$R$3:R2202,'Stock - ETA'!$F$3:F2202,'Rango proyecciones'!C350,'Stock - ETA'!$AA$3:AA2202,'Rango proyecciones'!$AB$5)</f>
        <v/>
      </c>
      <c r="K350" s="9">
        <f>SUMIFS('Stock - ETA'!$H$3:H2202,'Stock - ETA'!$F$3:F2202,'Rango proyecciones'!C350,'Stock - ETA'!$Q$3:Q2202,'Rango proyecciones'!$AB$5)</f>
        <v/>
      </c>
      <c r="L350" s="9" t="n">
        <v>0</v>
      </c>
      <c r="M350" s="9" t="n">
        <v>0</v>
      </c>
      <c r="N350" s="9" t="n">
        <v>0</v>
      </c>
      <c r="O350" s="9" t="n">
        <v>0</v>
      </c>
      <c r="P350" s="15">
        <f>H350 + O350 + J350</f>
        <v/>
      </c>
      <c r="Q350" s="16">
        <f>H350 + O350 + K350</f>
        <v/>
      </c>
      <c r="R350" s="6">
        <f>SUMIFS('Stock - ETA'!$S$3:S2202,'Stock - ETA'!$F$3:F2202,'Rango proyecciones'!C350,'Stock - ETA'!$AA$3:AA2202,'Rango proyecciones'!$AB$5) + SUMIFS('Stock - ETA'!$R$3:R2202,'Stock - ETA'!$F$3:F2202,'Rango proyecciones'!C350,'Stock - ETA'!$AA$3:AA2202,'Rango proyecciones'!$AB$7)</f>
        <v/>
      </c>
      <c r="S350" s="9">
        <f>SUMIFS('Stock - ETA'!$I$3:I2202,'Stock - ETA'!$F$3:F2202,'Rango proyecciones'!C350,'Stock - ETA'!$Q$3:Q2202,'Rango proyecciones'!$AB$5) + SUMIFS('Stock - ETA'!$H$3:H2202,'Stock - ETA'!$F$3:F2202,'Rango proyecciones'!C350,'Stock - ETA'!$Q$3:Q2202,'Rango proyecciones'!$AB$7)</f>
        <v/>
      </c>
      <c r="T350" s="15">
        <f>R350</f>
        <v/>
      </c>
      <c r="U350" s="15">
        <f>S350</f>
        <v/>
      </c>
      <c r="V350" s="6" t="n">
        <v>48000</v>
      </c>
      <c r="W350" s="9">
        <f>SUMIFS('Stock - ETA'!$T$3:T2202,'Stock - ETA'!$F$3:F2202,'Rango proyecciones'!C350,'Stock - ETA'!$AA$3:AA2202,'Rango proyecciones'!$AB$5) + SUMIFS('Stock - ETA'!$S$3:S2202,'Stock - ETA'!$F$3:F2202,'Rango proyecciones'!C350,'Stock - ETA'!$AA$3:AA2202,'Rango proyecciones'!$AB$8)</f>
        <v/>
      </c>
      <c r="X350" s="9">
        <f>SUMIFS('Stock - ETA'!$J$3:J2202,'Stock - ETA'!$F$3:F2202,'Rango proyecciones'!C350,'Stock - ETA'!$Q$3:Q2202,'Rango proyecciones'!$AB$5) + SUMIFS('Stock - ETA'!$I$3:I2202,'Stock - ETA'!$F$3:F2202,'Rango proyecciones'!C350,'Stock - ETA'!$Q$3:Q2202,'Rango proyecciones'!$AB$8)</f>
        <v/>
      </c>
      <c r="Y350" s="15">
        <f> 0.6 * V350 + W350</f>
        <v/>
      </c>
      <c r="Z350" s="15">
        <f> 0.6 * V350 + X350</f>
        <v/>
      </c>
      <c r="AA350" s="6" t="n"/>
    </row>
    <row r="351">
      <c r="A351" s="4" t="inlineStr">
        <is>
          <t>Cerdo</t>
        </is>
      </c>
      <c r="B351" s="4" t="inlineStr">
        <is>
          <t>Venta Local</t>
        </is>
      </c>
      <c r="C351" s="4" t="inlineStr">
        <is>
          <t>agrosuper shanghai1023411</t>
        </is>
      </c>
      <c r="D351" s="4" t="inlineStr">
        <is>
          <t>Agrosuper Shanghai</t>
        </is>
      </c>
      <c r="E351" s="4" t="n">
        <v>1023411</v>
      </c>
      <c r="F351" s="4" t="inlineStr">
        <is>
          <t>GO  PpPna 54@ Bo Cj AS</t>
        </is>
      </c>
      <c r="G351" s="4" t="inlineStr">
        <is>
          <t>Pierna</t>
        </is>
      </c>
      <c r="H351" s="6" t="n">
        <v>24095.74</v>
      </c>
      <c r="I351" s="9" t="n">
        <v>48108</v>
      </c>
      <c r="J351" s="6">
        <f>SUMIFS('Stock - ETA'!$R$3:R2202,'Stock - ETA'!$F$3:F2202,'Rango proyecciones'!C351,'Stock - ETA'!$AA$3:AA2202,'Rango proyecciones'!$AB$5)</f>
        <v/>
      </c>
      <c r="K351" s="9">
        <f>SUMIFS('Stock - ETA'!$H$3:H2202,'Stock - ETA'!$F$3:F2202,'Rango proyecciones'!C351,'Stock - ETA'!$Q$3:Q2202,'Rango proyecciones'!$AB$5)</f>
        <v/>
      </c>
      <c r="L351" s="9" t="n">
        <v>0</v>
      </c>
      <c r="M351" s="9" t="n">
        <v>0</v>
      </c>
      <c r="N351" s="9" t="n"/>
      <c r="O351" s="9" t="n"/>
      <c r="P351" s="15">
        <f>H351 + O351 + J351</f>
        <v/>
      </c>
      <c r="Q351" s="16">
        <f>H351 + O351 + K351</f>
        <v/>
      </c>
      <c r="R351" s="6">
        <f>SUMIFS('Stock - ETA'!$S$3:S2202,'Stock - ETA'!$F$3:F2202,'Rango proyecciones'!C351,'Stock - ETA'!$AA$3:AA2202,'Rango proyecciones'!$AB$5) + SUMIFS('Stock - ETA'!$R$3:R2202,'Stock - ETA'!$F$3:F2202,'Rango proyecciones'!C351,'Stock - ETA'!$AA$3:AA2202,'Rango proyecciones'!$AB$7)</f>
        <v/>
      </c>
      <c r="S351" s="9">
        <f>SUMIFS('Stock - ETA'!$I$3:I2202,'Stock - ETA'!$F$3:F2202,'Rango proyecciones'!C351,'Stock - ETA'!$Q$3:Q2202,'Rango proyecciones'!$AB$5) + SUMIFS('Stock - ETA'!$H$3:H2202,'Stock - ETA'!$F$3:F2202,'Rango proyecciones'!C351,'Stock - ETA'!$Q$3:Q2202,'Rango proyecciones'!$AB$7)</f>
        <v/>
      </c>
      <c r="T351" s="15">
        <f>R351</f>
        <v/>
      </c>
      <c r="U351" s="15">
        <f>S351</f>
        <v/>
      </c>
      <c r="V351" s="6" t="n">
        <v>120000</v>
      </c>
      <c r="W351" s="9">
        <f>SUMIFS('Stock - ETA'!$T$3:T2202,'Stock - ETA'!$F$3:F2202,'Rango proyecciones'!C351,'Stock - ETA'!$AA$3:AA2202,'Rango proyecciones'!$AB$5) + SUMIFS('Stock - ETA'!$S$3:S2202,'Stock - ETA'!$F$3:F2202,'Rango proyecciones'!C351,'Stock - ETA'!$AA$3:AA2202,'Rango proyecciones'!$AB$8)</f>
        <v/>
      </c>
      <c r="X351" s="9">
        <f>SUMIFS('Stock - ETA'!$J$3:J2202,'Stock - ETA'!$F$3:F2202,'Rango proyecciones'!C351,'Stock - ETA'!$Q$3:Q2202,'Rango proyecciones'!$AB$5) + SUMIFS('Stock - ETA'!$I$3:I2202,'Stock - ETA'!$F$3:F2202,'Rango proyecciones'!C351,'Stock - ETA'!$Q$3:Q2202,'Rango proyecciones'!$AB$8)</f>
        <v/>
      </c>
      <c r="Y351" s="15">
        <f> 0.6 * V351 + W351</f>
        <v/>
      </c>
      <c r="Z351" s="15">
        <f> 0.6 * V351 + X351</f>
        <v/>
      </c>
      <c r="AA351" s="6" t="n"/>
    </row>
    <row r="352">
      <c r="A352" s="4" t="inlineStr">
        <is>
          <t>Cerdo</t>
        </is>
      </c>
      <c r="B352" s="4" t="inlineStr">
        <is>
          <t>Venta Local</t>
        </is>
      </c>
      <c r="C352" s="4" t="inlineStr">
        <is>
          <t>agrosuper shanghai1023412</t>
        </is>
      </c>
      <c r="D352" s="4" t="inlineStr">
        <is>
          <t>Agrosuper Shanghai</t>
        </is>
      </c>
      <c r="E352" s="4" t="n">
        <v>1023412</v>
      </c>
      <c r="F352" s="4" t="inlineStr">
        <is>
          <t>GO  PpPna 57@ Bo Cj AS</t>
        </is>
      </c>
      <c r="G352" s="4" t="inlineStr">
        <is>
          <t>Pierna</t>
        </is>
      </c>
      <c r="H352" s="6" t="n">
        <v>24436.61</v>
      </c>
      <c r="I352" s="9" t="n">
        <v>24437</v>
      </c>
      <c r="J352" s="6">
        <f>SUMIFS('Stock - ETA'!$R$3:R2202,'Stock - ETA'!$F$3:F2202,'Rango proyecciones'!C352,'Stock - ETA'!$AA$3:AA2202,'Rango proyecciones'!$AB$5)</f>
        <v/>
      </c>
      <c r="K352" s="9">
        <f>SUMIFS('Stock - ETA'!$H$3:H2202,'Stock - ETA'!$F$3:F2202,'Rango proyecciones'!C352,'Stock - ETA'!$Q$3:Q2202,'Rango proyecciones'!$AB$5)</f>
        <v/>
      </c>
      <c r="L352" s="9" t="n">
        <v>0</v>
      </c>
      <c r="M352" s="9" t="n">
        <v>0</v>
      </c>
      <c r="N352" s="9" t="n"/>
      <c r="O352" s="9" t="n"/>
      <c r="P352" s="15">
        <f>H352 + O352 + J352</f>
        <v/>
      </c>
      <c r="Q352" s="16">
        <f>H352 + O352 + K352</f>
        <v/>
      </c>
      <c r="R352" s="6">
        <f>SUMIFS('Stock - ETA'!$S$3:S2202,'Stock - ETA'!$F$3:F2202,'Rango proyecciones'!C352,'Stock - ETA'!$AA$3:AA2202,'Rango proyecciones'!$AB$5) + SUMIFS('Stock - ETA'!$R$3:R2202,'Stock - ETA'!$F$3:F2202,'Rango proyecciones'!C352,'Stock - ETA'!$AA$3:AA2202,'Rango proyecciones'!$AB$7)</f>
        <v/>
      </c>
      <c r="S352" s="9">
        <f>SUMIFS('Stock - ETA'!$I$3:I2202,'Stock - ETA'!$F$3:F2202,'Rango proyecciones'!C352,'Stock - ETA'!$Q$3:Q2202,'Rango proyecciones'!$AB$5) + SUMIFS('Stock - ETA'!$H$3:H2202,'Stock - ETA'!$F$3:F2202,'Rango proyecciones'!C352,'Stock - ETA'!$Q$3:Q2202,'Rango proyecciones'!$AB$7)</f>
        <v/>
      </c>
      <c r="T352" s="15">
        <f>R352</f>
        <v/>
      </c>
      <c r="U352" s="15">
        <f>S352</f>
        <v/>
      </c>
      <c r="V352" s="6" t="n">
        <v>120000</v>
      </c>
      <c r="W352" s="9">
        <f>SUMIFS('Stock - ETA'!$T$3:T2202,'Stock - ETA'!$F$3:F2202,'Rango proyecciones'!C352,'Stock - ETA'!$AA$3:AA2202,'Rango proyecciones'!$AB$5) + SUMIFS('Stock - ETA'!$S$3:S2202,'Stock - ETA'!$F$3:F2202,'Rango proyecciones'!C352,'Stock - ETA'!$AA$3:AA2202,'Rango proyecciones'!$AB$8)</f>
        <v/>
      </c>
      <c r="X352" s="9">
        <f>SUMIFS('Stock - ETA'!$J$3:J2202,'Stock - ETA'!$F$3:F2202,'Rango proyecciones'!C352,'Stock - ETA'!$Q$3:Q2202,'Rango proyecciones'!$AB$5) + SUMIFS('Stock - ETA'!$I$3:I2202,'Stock - ETA'!$F$3:F2202,'Rango proyecciones'!C352,'Stock - ETA'!$Q$3:Q2202,'Rango proyecciones'!$AB$8)</f>
        <v/>
      </c>
      <c r="Y352" s="15">
        <f> 0.6 * V352 + W352</f>
        <v/>
      </c>
      <c r="Z352" s="15">
        <f> 0.6 * V352 + X352</f>
        <v/>
      </c>
      <c r="AA352" s="6" t="n"/>
    </row>
    <row r="353">
      <c r="A353" s="4" t="inlineStr">
        <is>
          <t>Cerdo</t>
        </is>
      </c>
      <c r="B353" s="4" t="inlineStr">
        <is>
          <t>Venta Directa</t>
        </is>
      </c>
      <c r="C353" s="4" t="inlineStr">
        <is>
          <t>agrosuper asia1020860</t>
        </is>
      </c>
      <c r="D353" s="4" t="inlineStr">
        <is>
          <t>Agrosuper Asia</t>
        </is>
      </c>
      <c r="E353" s="4" t="n">
        <v>1020860</v>
      </c>
      <c r="F353" s="4" t="inlineStr">
        <is>
          <t>GO Lom Vet@ Cj 12k AK</t>
        </is>
      </c>
      <c r="G353" s="4" t="inlineStr">
        <is>
          <t>Lomo</t>
        </is>
      </c>
      <c r="H353" s="6" t="n">
        <v>66006.92</v>
      </c>
      <c r="I353" s="9" t="n">
        <v>44000</v>
      </c>
      <c r="J353" s="6">
        <f>SUMIFS('Stock - ETA'!$R$3:R2202,'Stock - ETA'!$F$3:F2202,'Rango proyecciones'!C353,'Stock - ETA'!$AA$3:AA2202,'Rango proyecciones'!$AB$5)</f>
        <v/>
      </c>
      <c r="K353" s="9">
        <f>SUMIFS('Stock - ETA'!$H$3:H2202,'Stock - ETA'!$F$3:F2202,'Rango proyecciones'!C353,'Stock - ETA'!$Q$3:Q2202,'Rango proyecciones'!$AB$5)</f>
        <v/>
      </c>
      <c r="L353" s="9" t="n">
        <v>0</v>
      </c>
      <c r="M353" s="9" t="n">
        <v>0</v>
      </c>
      <c r="N353" s="9" t="n"/>
      <c r="O353" s="9" t="n"/>
      <c r="P353" s="15">
        <f>H353 + O353 + J353</f>
        <v/>
      </c>
      <c r="Q353" s="16">
        <f>H353 + O353 + K353</f>
        <v/>
      </c>
      <c r="R353" s="6">
        <f>SUMIFS('Stock - ETA'!$S$3:S2202,'Stock - ETA'!$F$3:F2202,'Rango proyecciones'!C353,'Stock - ETA'!$AA$3:AA2202,'Rango proyecciones'!$AB$5) + SUMIFS('Stock - ETA'!$R$3:R2202,'Stock - ETA'!$F$3:F2202,'Rango proyecciones'!C353,'Stock - ETA'!$AA$3:AA2202,'Rango proyecciones'!$AB$7)</f>
        <v/>
      </c>
      <c r="S353" s="9">
        <f>SUMIFS('Stock - ETA'!$I$3:I2202,'Stock - ETA'!$F$3:F2202,'Rango proyecciones'!C353,'Stock - ETA'!$Q$3:Q2202,'Rango proyecciones'!$AB$5) + SUMIFS('Stock - ETA'!$H$3:H2202,'Stock - ETA'!$F$3:F2202,'Rango proyecciones'!C353,'Stock - ETA'!$Q$3:Q2202,'Rango proyecciones'!$AB$7)</f>
        <v/>
      </c>
      <c r="T353" s="15">
        <f>R353</f>
        <v/>
      </c>
      <c r="U353" s="15">
        <f>S353</f>
        <v/>
      </c>
      <c r="V353" s="6" t="n">
        <v>88000</v>
      </c>
      <c r="W353" s="9">
        <f>SUMIFS('Stock - ETA'!$T$3:T2202,'Stock - ETA'!$F$3:F2202,'Rango proyecciones'!C353,'Stock - ETA'!$AA$3:AA2202,'Rango proyecciones'!$AB$5) + SUMIFS('Stock - ETA'!$S$3:S2202,'Stock - ETA'!$F$3:F2202,'Rango proyecciones'!C353,'Stock - ETA'!$AA$3:AA2202,'Rango proyecciones'!$AB$8)</f>
        <v/>
      </c>
      <c r="X353" s="9">
        <f>SUMIFS('Stock - ETA'!$J$3:J2202,'Stock - ETA'!$F$3:F2202,'Rango proyecciones'!C353,'Stock - ETA'!$Q$3:Q2202,'Rango proyecciones'!$AB$5) + SUMIFS('Stock - ETA'!$I$3:I2202,'Stock - ETA'!$F$3:F2202,'Rango proyecciones'!C353,'Stock - ETA'!$Q$3:Q2202,'Rango proyecciones'!$AB$8)</f>
        <v/>
      </c>
      <c r="Y353" s="15">
        <f> 0.7 * V353 + W353</f>
        <v/>
      </c>
      <c r="Z353" s="15">
        <f> 0.7 * V353 + X353</f>
        <v/>
      </c>
      <c r="AA353" s="6" t="n"/>
    </row>
    <row r="354">
      <c r="A354" s="4" t="inlineStr">
        <is>
          <t>Cerdo</t>
        </is>
      </c>
      <c r="B354" s="4" t="inlineStr">
        <is>
          <t>Venta Directa</t>
        </is>
      </c>
      <c r="C354" s="4" t="inlineStr">
        <is>
          <t>agrosuper asia1020861</t>
        </is>
      </c>
      <c r="D354" s="4" t="inlineStr">
        <is>
          <t>Agrosuper Asia</t>
        </is>
      </c>
      <c r="E354" s="4" t="n">
        <v>1020861</v>
      </c>
      <c r="F354" s="4" t="inlineStr">
        <is>
          <t>GO Lom Vet@ Cj 12k TJ</t>
        </is>
      </c>
      <c r="G354" s="4" t="inlineStr">
        <is>
          <t>Lomo</t>
        </is>
      </c>
      <c r="H354" s="6" t="n">
        <v>44013.5</v>
      </c>
      <c r="I354" s="9" t="n">
        <v>66000</v>
      </c>
      <c r="J354" s="6">
        <f>SUMIFS('Stock - ETA'!$R$3:R2202,'Stock - ETA'!$F$3:F2202,'Rango proyecciones'!C354,'Stock - ETA'!$AA$3:AA2202,'Rango proyecciones'!$AB$5)</f>
        <v/>
      </c>
      <c r="K354" s="9">
        <f>SUMIFS('Stock - ETA'!$H$3:H2202,'Stock - ETA'!$F$3:F2202,'Rango proyecciones'!C354,'Stock - ETA'!$Q$3:Q2202,'Rango proyecciones'!$AB$5)</f>
        <v/>
      </c>
      <c r="L354" s="9" t="n">
        <v>0</v>
      </c>
      <c r="M354" s="9" t="n">
        <v>0</v>
      </c>
      <c r="N354" s="9" t="n"/>
      <c r="O354" s="9" t="n"/>
      <c r="P354" s="15">
        <f>H354 + O354 + J354</f>
        <v/>
      </c>
      <c r="Q354" s="16">
        <f>H354 + O354 + K354</f>
        <v/>
      </c>
      <c r="R354" s="6">
        <f>SUMIFS('Stock - ETA'!$S$3:S2202,'Stock - ETA'!$F$3:F2202,'Rango proyecciones'!C354,'Stock - ETA'!$AA$3:AA2202,'Rango proyecciones'!$AB$5) + SUMIFS('Stock - ETA'!$R$3:R2202,'Stock - ETA'!$F$3:F2202,'Rango proyecciones'!C354,'Stock - ETA'!$AA$3:AA2202,'Rango proyecciones'!$AB$7)</f>
        <v/>
      </c>
      <c r="S354" s="9">
        <f>SUMIFS('Stock - ETA'!$I$3:I2202,'Stock - ETA'!$F$3:F2202,'Rango proyecciones'!C354,'Stock - ETA'!$Q$3:Q2202,'Rango proyecciones'!$AB$5) + SUMIFS('Stock - ETA'!$H$3:H2202,'Stock - ETA'!$F$3:F2202,'Rango proyecciones'!C354,'Stock - ETA'!$Q$3:Q2202,'Rango proyecciones'!$AB$7)</f>
        <v/>
      </c>
      <c r="T354" s="15">
        <f>R354</f>
        <v/>
      </c>
      <c r="U354" s="15">
        <f>S354</f>
        <v/>
      </c>
      <c r="V354" s="6" t="n">
        <v>110000</v>
      </c>
      <c r="W354" s="9">
        <f>SUMIFS('Stock - ETA'!$T$3:T2202,'Stock - ETA'!$F$3:F2202,'Rango proyecciones'!C354,'Stock - ETA'!$AA$3:AA2202,'Rango proyecciones'!$AB$5) + SUMIFS('Stock - ETA'!$S$3:S2202,'Stock - ETA'!$F$3:F2202,'Rango proyecciones'!C354,'Stock - ETA'!$AA$3:AA2202,'Rango proyecciones'!$AB$8)</f>
        <v/>
      </c>
      <c r="X354" s="9">
        <f>SUMIFS('Stock - ETA'!$J$3:J2202,'Stock - ETA'!$F$3:F2202,'Rango proyecciones'!C354,'Stock - ETA'!$Q$3:Q2202,'Rango proyecciones'!$AB$5) + SUMIFS('Stock - ETA'!$I$3:I2202,'Stock - ETA'!$F$3:F2202,'Rango proyecciones'!C354,'Stock - ETA'!$Q$3:Q2202,'Rango proyecciones'!$AB$8)</f>
        <v/>
      </c>
      <c r="Y354" s="15">
        <f> 0.7 * V354 + W354</f>
        <v/>
      </c>
      <c r="Z354" s="15">
        <f> 0.7 * V354 + X354</f>
        <v/>
      </c>
      <c r="AA354" s="6" t="n"/>
    </row>
    <row r="355">
      <c r="A355" s="4" t="inlineStr">
        <is>
          <t>Cerdo</t>
        </is>
      </c>
      <c r="B355" s="4" t="inlineStr">
        <is>
          <t>Venta Directa</t>
        </is>
      </c>
      <c r="C355" s="4" t="inlineStr">
        <is>
          <t>agrosuper asia1020904</t>
        </is>
      </c>
      <c r="D355" s="4" t="inlineStr">
        <is>
          <t>Agrosuper Asia</t>
        </is>
      </c>
      <c r="E355" s="4" t="n">
        <v>1020904</v>
      </c>
      <c r="F355" s="4" t="inlineStr">
        <is>
          <t>GO Panc C/cue@ Cj Panc 230 TJ</t>
        </is>
      </c>
      <c r="G355" s="4" t="inlineStr">
        <is>
          <t>Panceta</t>
        </is>
      </c>
      <c r="H355" s="6" t="n">
        <v>22012.05</v>
      </c>
      <c r="I355" s="9" t="n">
        <v>22000</v>
      </c>
      <c r="J355" s="6">
        <f>SUMIFS('Stock - ETA'!$R$3:R2202,'Stock - ETA'!$F$3:F2202,'Rango proyecciones'!C355,'Stock - ETA'!$AA$3:AA2202,'Rango proyecciones'!$AB$5)</f>
        <v/>
      </c>
      <c r="K355" s="9">
        <f>SUMIFS('Stock - ETA'!$H$3:H2202,'Stock - ETA'!$F$3:F2202,'Rango proyecciones'!C355,'Stock - ETA'!$Q$3:Q2202,'Rango proyecciones'!$AB$5)</f>
        <v/>
      </c>
      <c r="L355" s="9" t="n">
        <v>0</v>
      </c>
      <c r="M355" s="9" t="n">
        <v>0</v>
      </c>
      <c r="N355" s="9" t="n"/>
      <c r="O355" s="9" t="n"/>
      <c r="P355" s="15">
        <f>H355 + O355 + J355</f>
        <v/>
      </c>
      <c r="Q355" s="16">
        <f>H355 + O355 + K355</f>
        <v/>
      </c>
      <c r="R355" s="6">
        <f>SUMIFS('Stock - ETA'!$S$3:S2202,'Stock - ETA'!$F$3:F2202,'Rango proyecciones'!C355,'Stock - ETA'!$AA$3:AA2202,'Rango proyecciones'!$AB$5) + SUMIFS('Stock - ETA'!$R$3:R2202,'Stock - ETA'!$F$3:F2202,'Rango proyecciones'!C355,'Stock - ETA'!$AA$3:AA2202,'Rango proyecciones'!$AB$7)</f>
        <v/>
      </c>
      <c r="S355" s="9">
        <f>SUMIFS('Stock - ETA'!$I$3:I2202,'Stock - ETA'!$F$3:F2202,'Rango proyecciones'!C355,'Stock - ETA'!$Q$3:Q2202,'Rango proyecciones'!$AB$5) + SUMIFS('Stock - ETA'!$H$3:H2202,'Stock - ETA'!$F$3:F2202,'Rango proyecciones'!C355,'Stock - ETA'!$Q$3:Q2202,'Rango proyecciones'!$AB$7)</f>
        <v/>
      </c>
      <c r="T355" s="15">
        <f>R355</f>
        <v/>
      </c>
      <c r="U355" s="15">
        <f>S355</f>
        <v/>
      </c>
      <c r="V355" s="6" t="n">
        <v>110000</v>
      </c>
      <c r="W355" s="9">
        <f>SUMIFS('Stock - ETA'!$T$3:T2202,'Stock - ETA'!$F$3:F2202,'Rango proyecciones'!C355,'Stock - ETA'!$AA$3:AA2202,'Rango proyecciones'!$AB$5) + SUMIFS('Stock - ETA'!$S$3:S2202,'Stock - ETA'!$F$3:F2202,'Rango proyecciones'!C355,'Stock - ETA'!$AA$3:AA2202,'Rango proyecciones'!$AB$8)</f>
        <v/>
      </c>
      <c r="X355" s="9">
        <f>SUMIFS('Stock - ETA'!$J$3:J2202,'Stock - ETA'!$F$3:F2202,'Rango proyecciones'!C355,'Stock - ETA'!$Q$3:Q2202,'Rango proyecciones'!$AB$5) + SUMIFS('Stock - ETA'!$I$3:I2202,'Stock - ETA'!$F$3:F2202,'Rango proyecciones'!C355,'Stock - ETA'!$Q$3:Q2202,'Rango proyecciones'!$AB$8)</f>
        <v/>
      </c>
      <c r="Y355" s="15">
        <f> 0.7 * V355 + W355</f>
        <v/>
      </c>
      <c r="Z355" s="15">
        <f> 0.7 * V355 + X355</f>
        <v/>
      </c>
      <c r="AA355" s="6" t="n"/>
    </row>
    <row r="356">
      <c r="A356" s="4" t="inlineStr">
        <is>
          <t>Cerdo</t>
        </is>
      </c>
      <c r="B356" s="4" t="inlineStr">
        <is>
          <t>Venta Directa</t>
        </is>
      </c>
      <c r="C356" s="4" t="inlineStr">
        <is>
          <t>agrosuper asia1021012</t>
        </is>
      </c>
      <c r="D356" s="4" t="inlineStr">
        <is>
          <t>Agrosuper Asia</t>
        </is>
      </c>
      <c r="E356" s="4" t="n">
        <v>1021012</v>
      </c>
      <c r="F356" s="4" t="inlineStr">
        <is>
          <t>GO Papda K@ Cj 20k AK</t>
        </is>
      </c>
      <c r="G356" s="4" t="inlineStr">
        <is>
          <t>Plancha</t>
        </is>
      </c>
      <c r="H356" s="6" t="n">
        <v>0</v>
      </c>
      <c r="I356" s="9" t="n">
        <v>22000</v>
      </c>
      <c r="J356" s="6">
        <f>SUMIFS('Stock - ETA'!$R$3:R2202,'Stock - ETA'!$F$3:F2202,'Rango proyecciones'!C356,'Stock - ETA'!$AA$3:AA2202,'Rango proyecciones'!$AB$5)</f>
        <v/>
      </c>
      <c r="K356" s="9">
        <f>SUMIFS('Stock - ETA'!$H$3:H2202,'Stock - ETA'!$F$3:F2202,'Rango proyecciones'!C356,'Stock - ETA'!$Q$3:Q2202,'Rango proyecciones'!$AB$5)</f>
        <v/>
      </c>
      <c r="L356" s="9" t="n">
        <v>0</v>
      </c>
      <c r="M356" s="9" t="n">
        <v>0</v>
      </c>
      <c r="N356" s="9" t="n"/>
      <c r="O356" s="9" t="n"/>
      <c r="P356" s="15">
        <f>H356 + O356 + J356</f>
        <v/>
      </c>
      <c r="Q356" s="16">
        <f>H356 + O356 + K356</f>
        <v/>
      </c>
      <c r="R356" s="6">
        <f>SUMIFS('Stock - ETA'!$S$3:S2202,'Stock - ETA'!$F$3:F2202,'Rango proyecciones'!C356,'Stock - ETA'!$AA$3:AA2202,'Rango proyecciones'!$AB$5) + SUMIFS('Stock - ETA'!$R$3:R2202,'Stock - ETA'!$F$3:F2202,'Rango proyecciones'!C356,'Stock - ETA'!$AA$3:AA2202,'Rango proyecciones'!$AB$7)</f>
        <v/>
      </c>
      <c r="S356" s="9">
        <f>SUMIFS('Stock - ETA'!$I$3:I2202,'Stock - ETA'!$F$3:F2202,'Rango proyecciones'!C356,'Stock - ETA'!$Q$3:Q2202,'Rango proyecciones'!$AB$5) + SUMIFS('Stock - ETA'!$H$3:H2202,'Stock - ETA'!$F$3:F2202,'Rango proyecciones'!C356,'Stock - ETA'!$Q$3:Q2202,'Rango proyecciones'!$AB$7)</f>
        <v/>
      </c>
      <c r="T356" s="15">
        <f>R356</f>
        <v/>
      </c>
      <c r="U356" s="15">
        <f>S356</f>
        <v/>
      </c>
      <c r="V356" s="6" t="n"/>
      <c r="W356" s="9">
        <f>SUMIFS('Stock - ETA'!$T$3:T2202,'Stock - ETA'!$F$3:F2202,'Rango proyecciones'!C356,'Stock - ETA'!$AA$3:AA2202,'Rango proyecciones'!$AB$5) + SUMIFS('Stock - ETA'!$S$3:S2202,'Stock - ETA'!$F$3:F2202,'Rango proyecciones'!C356,'Stock - ETA'!$AA$3:AA2202,'Rango proyecciones'!$AB$8)</f>
        <v/>
      </c>
      <c r="X356" s="9">
        <f>SUMIFS('Stock - ETA'!$J$3:J2202,'Stock - ETA'!$F$3:F2202,'Rango proyecciones'!C356,'Stock - ETA'!$Q$3:Q2202,'Rango proyecciones'!$AB$5) + SUMIFS('Stock - ETA'!$I$3:I2202,'Stock - ETA'!$F$3:F2202,'Rango proyecciones'!C356,'Stock - ETA'!$Q$3:Q2202,'Rango proyecciones'!$AB$8)</f>
        <v/>
      </c>
      <c r="Y356" s="15">
        <f> 0.7 * V356 + W356</f>
        <v/>
      </c>
      <c r="Z356" s="15">
        <f> 0.7 * V356 + X356</f>
        <v/>
      </c>
      <c r="AA356" s="6" t="n"/>
    </row>
    <row r="357">
      <c r="A357" s="4" t="inlineStr">
        <is>
          <t>Cerdo</t>
        </is>
      </c>
      <c r="B357" s="4" t="inlineStr">
        <is>
          <t>Venta Directa</t>
        </is>
      </c>
      <c r="C357" s="4" t="inlineStr">
        <is>
          <t>agrosuper asia1021149</t>
        </is>
      </c>
      <c r="D357" s="4" t="inlineStr">
        <is>
          <t>Agrosuper Asia</t>
        </is>
      </c>
      <c r="E357" s="4" t="n">
        <v>1021149</v>
      </c>
      <c r="F357" s="4" t="inlineStr">
        <is>
          <t>GO Tira Hso Ctro@ Cj 20k TJ</t>
        </is>
      </c>
      <c r="G357" s="4" t="inlineStr">
        <is>
          <t>Huesos</t>
        </is>
      </c>
      <c r="H357" s="6" t="n">
        <v>0</v>
      </c>
      <c r="I357" s="9" t="n">
        <v>22000</v>
      </c>
      <c r="J357" s="6">
        <f>SUMIFS('Stock - ETA'!$R$3:R2202,'Stock - ETA'!$F$3:F2202,'Rango proyecciones'!C357,'Stock - ETA'!$AA$3:AA2202,'Rango proyecciones'!$AB$5)</f>
        <v/>
      </c>
      <c r="K357" s="9">
        <f>SUMIFS('Stock - ETA'!$H$3:H2202,'Stock - ETA'!$F$3:F2202,'Rango proyecciones'!C357,'Stock - ETA'!$Q$3:Q2202,'Rango proyecciones'!$AB$5)</f>
        <v/>
      </c>
      <c r="L357" s="9" t="n">
        <v>0</v>
      </c>
      <c r="M357" s="9" t="n">
        <v>0</v>
      </c>
      <c r="N357" s="9" t="n"/>
      <c r="O357" s="9" t="n"/>
      <c r="P357" s="15">
        <f>H357 + O357 + J357</f>
        <v/>
      </c>
      <c r="Q357" s="16">
        <f>H357 + O357 + K357</f>
        <v/>
      </c>
      <c r="R357" s="6">
        <f>SUMIFS('Stock - ETA'!$S$3:S2202,'Stock - ETA'!$F$3:F2202,'Rango proyecciones'!C357,'Stock - ETA'!$AA$3:AA2202,'Rango proyecciones'!$AB$5) + SUMIFS('Stock - ETA'!$R$3:R2202,'Stock - ETA'!$F$3:F2202,'Rango proyecciones'!C357,'Stock - ETA'!$AA$3:AA2202,'Rango proyecciones'!$AB$7)</f>
        <v/>
      </c>
      <c r="S357" s="9">
        <f>SUMIFS('Stock - ETA'!$I$3:I2202,'Stock - ETA'!$F$3:F2202,'Rango proyecciones'!C357,'Stock - ETA'!$Q$3:Q2202,'Rango proyecciones'!$AB$5) + SUMIFS('Stock - ETA'!$H$3:H2202,'Stock - ETA'!$F$3:F2202,'Rango proyecciones'!C357,'Stock - ETA'!$Q$3:Q2202,'Rango proyecciones'!$AB$7)</f>
        <v/>
      </c>
      <c r="T357" s="15">
        <f>R357</f>
        <v/>
      </c>
      <c r="U357" s="15">
        <f>S357</f>
        <v/>
      </c>
      <c r="V357" s="6" t="n">
        <v>66000</v>
      </c>
      <c r="W357" s="9">
        <f>SUMIFS('Stock - ETA'!$T$3:T2202,'Stock - ETA'!$F$3:F2202,'Rango proyecciones'!C357,'Stock - ETA'!$AA$3:AA2202,'Rango proyecciones'!$AB$5) + SUMIFS('Stock - ETA'!$S$3:S2202,'Stock - ETA'!$F$3:F2202,'Rango proyecciones'!C357,'Stock - ETA'!$AA$3:AA2202,'Rango proyecciones'!$AB$8)</f>
        <v/>
      </c>
      <c r="X357" s="9">
        <f>SUMIFS('Stock - ETA'!$J$3:J2202,'Stock - ETA'!$F$3:F2202,'Rango proyecciones'!C357,'Stock - ETA'!$Q$3:Q2202,'Rango proyecciones'!$AB$5) + SUMIFS('Stock - ETA'!$I$3:I2202,'Stock - ETA'!$F$3:F2202,'Rango proyecciones'!C357,'Stock - ETA'!$Q$3:Q2202,'Rango proyecciones'!$AB$8)</f>
        <v/>
      </c>
      <c r="Y357" s="15">
        <f> 0.7 * V357 + W357</f>
        <v/>
      </c>
      <c r="Z357" s="15">
        <f> 0.7 * V357 + X357</f>
        <v/>
      </c>
      <c r="AA357" s="6" t="n"/>
    </row>
    <row r="358">
      <c r="A358" s="4" t="inlineStr">
        <is>
          <t>Cerdo</t>
        </is>
      </c>
      <c r="B358" s="4" t="inlineStr">
        <is>
          <t>Venta Directa</t>
        </is>
      </c>
      <c r="C358" s="4" t="inlineStr">
        <is>
          <t>agrosuper asia1021150</t>
        </is>
      </c>
      <c r="D358" s="4" t="inlineStr">
        <is>
          <t>Agrosuper Asia</t>
        </is>
      </c>
      <c r="E358" s="4" t="n">
        <v>1021150</v>
      </c>
      <c r="F358" s="4" t="inlineStr">
        <is>
          <t>GO Tira Hso Ctro@ Cj 20k AK</t>
        </is>
      </c>
      <c r="G358" s="4" t="inlineStr">
        <is>
          <t>Huesos</t>
        </is>
      </c>
      <c r="H358" s="6" t="n">
        <v>66000</v>
      </c>
      <c r="I358" s="9" t="n">
        <v>66000</v>
      </c>
      <c r="J358" s="6">
        <f>SUMIFS('Stock - ETA'!$R$3:R2202,'Stock - ETA'!$F$3:F2202,'Rango proyecciones'!C358,'Stock - ETA'!$AA$3:AA2202,'Rango proyecciones'!$AB$5)</f>
        <v/>
      </c>
      <c r="K358" s="9">
        <f>SUMIFS('Stock - ETA'!$H$3:H2202,'Stock - ETA'!$F$3:F2202,'Rango proyecciones'!C358,'Stock - ETA'!$Q$3:Q2202,'Rango proyecciones'!$AB$5)</f>
        <v/>
      </c>
      <c r="L358" s="9" t="n">
        <v>0</v>
      </c>
      <c r="M358" s="9" t="n">
        <v>0</v>
      </c>
      <c r="N358" s="9" t="n"/>
      <c r="O358" s="9" t="n"/>
      <c r="P358" s="15">
        <f>H358 + O358 + J358</f>
        <v/>
      </c>
      <c r="Q358" s="16">
        <f>H358 + O358 + K358</f>
        <v/>
      </c>
      <c r="R358" s="6">
        <f>SUMIFS('Stock - ETA'!$S$3:S2202,'Stock - ETA'!$F$3:F2202,'Rango proyecciones'!C358,'Stock - ETA'!$AA$3:AA2202,'Rango proyecciones'!$AB$5) + SUMIFS('Stock - ETA'!$R$3:R2202,'Stock - ETA'!$F$3:F2202,'Rango proyecciones'!C358,'Stock - ETA'!$AA$3:AA2202,'Rango proyecciones'!$AB$7)</f>
        <v/>
      </c>
      <c r="S358" s="9">
        <f>SUMIFS('Stock - ETA'!$I$3:I2202,'Stock - ETA'!$F$3:F2202,'Rango proyecciones'!C358,'Stock - ETA'!$Q$3:Q2202,'Rango proyecciones'!$AB$5) + SUMIFS('Stock - ETA'!$H$3:H2202,'Stock - ETA'!$F$3:F2202,'Rango proyecciones'!C358,'Stock - ETA'!$Q$3:Q2202,'Rango proyecciones'!$AB$7)</f>
        <v/>
      </c>
      <c r="T358" s="15">
        <f>R358</f>
        <v/>
      </c>
      <c r="U358" s="15">
        <f>S358</f>
        <v/>
      </c>
      <c r="V358" s="6" t="n">
        <v>66000</v>
      </c>
      <c r="W358" s="9">
        <f>SUMIFS('Stock - ETA'!$T$3:T2202,'Stock - ETA'!$F$3:F2202,'Rango proyecciones'!C358,'Stock - ETA'!$AA$3:AA2202,'Rango proyecciones'!$AB$5) + SUMIFS('Stock - ETA'!$S$3:S2202,'Stock - ETA'!$F$3:F2202,'Rango proyecciones'!C358,'Stock - ETA'!$AA$3:AA2202,'Rango proyecciones'!$AB$8)</f>
        <v/>
      </c>
      <c r="X358" s="9">
        <f>SUMIFS('Stock - ETA'!$J$3:J2202,'Stock - ETA'!$F$3:F2202,'Rango proyecciones'!C358,'Stock - ETA'!$Q$3:Q2202,'Rango proyecciones'!$AB$5) + SUMIFS('Stock - ETA'!$I$3:I2202,'Stock - ETA'!$F$3:F2202,'Rango proyecciones'!C358,'Stock - ETA'!$Q$3:Q2202,'Rango proyecciones'!$AB$8)</f>
        <v/>
      </c>
      <c r="Y358" s="15">
        <f> 0.7 * V358 + W358</f>
        <v/>
      </c>
      <c r="Z358" s="15">
        <f> 0.7 * V358 + X358</f>
        <v/>
      </c>
      <c r="AA358" s="6" t="n"/>
    </row>
    <row r="359">
      <c r="A359" s="4" t="inlineStr">
        <is>
          <t>Cerdo</t>
        </is>
      </c>
      <c r="B359" s="4" t="inlineStr">
        <is>
          <t>Venta Directa</t>
        </is>
      </c>
      <c r="C359" s="4" t="inlineStr">
        <is>
          <t>agrosuper asia1021151</t>
        </is>
      </c>
      <c r="D359" s="4" t="inlineStr">
        <is>
          <t>Agrosuper Asia</t>
        </is>
      </c>
      <c r="E359" s="4" t="n">
        <v>1021151</v>
      </c>
      <c r="F359" s="4" t="inlineStr">
        <is>
          <t>GO Hso Cogote@ Bo Cj 20k TJ</t>
        </is>
      </c>
      <c r="G359" s="4" t="inlineStr">
        <is>
          <t>Huesos</t>
        </is>
      </c>
      <c r="H359" s="6" t="n">
        <v>0</v>
      </c>
      <c r="I359" s="9" t="n">
        <v>22000</v>
      </c>
      <c r="J359" s="6">
        <f>SUMIFS('Stock - ETA'!$R$3:R2202,'Stock - ETA'!$F$3:F2202,'Rango proyecciones'!C359,'Stock - ETA'!$AA$3:AA2202,'Rango proyecciones'!$AB$5)</f>
        <v/>
      </c>
      <c r="K359" s="9">
        <f>SUMIFS('Stock - ETA'!$H$3:H2202,'Stock - ETA'!$F$3:F2202,'Rango proyecciones'!C359,'Stock - ETA'!$Q$3:Q2202,'Rango proyecciones'!$AB$5)</f>
        <v/>
      </c>
      <c r="L359" s="9" t="n">
        <v>0</v>
      </c>
      <c r="M359" s="9" t="n">
        <v>0</v>
      </c>
      <c r="N359" s="9" t="n"/>
      <c r="O359" s="9" t="n"/>
      <c r="P359" s="15">
        <f>H359 + O359 + J359</f>
        <v/>
      </c>
      <c r="Q359" s="16">
        <f>H359 + O359 + K359</f>
        <v/>
      </c>
      <c r="R359" s="6">
        <f>SUMIFS('Stock - ETA'!$S$3:S2202,'Stock - ETA'!$F$3:F2202,'Rango proyecciones'!C359,'Stock - ETA'!$AA$3:AA2202,'Rango proyecciones'!$AB$5) + SUMIFS('Stock - ETA'!$R$3:R2202,'Stock - ETA'!$F$3:F2202,'Rango proyecciones'!C359,'Stock - ETA'!$AA$3:AA2202,'Rango proyecciones'!$AB$7)</f>
        <v/>
      </c>
      <c r="S359" s="9">
        <f>SUMIFS('Stock - ETA'!$I$3:I2202,'Stock - ETA'!$F$3:F2202,'Rango proyecciones'!C359,'Stock - ETA'!$Q$3:Q2202,'Rango proyecciones'!$AB$5) + SUMIFS('Stock - ETA'!$H$3:H2202,'Stock - ETA'!$F$3:F2202,'Rango proyecciones'!C359,'Stock - ETA'!$Q$3:Q2202,'Rango proyecciones'!$AB$7)</f>
        <v/>
      </c>
      <c r="T359" s="15">
        <f>R359</f>
        <v/>
      </c>
      <c r="U359" s="15">
        <f>S359</f>
        <v/>
      </c>
      <c r="V359" s="6" t="n"/>
      <c r="W359" s="9">
        <f>SUMIFS('Stock - ETA'!$T$3:T2202,'Stock - ETA'!$F$3:F2202,'Rango proyecciones'!C359,'Stock - ETA'!$AA$3:AA2202,'Rango proyecciones'!$AB$5) + SUMIFS('Stock - ETA'!$S$3:S2202,'Stock - ETA'!$F$3:F2202,'Rango proyecciones'!C359,'Stock - ETA'!$AA$3:AA2202,'Rango proyecciones'!$AB$8)</f>
        <v/>
      </c>
      <c r="X359" s="9">
        <f>SUMIFS('Stock - ETA'!$J$3:J2202,'Stock - ETA'!$F$3:F2202,'Rango proyecciones'!C359,'Stock - ETA'!$Q$3:Q2202,'Rango proyecciones'!$AB$5) + SUMIFS('Stock - ETA'!$I$3:I2202,'Stock - ETA'!$F$3:F2202,'Rango proyecciones'!C359,'Stock - ETA'!$Q$3:Q2202,'Rango proyecciones'!$AB$8)</f>
        <v/>
      </c>
      <c r="Y359" s="15">
        <f> 0.7 * V359 + W359</f>
        <v/>
      </c>
      <c r="Z359" s="15">
        <f> 0.7 * V359 + X359</f>
        <v/>
      </c>
      <c r="AA359" s="6" t="n"/>
    </row>
    <row r="360">
      <c r="A360" s="4" t="inlineStr">
        <is>
          <t>Cerdo</t>
        </is>
      </c>
      <c r="B360" s="4" t="inlineStr">
        <is>
          <t>Venta Directa</t>
        </is>
      </c>
      <c r="C360" s="4" t="inlineStr">
        <is>
          <t>agrosuper asia1021156</t>
        </is>
      </c>
      <c r="D360" s="4" t="inlineStr">
        <is>
          <t>Agrosuper Asia</t>
        </is>
      </c>
      <c r="E360" s="4" t="n">
        <v>1021156</v>
      </c>
      <c r="F360" s="4" t="inlineStr">
        <is>
          <t>GO Hso Pecho@ Cj Lom Vet TJ</t>
        </is>
      </c>
      <c r="G360" s="4" t="inlineStr">
        <is>
          <t>Huesos</t>
        </is>
      </c>
      <c r="H360" s="6" t="n">
        <v>48000</v>
      </c>
      <c r="I360" s="9" t="n">
        <v>72000</v>
      </c>
      <c r="J360" s="6">
        <f>SUMIFS('Stock - ETA'!$R$3:R2202,'Stock - ETA'!$F$3:F2202,'Rango proyecciones'!C360,'Stock - ETA'!$AA$3:AA2202,'Rango proyecciones'!$AB$5)</f>
        <v/>
      </c>
      <c r="K360" s="9">
        <f>SUMIFS('Stock - ETA'!$H$3:H2202,'Stock - ETA'!$F$3:F2202,'Rango proyecciones'!C360,'Stock - ETA'!$Q$3:Q2202,'Rango proyecciones'!$AB$5)</f>
        <v/>
      </c>
      <c r="L360" s="9" t="n">
        <v>0</v>
      </c>
      <c r="M360" s="9" t="n">
        <v>0</v>
      </c>
      <c r="N360" s="9" t="n"/>
      <c r="O360" s="9" t="n"/>
      <c r="P360" s="15">
        <f>H360 + O360 + J360</f>
        <v/>
      </c>
      <c r="Q360" s="16">
        <f>H360 + O360 + K360</f>
        <v/>
      </c>
      <c r="R360" s="6">
        <f>SUMIFS('Stock - ETA'!$S$3:S2202,'Stock - ETA'!$F$3:F2202,'Rango proyecciones'!C360,'Stock - ETA'!$AA$3:AA2202,'Rango proyecciones'!$AB$5) + SUMIFS('Stock - ETA'!$R$3:R2202,'Stock - ETA'!$F$3:F2202,'Rango proyecciones'!C360,'Stock - ETA'!$AA$3:AA2202,'Rango proyecciones'!$AB$7)</f>
        <v/>
      </c>
      <c r="S360" s="9">
        <f>SUMIFS('Stock - ETA'!$I$3:I2202,'Stock - ETA'!$F$3:F2202,'Rango proyecciones'!C360,'Stock - ETA'!$Q$3:Q2202,'Rango proyecciones'!$AB$5) + SUMIFS('Stock - ETA'!$H$3:H2202,'Stock - ETA'!$F$3:F2202,'Rango proyecciones'!C360,'Stock - ETA'!$Q$3:Q2202,'Rango proyecciones'!$AB$7)</f>
        <v/>
      </c>
      <c r="T360" s="15">
        <f>R360</f>
        <v/>
      </c>
      <c r="U360" s="15">
        <f>S360</f>
        <v/>
      </c>
      <c r="V360" s="6" t="n">
        <v>24000</v>
      </c>
      <c r="W360" s="9">
        <f>SUMIFS('Stock - ETA'!$T$3:T2202,'Stock - ETA'!$F$3:F2202,'Rango proyecciones'!C360,'Stock - ETA'!$AA$3:AA2202,'Rango proyecciones'!$AB$5) + SUMIFS('Stock - ETA'!$S$3:S2202,'Stock - ETA'!$F$3:F2202,'Rango proyecciones'!C360,'Stock - ETA'!$AA$3:AA2202,'Rango proyecciones'!$AB$8)</f>
        <v/>
      </c>
      <c r="X360" s="9">
        <f>SUMIFS('Stock - ETA'!$J$3:J2202,'Stock - ETA'!$F$3:F2202,'Rango proyecciones'!C360,'Stock - ETA'!$Q$3:Q2202,'Rango proyecciones'!$AB$5) + SUMIFS('Stock - ETA'!$I$3:I2202,'Stock - ETA'!$F$3:F2202,'Rango proyecciones'!C360,'Stock - ETA'!$Q$3:Q2202,'Rango proyecciones'!$AB$8)</f>
        <v/>
      </c>
      <c r="Y360" s="15">
        <f> 0.7 * V360 + W360</f>
        <v/>
      </c>
      <c r="Z360" s="15">
        <f> 0.7 * V360 + X360</f>
        <v/>
      </c>
      <c r="AA360" s="6" t="n"/>
    </row>
    <row r="361">
      <c r="A361" s="4" t="inlineStr">
        <is>
          <t>Cerdo</t>
        </is>
      </c>
      <c r="B361" s="4" t="inlineStr">
        <is>
          <t>Venta Directa</t>
        </is>
      </c>
      <c r="C361" s="4" t="inlineStr">
        <is>
          <t>agrosuper asia1021664</t>
        </is>
      </c>
      <c r="D361" s="4" t="inlineStr">
        <is>
          <t>Agrosuper Asia</t>
        </is>
      </c>
      <c r="E361" s="4" t="n">
        <v>1021664</v>
      </c>
      <c r="F361" s="4" t="inlineStr">
        <is>
          <t>GO Pecho S/cue K@ Cj 20k TJ</t>
        </is>
      </c>
      <c r="G361" s="4" t="inlineStr">
        <is>
          <t>Cost-Pec</t>
        </is>
      </c>
      <c r="H361" s="6" t="n">
        <v>38933.45</v>
      </c>
      <c r="I361" s="9" t="n">
        <v>88000</v>
      </c>
      <c r="J361" s="6">
        <f>SUMIFS('Stock - ETA'!$R$3:R2202,'Stock - ETA'!$F$3:F2202,'Rango proyecciones'!C361,'Stock - ETA'!$AA$3:AA2202,'Rango proyecciones'!$AB$5)</f>
        <v/>
      </c>
      <c r="K361" s="9">
        <f>SUMIFS('Stock - ETA'!$H$3:H2202,'Stock - ETA'!$F$3:F2202,'Rango proyecciones'!C361,'Stock - ETA'!$Q$3:Q2202,'Rango proyecciones'!$AB$5)</f>
        <v/>
      </c>
      <c r="L361" s="9" t="n">
        <v>0</v>
      </c>
      <c r="M361" s="9" t="n">
        <v>0</v>
      </c>
      <c r="N361" s="9" t="n"/>
      <c r="O361" s="9" t="n"/>
      <c r="P361" s="15">
        <f>H361 + O361 + J361</f>
        <v/>
      </c>
      <c r="Q361" s="16">
        <f>H361 + O361 + K361</f>
        <v/>
      </c>
      <c r="R361" s="6">
        <f>SUMIFS('Stock - ETA'!$S$3:S2202,'Stock - ETA'!$F$3:F2202,'Rango proyecciones'!C361,'Stock - ETA'!$AA$3:AA2202,'Rango proyecciones'!$AB$5) + SUMIFS('Stock - ETA'!$R$3:R2202,'Stock - ETA'!$F$3:F2202,'Rango proyecciones'!C361,'Stock - ETA'!$AA$3:AA2202,'Rango proyecciones'!$AB$7)</f>
        <v/>
      </c>
      <c r="S361" s="9">
        <f>SUMIFS('Stock - ETA'!$I$3:I2202,'Stock - ETA'!$F$3:F2202,'Rango proyecciones'!C361,'Stock - ETA'!$Q$3:Q2202,'Rango proyecciones'!$AB$5) + SUMIFS('Stock - ETA'!$H$3:H2202,'Stock - ETA'!$F$3:F2202,'Rango proyecciones'!C361,'Stock - ETA'!$Q$3:Q2202,'Rango proyecciones'!$AB$7)</f>
        <v/>
      </c>
      <c r="T361" s="15">
        <f>R361</f>
        <v/>
      </c>
      <c r="U361" s="15">
        <f>S361</f>
        <v/>
      </c>
      <c r="V361" s="6" t="n">
        <v>110000</v>
      </c>
      <c r="W361" s="9">
        <f>SUMIFS('Stock - ETA'!$T$3:T2202,'Stock - ETA'!$F$3:F2202,'Rango proyecciones'!C361,'Stock - ETA'!$AA$3:AA2202,'Rango proyecciones'!$AB$5) + SUMIFS('Stock - ETA'!$S$3:S2202,'Stock - ETA'!$F$3:F2202,'Rango proyecciones'!C361,'Stock - ETA'!$AA$3:AA2202,'Rango proyecciones'!$AB$8)</f>
        <v/>
      </c>
      <c r="X361" s="9">
        <f>SUMIFS('Stock - ETA'!$J$3:J2202,'Stock - ETA'!$F$3:F2202,'Rango proyecciones'!C361,'Stock - ETA'!$Q$3:Q2202,'Rango proyecciones'!$AB$5) + SUMIFS('Stock - ETA'!$I$3:I2202,'Stock - ETA'!$F$3:F2202,'Rango proyecciones'!C361,'Stock - ETA'!$Q$3:Q2202,'Rango proyecciones'!$AB$8)</f>
        <v/>
      </c>
      <c r="Y361" s="15">
        <f> 0.7 * V361 + W361</f>
        <v/>
      </c>
      <c r="Z361" s="15">
        <f> 0.7 * V361 + X361</f>
        <v/>
      </c>
      <c r="AA361" s="6" t="n"/>
    </row>
    <row r="362">
      <c r="A362" s="4" t="inlineStr">
        <is>
          <t>Cerdo</t>
        </is>
      </c>
      <c r="B362" s="4" t="inlineStr">
        <is>
          <t>Venta Directa</t>
        </is>
      </c>
      <c r="C362" s="4" t="inlineStr">
        <is>
          <t>agrosuper asia1021665</t>
        </is>
      </c>
      <c r="D362" s="4" t="inlineStr">
        <is>
          <t>Agrosuper Asia</t>
        </is>
      </c>
      <c r="E362" s="4" t="n">
        <v>1021665</v>
      </c>
      <c r="F362" s="4" t="inlineStr">
        <is>
          <t>GO Pecho S/cue K@ Cj 20k AK</t>
        </is>
      </c>
      <c r="G362" s="4" t="inlineStr">
        <is>
          <t>Cost-Pec</t>
        </is>
      </c>
      <c r="H362" s="6" t="n">
        <v>155395.19</v>
      </c>
      <c r="I362" s="9" t="n">
        <v>110000</v>
      </c>
      <c r="J362" s="6">
        <f>SUMIFS('Stock - ETA'!$R$3:R2202,'Stock - ETA'!$F$3:F2202,'Rango proyecciones'!C362,'Stock - ETA'!$AA$3:AA2202,'Rango proyecciones'!$AB$5)</f>
        <v/>
      </c>
      <c r="K362" s="9">
        <f>SUMIFS('Stock - ETA'!$H$3:H2202,'Stock - ETA'!$F$3:F2202,'Rango proyecciones'!C362,'Stock - ETA'!$Q$3:Q2202,'Rango proyecciones'!$AB$5)</f>
        <v/>
      </c>
      <c r="L362" s="9" t="n">
        <v>0</v>
      </c>
      <c r="M362" s="9" t="n">
        <v>0</v>
      </c>
      <c r="N362" s="9" t="n"/>
      <c r="O362" s="9" t="n"/>
      <c r="P362" s="15">
        <f>H362 + O362 + J362</f>
        <v/>
      </c>
      <c r="Q362" s="16">
        <f>H362 + O362 + K362</f>
        <v/>
      </c>
      <c r="R362" s="6">
        <f>SUMIFS('Stock - ETA'!$S$3:S2202,'Stock - ETA'!$F$3:F2202,'Rango proyecciones'!C362,'Stock - ETA'!$AA$3:AA2202,'Rango proyecciones'!$AB$5) + SUMIFS('Stock - ETA'!$R$3:R2202,'Stock - ETA'!$F$3:F2202,'Rango proyecciones'!C362,'Stock - ETA'!$AA$3:AA2202,'Rango proyecciones'!$AB$7)</f>
        <v/>
      </c>
      <c r="S362" s="9">
        <f>SUMIFS('Stock - ETA'!$I$3:I2202,'Stock - ETA'!$F$3:F2202,'Rango proyecciones'!C362,'Stock - ETA'!$Q$3:Q2202,'Rango proyecciones'!$AB$5) + SUMIFS('Stock - ETA'!$H$3:H2202,'Stock - ETA'!$F$3:F2202,'Rango proyecciones'!C362,'Stock - ETA'!$Q$3:Q2202,'Rango proyecciones'!$AB$7)</f>
        <v/>
      </c>
      <c r="T362" s="15">
        <f>R362</f>
        <v/>
      </c>
      <c r="U362" s="15">
        <f>S362</f>
        <v/>
      </c>
      <c r="V362" s="6" t="n">
        <v>110000</v>
      </c>
      <c r="W362" s="9">
        <f>SUMIFS('Stock - ETA'!$T$3:T2202,'Stock - ETA'!$F$3:F2202,'Rango proyecciones'!C362,'Stock - ETA'!$AA$3:AA2202,'Rango proyecciones'!$AB$5) + SUMIFS('Stock - ETA'!$S$3:S2202,'Stock - ETA'!$F$3:F2202,'Rango proyecciones'!C362,'Stock - ETA'!$AA$3:AA2202,'Rango proyecciones'!$AB$8)</f>
        <v/>
      </c>
      <c r="X362" s="9">
        <f>SUMIFS('Stock - ETA'!$J$3:J2202,'Stock - ETA'!$F$3:F2202,'Rango proyecciones'!C362,'Stock - ETA'!$Q$3:Q2202,'Rango proyecciones'!$AB$5) + SUMIFS('Stock - ETA'!$I$3:I2202,'Stock - ETA'!$F$3:F2202,'Rango proyecciones'!C362,'Stock - ETA'!$Q$3:Q2202,'Rango proyecciones'!$AB$8)</f>
        <v/>
      </c>
      <c r="Y362" s="15">
        <f> 0.7 * V362 + W362</f>
        <v/>
      </c>
      <c r="Z362" s="15">
        <f> 0.7 * V362 + X362</f>
        <v/>
      </c>
      <c r="AA362" s="6" t="n"/>
    </row>
    <row r="363">
      <c r="A363" s="4" t="inlineStr">
        <is>
          <t>Cerdo</t>
        </is>
      </c>
      <c r="B363" s="4" t="inlineStr">
        <is>
          <t>Venta Directa</t>
        </is>
      </c>
      <c r="C363" s="4" t="inlineStr">
        <is>
          <t>agrosuper asia1022182</t>
        </is>
      </c>
      <c r="D363" s="4" t="inlineStr">
        <is>
          <t>Agrosuper Asia</t>
        </is>
      </c>
      <c r="E363" s="4" t="n">
        <v>1022182</v>
      </c>
      <c r="F363" s="4" t="inlineStr">
        <is>
          <t>GO BB Ribs 20-24 oz@ Cj 10k AS</t>
        </is>
      </c>
      <c r="G363" s="4" t="inlineStr">
        <is>
          <t>Chuleta</t>
        </is>
      </c>
      <c r="H363" s="6" t="n">
        <v>44000</v>
      </c>
      <c r="I363" s="9" t="n">
        <v>44000</v>
      </c>
      <c r="J363" s="6">
        <f>SUMIFS('Stock - ETA'!$R$3:R2202,'Stock - ETA'!$F$3:F2202,'Rango proyecciones'!C363,'Stock - ETA'!$AA$3:AA2202,'Rango proyecciones'!$AB$5)</f>
        <v/>
      </c>
      <c r="K363" s="9">
        <f>SUMIFS('Stock - ETA'!$H$3:H2202,'Stock - ETA'!$F$3:F2202,'Rango proyecciones'!C363,'Stock - ETA'!$Q$3:Q2202,'Rango proyecciones'!$AB$5)</f>
        <v/>
      </c>
      <c r="L363" s="9" t="n">
        <v>0</v>
      </c>
      <c r="M363" s="9" t="n">
        <v>0</v>
      </c>
      <c r="N363" s="9" t="n"/>
      <c r="O363" s="9" t="n"/>
      <c r="P363" s="15">
        <f>H363 + O363 + J363</f>
        <v/>
      </c>
      <c r="Q363" s="16">
        <f>H363 + O363 + K363</f>
        <v/>
      </c>
      <c r="R363" s="6">
        <f>SUMIFS('Stock - ETA'!$S$3:S2202,'Stock - ETA'!$F$3:F2202,'Rango proyecciones'!C363,'Stock - ETA'!$AA$3:AA2202,'Rango proyecciones'!$AB$5) + SUMIFS('Stock - ETA'!$R$3:R2202,'Stock - ETA'!$F$3:F2202,'Rango proyecciones'!C363,'Stock - ETA'!$AA$3:AA2202,'Rango proyecciones'!$AB$7)</f>
        <v/>
      </c>
      <c r="S363" s="9">
        <f>SUMIFS('Stock - ETA'!$I$3:I2202,'Stock - ETA'!$F$3:F2202,'Rango proyecciones'!C363,'Stock - ETA'!$Q$3:Q2202,'Rango proyecciones'!$AB$5) + SUMIFS('Stock - ETA'!$H$3:H2202,'Stock - ETA'!$F$3:F2202,'Rango proyecciones'!C363,'Stock - ETA'!$Q$3:Q2202,'Rango proyecciones'!$AB$7)</f>
        <v/>
      </c>
      <c r="T363" s="15">
        <f>R363</f>
        <v/>
      </c>
      <c r="U363" s="15">
        <f>S363</f>
        <v/>
      </c>
      <c r="V363" s="6" t="n">
        <v>44000</v>
      </c>
      <c r="W363" s="9">
        <f>SUMIFS('Stock - ETA'!$T$3:T2202,'Stock - ETA'!$F$3:F2202,'Rango proyecciones'!C363,'Stock - ETA'!$AA$3:AA2202,'Rango proyecciones'!$AB$5) + SUMIFS('Stock - ETA'!$S$3:S2202,'Stock - ETA'!$F$3:F2202,'Rango proyecciones'!C363,'Stock - ETA'!$AA$3:AA2202,'Rango proyecciones'!$AB$8)</f>
        <v/>
      </c>
      <c r="X363" s="9">
        <f>SUMIFS('Stock - ETA'!$J$3:J2202,'Stock - ETA'!$F$3:F2202,'Rango proyecciones'!C363,'Stock - ETA'!$Q$3:Q2202,'Rango proyecciones'!$AB$5) + SUMIFS('Stock - ETA'!$I$3:I2202,'Stock - ETA'!$F$3:F2202,'Rango proyecciones'!C363,'Stock - ETA'!$Q$3:Q2202,'Rango proyecciones'!$AB$8)</f>
        <v/>
      </c>
      <c r="Y363" s="15">
        <f> 0.7 * V363 + W363</f>
        <v/>
      </c>
      <c r="Z363" s="15">
        <f> 0.7 * V363 + X363</f>
        <v/>
      </c>
      <c r="AA363" s="6" t="n"/>
    </row>
    <row r="364">
      <c r="A364" s="4" t="inlineStr">
        <is>
          <t>Cerdo</t>
        </is>
      </c>
      <c r="B364" s="4" t="inlineStr">
        <is>
          <t>Venta Directa</t>
        </is>
      </c>
      <c r="C364" s="4" t="inlineStr">
        <is>
          <t>agrosuper asia1022283</t>
        </is>
      </c>
      <c r="D364" s="4" t="inlineStr">
        <is>
          <t>Agrosuper Asia</t>
        </is>
      </c>
      <c r="E364" s="4" t="n">
        <v>1022283</v>
      </c>
      <c r="F364" s="4" t="inlineStr">
        <is>
          <t>GO Malaya 5-6mm@ Bo Cj 9k AS</t>
        </is>
      </c>
      <c r="G364" s="4" t="inlineStr">
        <is>
          <t>Prolijado</t>
        </is>
      </c>
      <c r="H364" s="6" t="n">
        <v>17000.76</v>
      </c>
      <c r="I364" s="9" t="n">
        <v>17000</v>
      </c>
      <c r="J364" s="6">
        <f>SUMIFS('Stock - ETA'!$R$3:R2202,'Stock - ETA'!$F$3:F2202,'Rango proyecciones'!C364,'Stock - ETA'!$AA$3:AA2202,'Rango proyecciones'!$AB$5)</f>
        <v/>
      </c>
      <c r="K364" s="9">
        <f>SUMIFS('Stock - ETA'!$H$3:H2202,'Stock - ETA'!$F$3:F2202,'Rango proyecciones'!C364,'Stock - ETA'!$Q$3:Q2202,'Rango proyecciones'!$AB$5)</f>
        <v/>
      </c>
      <c r="L364" s="9" t="n">
        <v>0</v>
      </c>
      <c r="M364" s="9" t="n">
        <v>0</v>
      </c>
      <c r="N364" s="9" t="n"/>
      <c r="O364" s="9" t="n"/>
      <c r="P364" s="15">
        <f>H364 + O364 + J364</f>
        <v/>
      </c>
      <c r="Q364" s="16">
        <f>H364 + O364 + K364</f>
        <v/>
      </c>
      <c r="R364" s="6">
        <f>SUMIFS('Stock - ETA'!$S$3:S2202,'Stock - ETA'!$F$3:F2202,'Rango proyecciones'!C364,'Stock - ETA'!$AA$3:AA2202,'Rango proyecciones'!$AB$5) + SUMIFS('Stock - ETA'!$R$3:R2202,'Stock - ETA'!$F$3:F2202,'Rango proyecciones'!C364,'Stock - ETA'!$AA$3:AA2202,'Rango proyecciones'!$AB$7)</f>
        <v/>
      </c>
      <c r="S364" s="9">
        <f>SUMIFS('Stock - ETA'!$I$3:I2202,'Stock - ETA'!$F$3:F2202,'Rango proyecciones'!C364,'Stock - ETA'!$Q$3:Q2202,'Rango proyecciones'!$AB$5) + SUMIFS('Stock - ETA'!$H$3:H2202,'Stock - ETA'!$F$3:F2202,'Rango proyecciones'!C364,'Stock - ETA'!$Q$3:Q2202,'Rango proyecciones'!$AB$7)</f>
        <v/>
      </c>
      <c r="T364" s="15">
        <f>R364</f>
        <v/>
      </c>
      <c r="U364" s="15">
        <f>S364</f>
        <v/>
      </c>
      <c r="V364" s="6" t="n">
        <v>22000</v>
      </c>
      <c r="W364" s="9">
        <f>SUMIFS('Stock - ETA'!$T$3:T2202,'Stock - ETA'!$F$3:F2202,'Rango proyecciones'!C364,'Stock - ETA'!$AA$3:AA2202,'Rango proyecciones'!$AB$5) + SUMIFS('Stock - ETA'!$S$3:S2202,'Stock - ETA'!$F$3:F2202,'Rango proyecciones'!C364,'Stock - ETA'!$AA$3:AA2202,'Rango proyecciones'!$AB$8)</f>
        <v/>
      </c>
      <c r="X364" s="9">
        <f>SUMIFS('Stock - ETA'!$J$3:J2202,'Stock - ETA'!$F$3:F2202,'Rango proyecciones'!C364,'Stock - ETA'!$Q$3:Q2202,'Rango proyecciones'!$AB$5) + SUMIFS('Stock - ETA'!$I$3:I2202,'Stock - ETA'!$F$3:F2202,'Rango proyecciones'!C364,'Stock - ETA'!$Q$3:Q2202,'Rango proyecciones'!$AB$8)</f>
        <v/>
      </c>
      <c r="Y364" s="15">
        <f> 0.7 * V364 + W364</f>
        <v/>
      </c>
      <c r="Z364" s="15">
        <f> 0.7 * V364 + X364</f>
        <v/>
      </c>
      <c r="AA364" s="6" t="n"/>
    </row>
    <row r="365">
      <c r="A365" s="4" t="inlineStr">
        <is>
          <t>Cerdo</t>
        </is>
      </c>
      <c r="B365" s="4" t="inlineStr">
        <is>
          <t>Venta Directa</t>
        </is>
      </c>
      <c r="C365" s="4" t="inlineStr">
        <is>
          <t>agrosuper asia1022607</t>
        </is>
      </c>
      <c r="D365" s="4" t="inlineStr">
        <is>
          <t>Agrosuper Asia</t>
        </is>
      </c>
      <c r="E365" s="4" t="n">
        <v>1022607</v>
      </c>
      <c r="F365" s="4" t="inlineStr">
        <is>
          <t>GO Platead Lom TF@ Cj 10k AK (TS)</t>
        </is>
      </c>
      <c r="G365" s="4" t="inlineStr">
        <is>
          <t>Prolijado</t>
        </is>
      </c>
      <c r="H365" s="6" t="n">
        <v>21932.85</v>
      </c>
      <c r="I365" s="9" t="n">
        <v>22000</v>
      </c>
      <c r="J365" s="6">
        <f>SUMIFS('Stock - ETA'!$R$3:R2202,'Stock - ETA'!$F$3:F2202,'Rango proyecciones'!C365,'Stock - ETA'!$AA$3:AA2202,'Rango proyecciones'!$AB$5)</f>
        <v/>
      </c>
      <c r="K365" s="9">
        <f>SUMIFS('Stock - ETA'!$H$3:H2202,'Stock - ETA'!$F$3:F2202,'Rango proyecciones'!C365,'Stock - ETA'!$Q$3:Q2202,'Rango proyecciones'!$AB$5)</f>
        <v/>
      </c>
      <c r="L365" s="9" t="n">
        <v>0</v>
      </c>
      <c r="M365" s="9" t="n">
        <v>0</v>
      </c>
      <c r="N365" s="9" t="n"/>
      <c r="O365" s="9" t="n"/>
      <c r="P365" s="15">
        <f>H365 + O365 + J365</f>
        <v/>
      </c>
      <c r="Q365" s="16">
        <f>H365 + O365 + K365</f>
        <v/>
      </c>
      <c r="R365" s="6">
        <f>SUMIFS('Stock - ETA'!$S$3:S2202,'Stock - ETA'!$F$3:F2202,'Rango proyecciones'!C365,'Stock - ETA'!$AA$3:AA2202,'Rango proyecciones'!$AB$5) + SUMIFS('Stock - ETA'!$R$3:R2202,'Stock - ETA'!$F$3:F2202,'Rango proyecciones'!C365,'Stock - ETA'!$AA$3:AA2202,'Rango proyecciones'!$AB$7)</f>
        <v/>
      </c>
      <c r="S365" s="9">
        <f>SUMIFS('Stock - ETA'!$I$3:I2202,'Stock - ETA'!$F$3:F2202,'Rango proyecciones'!C365,'Stock - ETA'!$Q$3:Q2202,'Rango proyecciones'!$AB$5) + SUMIFS('Stock - ETA'!$H$3:H2202,'Stock - ETA'!$F$3:F2202,'Rango proyecciones'!C365,'Stock - ETA'!$Q$3:Q2202,'Rango proyecciones'!$AB$7)</f>
        <v/>
      </c>
      <c r="T365" s="15">
        <f>R365</f>
        <v/>
      </c>
      <c r="U365" s="15">
        <f>S365</f>
        <v/>
      </c>
      <c r="V365" s="6" t="n">
        <v>31620</v>
      </c>
      <c r="W365" s="9">
        <f>SUMIFS('Stock - ETA'!$T$3:T2202,'Stock - ETA'!$F$3:F2202,'Rango proyecciones'!C365,'Stock - ETA'!$AA$3:AA2202,'Rango proyecciones'!$AB$5) + SUMIFS('Stock - ETA'!$S$3:S2202,'Stock - ETA'!$F$3:F2202,'Rango proyecciones'!C365,'Stock - ETA'!$AA$3:AA2202,'Rango proyecciones'!$AB$8)</f>
        <v/>
      </c>
      <c r="X365" s="9">
        <f>SUMIFS('Stock - ETA'!$J$3:J2202,'Stock - ETA'!$F$3:F2202,'Rango proyecciones'!C365,'Stock - ETA'!$Q$3:Q2202,'Rango proyecciones'!$AB$5) + SUMIFS('Stock - ETA'!$I$3:I2202,'Stock - ETA'!$F$3:F2202,'Rango proyecciones'!C365,'Stock - ETA'!$Q$3:Q2202,'Rango proyecciones'!$AB$8)</f>
        <v/>
      </c>
      <c r="Y365" s="15">
        <f> 0.7 * V365 + W365</f>
        <v/>
      </c>
      <c r="Z365" s="15">
        <f> 0.7 * V365 + X365</f>
        <v/>
      </c>
      <c r="AA365" s="6" t="n"/>
    </row>
    <row r="366">
      <c r="A366" s="4" t="inlineStr">
        <is>
          <t>Cerdo</t>
        </is>
      </c>
      <c r="B366" s="4" t="inlineStr">
        <is>
          <t>Venta Directa</t>
        </is>
      </c>
      <c r="C366" s="4" t="inlineStr">
        <is>
          <t>agrosuper asia1022885</t>
        </is>
      </c>
      <c r="D366" s="4" t="inlineStr">
        <is>
          <t>Agrosuper Asia</t>
        </is>
      </c>
      <c r="E366" s="4" t="n">
        <v>1022885</v>
      </c>
      <c r="F366" s="4" t="inlineStr">
        <is>
          <t>GO Panc S/cue@ Cj Panc TJ</t>
        </is>
      </c>
      <c r="G366" s="4" t="inlineStr">
        <is>
          <t>Panceta</t>
        </is>
      </c>
      <c r="H366" s="6" t="n">
        <v>203089.02</v>
      </c>
      <c r="I366" s="9" t="n">
        <v>249000</v>
      </c>
      <c r="J366" s="6">
        <f>SUMIFS('Stock - ETA'!$R$3:R2202,'Stock - ETA'!$F$3:F2202,'Rango proyecciones'!C366,'Stock - ETA'!$AA$3:AA2202,'Rango proyecciones'!$AB$5)</f>
        <v/>
      </c>
      <c r="K366" s="9">
        <f>SUMIFS('Stock - ETA'!$H$3:H2202,'Stock - ETA'!$F$3:F2202,'Rango proyecciones'!C366,'Stock - ETA'!$Q$3:Q2202,'Rango proyecciones'!$AB$5)</f>
        <v/>
      </c>
      <c r="L366" s="9" t="n">
        <v>0</v>
      </c>
      <c r="M366" s="9" t="n">
        <v>0</v>
      </c>
      <c r="N366" s="9" t="n"/>
      <c r="O366" s="9" t="n"/>
      <c r="P366" s="15">
        <f>H366 + O366 + J366</f>
        <v/>
      </c>
      <c r="Q366" s="16">
        <f>H366 + O366 + K366</f>
        <v/>
      </c>
      <c r="R366" s="6">
        <f>SUMIFS('Stock - ETA'!$S$3:S2202,'Stock - ETA'!$F$3:F2202,'Rango proyecciones'!C366,'Stock - ETA'!$AA$3:AA2202,'Rango proyecciones'!$AB$5) + SUMIFS('Stock - ETA'!$R$3:R2202,'Stock - ETA'!$F$3:F2202,'Rango proyecciones'!C366,'Stock - ETA'!$AA$3:AA2202,'Rango proyecciones'!$AB$7)</f>
        <v/>
      </c>
      <c r="S366" s="9">
        <f>SUMIFS('Stock - ETA'!$I$3:I2202,'Stock - ETA'!$F$3:F2202,'Rango proyecciones'!C366,'Stock - ETA'!$Q$3:Q2202,'Rango proyecciones'!$AB$5) + SUMIFS('Stock - ETA'!$H$3:H2202,'Stock - ETA'!$F$3:F2202,'Rango proyecciones'!C366,'Stock - ETA'!$Q$3:Q2202,'Rango proyecciones'!$AB$7)</f>
        <v/>
      </c>
      <c r="T366" s="15">
        <f>R366</f>
        <v/>
      </c>
      <c r="U366" s="15">
        <f>S366</f>
        <v/>
      </c>
      <c r="V366" s="6" t="n">
        <v>550000</v>
      </c>
      <c r="W366" s="9">
        <f>SUMIFS('Stock - ETA'!$T$3:T2202,'Stock - ETA'!$F$3:F2202,'Rango proyecciones'!C366,'Stock - ETA'!$AA$3:AA2202,'Rango proyecciones'!$AB$5) + SUMIFS('Stock - ETA'!$S$3:S2202,'Stock - ETA'!$F$3:F2202,'Rango proyecciones'!C366,'Stock - ETA'!$AA$3:AA2202,'Rango proyecciones'!$AB$8)</f>
        <v/>
      </c>
      <c r="X366" s="9">
        <f>SUMIFS('Stock - ETA'!$J$3:J2202,'Stock - ETA'!$F$3:F2202,'Rango proyecciones'!C366,'Stock - ETA'!$Q$3:Q2202,'Rango proyecciones'!$AB$5) + SUMIFS('Stock - ETA'!$I$3:I2202,'Stock - ETA'!$F$3:F2202,'Rango proyecciones'!C366,'Stock - ETA'!$Q$3:Q2202,'Rango proyecciones'!$AB$8)</f>
        <v/>
      </c>
      <c r="Y366" s="15">
        <f> 0.7 * V366 + W366</f>
        <v/>
      </c>
      <c r="Z366" s="15">
        <f> 0.7 * V366 + X366</f>
        <v/>
      </c>
      <c r="AA366" s="6" t="n"/>
    </row>
    <row r="367">
      <c r="A367" s="4" t="inlineStr">
        <is>
          <t>Cerdo</t>
        </is>
      </c>
      <c r="B367" s="4" t="inlineStr">
        <is>
          <t>Venta Directa</t>
        </is>
      </c>
      <c r="C367" s="4" t="inlineStr">
        <is>
          <t>agrosuper asia1022887</t>
        </is>
      </c>
      <c r="D367" s="4" t="inlineStr">
        <is>
          <t>Agrosuper Asia</t>
        </is>
      </c>
      <c r="E367" s="4" t="n">
        <v>1022887</v>
      </c>
      <c r="F367" s="4" t="inlineStr">
        <is>
          <t>GO Panc S/cue@ Cj Panc AK</t>
        </is>
      </c>
      <c r="G367" s="4" t="inlineStr">
        <is>
          <t>Panceta</t>
        </is>
      </c>
      <c r="H367" s="6" t="n">
        <v>220096.6</v>
      </c>
      <c r="I367" s="9" t="n">
        <v>264000</v>
      </c>
      <c r="J367" s="6">
        <f>SUMIFS('Stock - ETA'!$R$3:R2202,'Stock - ETA'!$F$3:F2202,'Rango proyecciones'!C367,'Stock - ETA'!$AA$3:AA2202,'Rango proyecciones'!$AB$5)</f>
        <v/>
      </c>
      <c r="K367" s="9">
        <f>SUMIFS('Stock - ETA'!$H$3:H2202,'Stock - ETA'!$F$3:F2202,'Rango proyecciones'!C367,'Stock - ETA'!$Q$3:Q2202,'Rango proyecciones'!$AB$5)</f>
        <v/>
      </c>
      <c r="L367" s="9" t="n">
        <v>0</v>
      </c>
      <c r="M367" s="9" t="n">
        <v>0</v>
      </c>
      <c r="N367" s="9" t="n"/>
      <c r="O367" s="9" t="n"/>
      <c r="P367" s="15">
        <f>H367 + O367 + J367</f>
        <v/>
      </c>
      <c r="Q367" s="16">
        <f>H367 + O367 + K367</f>
        <v/>
      </c>
      <c r="R367" s="6">
        <f>SUMIFS('Stock - ETA'!$S$3:S2202,'Stock - ETA'!$F$3:F2202,'Rango proyecciones'!C367,'Stock - ETA'!$AA$3:AA2202,'Rango proyecciones'!$AB$5) + SUMIFS('Stock - ETA'!$R$3:R2202,'Stock - ETA'!$F$3:F2202,'Rango proyecciones'!C367,'Stock - ETA'!$AA$3:AA2202,'Rango proyecciones'!$AB$7)</f>
        <v/>
      </c>
      <c r="S367" s="9">
        <f>SUMIFS('Stock - ETA'!$I$3:I2202,'Stock - ETA'!$F$3:F2202,'Rango proyecciones'!C367,'Stock - ETA'!$Q$3:Q2202,'Rango proyecciones'!$AB$5) + SUMIFS('Stock - ETA'!$H$3:H2202,'Stock - ETA'!$F$3:F2202,'Rango proyecciones'!C367,'Stock - ETA'!$Q$3:Q2202,'Rango proyecciones'!$AB$7)</f>
        <v/>
      </c>
      <c r="T367" s="15">
        <f>R367</f>
        <v/>
      </c>
      <c r="U367" s="15">
        <f>S367</f>
        <v/>
      </c>
      <c r="V367" s="6" t="n">
        <v>220000</v>
      </c>
      <c r="W367" s="9">
        <f>SUMIFS('Stock - ETA'!$T$3:T2202,'Stock - ETA'!$F$3:F2202,'Rango proyecciones'!C367,'Stock - ETA'!$AA$3:AA2202,'Rango proyecciones'!$AB$5) + SUMIFS('Stock - ETA'!$S$3:S2202,'Stock - ETA'!$F$3:F2202,'Rango proyecciones'!C367,'Stock - ETA'!$AA$3:AA2202,'Rango proyecciones'!$AB$8)</f>
        <v/>
      </c>
      <c r="X367" s="9">
        <f>SUMIFS('Stock - ETA'!$J$3:J2202,'Stock - ETA'!$F$3:F2202,'Rango proyecciones'!C367,'Stock - ETA'!$Q$3:Q2202,'Rango proyecciones'!$AB$5) + SUMIFS('Stock - ETA'!$I$3:I2202,'Stock - ETA'!$F$3:F2202,'Rango proyecciones'!C367,'Stock - ETA'!$Q$3:Q2202,'Rango proyecciones'!$AB$8)</f>
        <v/>
      </c>
      <c r="Y367" s="15">
        <f> 0.7 * V367 + W367</f>
        <v/>
      </c>
      <c r="Z367" s="15">
        <f> 0.7 * V367 + X367</f>
        <v/>
      </c>
      <c r="AA367" s="6" t="n"/>
    </row>
    <row r="368">
      <c r="A368" s="4" t="inlineStr">
        <is>
          <t>Cerdo</t>
        </is>
      </c>
      <c r="B368" s="4" t="inlineStr">
        <is>
          <t>Venta Directa</t>
        </is>
      </c>
      <c r="C368" s="4" t="inlineStr">
        <is>
          <t>agrosuper asia1022930</t>
        </is>
      </c>
      <c r="D368" s="4" t="inlineStr">
        <is>
          <t>Agrosuper Asia</t>
        </is>
      </c>
      <c r="E368" s="4" t="n">
        <v>1022930</v>
      </c>
      <c r="F368" s="4" t="inlineStr">
        <is>
          <t>GO Panc S/cue Hem@ Cj Panc TJ AS</t>
        </is>
      </c>
      <c r="G368" s="4" t="inlineStr">
        <is>
          <t>Panceta</t>
        </is>
      </c>
      <c r="H368" s="6" t="n">
        <v>66017.67999999999</v>
      </c>
      <c r="I368" s="9" t="n">
        <v>66000</v>
      </c>
      <c r="J368" s="6">
        <f>SUMIFS('Stock - ETA'!$R$3:R2202,'Stock - ETA'!$F$3:F2202,'Rango proyecciones'!C368,'Stock - ETA'!$AA$3:AA2202,'Rango proyecciones'!$AB$5)</f>
        <v/>
      </c>
      <c r="K368" s="9">
        <f>SUMIFS('Stock - ETA'!$H$3:H2202,'Stock - ETA'!$F$3:F2202,'Rango proyecciones'!C368,'Stock - ETA'!$Q$3:Q2202,'Rango proyecciones'!$AB$5)</f>
        <v/>
      </c>
      <c r="L368" s="9" t="n">
        <v>0</v>
      </c>
      <c r="M368" s="9" t="n">
        <v>0</v>
      </c>
      <c r="N368" s="9" t="n"/>
      <c r="O368" s="9" t="n"/>
      <c r="P368" s="15">
        <f>H368 + O368 + J368</f>
        <v/>
      </c>
      <c r="Q368" s="16">
        <f>H368 + O368 + K368</f>
        <v/>
      </c>
      <c r="R368" s="6">
        <f>SUMIFS('Stock - ETA'!$S$3:S2202,'Stock - ETA'!$F$3:F2202,'Rango proyecciones'!C368,'Stock - ETA'!$AA$3:AA2202,'Rango proyecciones'!$AB$5) + SUMIFS('Stock - ETA'!$R$3:R2202,'Stock - ETA'!$F$3:F2202,'Rango proyecciones'!C368,'Stock - ETA'!$AA$3:AA2202,'Rango proyecciones'!$AB$7)</f>
        <v/>
      </c>
      <c r="S368" s="9">
        <f>SUMIFS('Stock - ETA'!$I$3:I2202,'Stock - ETA'!$F$3:F2202,'Rango proyecciones'!C368,'Stock - ETA'!$Q$3:Q2202,'Rango proyecciones'!$AB$5) + SUMIFS('Stock - ETA'!$H$3:H2202,'Stock - ETA'!$F$3:F2202,'Rango proyecciones'!C368,'Stock - ETA'!$Q$3:Q2202,'Rango proyecciones'!$AB$7)</f>
        <v/>
      </c>
      <c r="T368" s="15">
        <f>R368</f>
        <v/>
      </c>
      <c r="U368" s="15">
        <f>S368</f>
        <v/>
      </c>
      <c r="V368" s="6" t="n">
        <v>176000</v>
      </c>
      <c r="W368" s="9">
        <f>SUMIFS('Stock - ETA'!$T$3:T2202,'Stock - ETA'!$F$3:F2202,'Rango proyecciones'!C368,'Stock - ETA'!$AA$3:AA2202,'Rango proyecciones'!$AB$5) + SUMIFS('Stock - ETA'!$S$3:S2202,'Stock - ETA'!$F$3:F2202,'Rango proyecciones'!C368,'Stock - ETA'!$AA$3:AA2202,'Rango proyecciones'!$AB$8)</f>
        <v/>
      </c>
      <c r="X368" s="9">
        <f>SUMIFS('Stock - ETA'!$J$3:J2202,'Stock - ETA'!$F$3:F2202,'Rango proyecciones'!C368,'Stock - ETA'!$Q$3:Q2202,'Rango proyecciones'!$AB$5) + SUMIFS('Stock - ETA'!$I$3:I2202,'Stock - ETA'!$F$3:F2202,'Rango proyecciones'!C368,'Stock - ETA'!$Q$3:Q2202,'Rango proyecciones'!$AB$8)</f>
        <v/>
      </c>
      <c r="Y368" s="15">
        <f> 0.7 * V368 + W368</f>
        <v/>
      </c>
      <c r="Z368" s="15">
        <f> 0.7 * V368 + X368</f>
        <v/>
      </c>
      <c r="AA368" s="6" t="n"/>
    </row>
    <row r="369">
      <c r="A369" s="4" t="inlineStr">
        <is>
          <t>Cerdo</t>
        </is>
      </c>
      <c r="B369" s="4" t="inlineStr">
        <is>
          <t>Venta Directa</t>
        </is>
      </c>
      <c r="C369" s="4" t="inlineStr">
        <is>
          <t>agrosuper asia1022985</t>
        </is>
      </c>
      <c r="D369" s="4" t="inlineStr">
        <is>
          <t>Agrosuper Asia</t>
        </is>
      </c>
      <c r="E369" s="4" t="n">
        <v>1022985</v>
      </c>
      <c r="F369" s="4" t="inlineStr">
        <is>
          <t>GO Lom Vet Mad@ Cj 8,5k TJ</t>
        </is>
      </c>
      <c r="G369" s="4" t="inlineStr">
        <is>
          <t>Lomo</t>
        </is>
      </c>
      <c r="H369" s="6" t="n">
        <v>4947.06</v>
      </c>
      <c r="I369" s="9" t="n">
        <v>5000</v>
      </c>
      <c r="J369" s="6">
        <f>SUMIFS('Stock - ETA'!$R$3:R2202,'Stock - ETA'!$F$3:F2202,'Rango proyecciones'!C369,'Stock - ETA'!$AA$3:AA2202,'Rango proyecciones'!$AB$5)</f>
        <v/>
      </c>
      <c r="K369" s="9">
        <f>SUMIFS('Stock - ETA'!$H$3:H2202,'Stock - ETA'!$F$3:F2202,'Rango proyecciones'!C369,'Stock - ETA'!$Q$3:Q2202,'Rango proyecciones'!$AB$5)</f>
        <v/>
      </c>
      <c r="L369" s="9" t="n">
        <v>0</v>
      </c>
      <c r="M369" s="9" t="n">
        <v>0</v>
      </c>
      <c r="N369" s="9" t="n"/>
      <c r="O369" s="9" t="n"/>
      <c r="P369" s="15">
        <f>H369 + O369 + J369</f>
        <v/>
      </c>
      <c r="Q369" s="16">
        <f>H369 + O369 + K369</f>
        <v/>
      </c>
      <c r="R369" s="6">
        <f>SUMIFS('Stock - ETA'!$S$3:S2202,'Stock - ETA'!$F$3:F2202,'Rango proyecciones'!C369,'Stock - ETA'!$AA$3:AA2202,'Rango proyecciones'!$AB$5) + SUMIFS('Stock - ETA'!$R$3:R2202,'Stock - ETA'!$F$3:F2202,'Rango proyecciones'!C369,'Stock - ETA'!$AA$3:AA2202,'Rango proyecciones'!$AB$7)</f>
        <v/>
      </c>
      <c r="S369" s="9">
        <f>SUMIFS('Stock - ETA'!$I$3:I2202,'Stock - ETA'!$F$3:F2202,'Rango proyecciones'!C369,'Stock - ETA'!$Q$3:Q2202,'Rango proyecciones'!$AB$5) + SUMIFS('Stock - ETA'!$H$3:H2202,'Stock - ETA'!$F$3:F2202,'Rango proyecciones'!C369,'Stock - ETA'!$Q$3:Q2202,'Rango proyecciones'!$AB$7)</f>
        <v/>
      </c>
      <c r="T369" s="15">
        <f>R369</f>
        <v/>
      </c>
      <c r="U369" s="15">
        <f>S369</f>
        <v/>
      </c>
      <c r="V369" s="6" t="n"/>
      <c r="W369" s="9">
        <f>SUMIFS('Stock - ETA'!$T$3:T2202,'Stock - ETA'!$F$3:F2202,'Rango proyecciones'!C369,'Stock - ETA'!$AA$3:AA2202,'Rango proyecciones'!$AB$5) + SUMIFS('Stock - ETA'!$S$3:S2202,'Stock - ETA'!$F$3:F2202,'Rango proyecciones'!C369,'Stock - ETA'!$AA$3:AA2202,'Rango proyecciones'!$AB$8)</f>
        <v/>
      </c>
      <c r="X369" s="9">
        <f>SUMIFS('Stock - ETA'!$J$3:J2202,'Stock - ETA'!$F$3:F2202,'Rango proyecciones'!C369,'Stock - ETA'!$Q$3:Q2202,'Rango proyecciones'!$AB$5) + SUMIFS('Stock - ETA'!$I$3:I2202,'Stock - ETA'!$F$3:F2202,'Rango proyecciones'!C369,'Stock - ETA'!$Q$3:Q2202,'Rango proyecciones'!$AB$8)</f>
        <v/>
      </c>
      <c r="Y369" s="15">
        <f> 0.7 * V369 + W369</f>
        <v/>
      </c>
      <c r="Z369" s="15">
        <f> 0.7 * V369 + X369</f>
        <v/>
      </c>
      <c r="AA369" s="6" t="n"/>
    </row>
    <row r="370">
      <c r="A370" s="4" t="inlineStr">
        <is>
          <t>Cerdo</t>
        </is>
      </c>
      <c r="B370" s="4" t="inlineStr">
        <is>
          <t>Venta Directa</t>
        </is>
      </c>
      <c r="C370" s="4" t="inlineStr">
        <is>
          <t>agrosuper asia1023037</t>
        </is>
      </c>
      <c r="D370" s="4" t="inlineStr">
        <is>
          <t>Agrosuper Asia</t>
        </is>
      </c>
      <c r="E370" s="4" t="n">
        <v>1023037</v>
      </c>
      <c r="F370" s="4" t="inlineStr">
        <is>
          <t>GO Panc S/cue@ Cj Panc 16k AS</t>
        </is>
      </c>
      <c r="G370" s="4" t="inlineStr">
        <is>
          <t>Panceta</t>
        </is>
      </c>
      <c r="H370" s="6" t="n">
        <v>66033.66</v>
      </c>
      <c r="I370" s="9" t="n">
        <v>110000</v>
      </c>
      <c r="J370" s="6">
        <f>SUMIFS('Stock - ETA'!$R$3:R2202,'Stock - ETA'!$F$3:F2202,'Rango proyecciones'!C370,'Stock - ETA'!$AA$3:AA2202,'Rango proyecciones'!$AB$5)</f>
        <v/>
      </c>
      <c r="K370" s="9">
        <f>SUMIFS('Stock - ETA'!$H$3:H2202,'Stock - ETA'!$F$3:F2202,'Rango proyecciones'!C370,'Stock - ETA'!$Q$3:Q2202,'Rango proyecciones'!$AB$5)</f>
        <v/>
      </c>
      <c r="L370" s="9" t="n">
        <v>0</v>
      </c>
      <c r="M370" s="9" t="n">
        <v>0</v>
      </c>
      <c r="N370" s="9" t="n"/>
      <c r="O370" s="9" t="n"/>
      <c r="P370" s="15">
        <f>H370 + O370 + J370</f>
        <v/>
      </c>
      <c r="Q370" s="16">
        <f>H370 + O370 + K370</f>
        <v/>
      </c>
      <c r="R370" s="6">
        <f>SUMIFS('Stock - ETA'!$S$3:S2202,'Stock - ETA'!$F$3:F2202,'Rango proyecciones'!C370,'Stock - ETA'!$AA$3:AA2202,'Rango proyecciones'!$AB$5) + SUMIFS('Stock - ETA'!$R$3:R2202,'Stock - ETA'!$F$3:F2202,'Rango proyecciones'!C370,'Stock - ETA'!$AA$3:AA2202,'Rango proyecciones'!$AB$7)</f>
        <v/>
      </c>
      <c r="S370" s="9">
        <f>SUMIFS('Stock - ETA'!$I$3:I2202,'Stock - ETA'!$F$3:F2202,'Rango proyecciones'!C370,'Stock - ETA'!$Q$3:Q2202,'Rango proyecciones'!$AB$5) + SUMIFS('Stock - ETA'!$H$3:H2202,'Stock - ETA'!$F$3:F2202,'Rango proyecciones'!C370,'Stock - ETA'!$Q$3:Q2202,'Rango proyecciones'!$AB$7)</f>
        <v/>
      </c>
      <c r="T370" s="15">
        <f>R370</f>
        <v/>
      </c>
      <c r="U370" s="15">
        <f>S370</f>
        <v/>
      </c>
      <c r="V370" s="6" t="n">
        <v>110000</v>
      </c>
      <c r="W370" s="9">
        <f>SUMIFS('Stock - ETA'!$T$3:T2202,'Stock - ETA'!$F$3:F2202,'Rango proyecciones'!C370,'Stock - ETA'!$AA$3:AA2202,'Rango proyecciones'!$AB$5) + SUMIFS('Stock - ETA'!$S$3:S2202,'Stock - ETA'!$F$3:F2202,'Rango proyecciones'!C370,'Stock - ETA'!$AA$3:AA2202,'Rango proyecciones'!$AB$8)</f>
        <v/>
      </c>
      <c r="X370" s="9">
        <f>SUMIFS('Stock - ETA'!$J$3:J2202,'Stock - ETA'!$F$3:F2202,'Rango proyecciones'!C370,'Stock - ETA'!$Q$3:Q2202,'Rango proyecciones'!$AB$5) + SUMIFS('Stock - ETA'!$I$3:I2202,'Stock - ETA'!$F$3:F2202,'Rango proyecciones'!C370,'Stock - ETA'!$Q$3:Q2202,'Rango proyecciones'!$AB$8)</f>
        <v/>
      </c>
      <c r="Y370" s="15">
        <f> 0.7 * V370 + W370</f>
        <v/>
      </c>
      <c r="Z370" s="15">
        <f> 0.7 * V370 + X370</f>
        <v/>
      </c>
      <c r="AA370" s="6" t="n"/>
    </row>
    <row r="371">
      <c r="A371" s="4" t="inlineStr">
        <is>
          <t>Cerdo</t>
        </is>
      </c>
      <c r="B371" s="4" t="inlineStr">
        <is>
          <t>Venta Directa</t>
        </is>
      </c>
      <c r="C371" s="4" t="inlineStr">
        <is>
          <t>agrosuper asia1023038</t>
        </is>
      </c>
      <c r="D371" s="4" t="inlineStr">
        <is>
          <t>Agrosuper Asia</t>
        </is>
      </c>
      <c r="E371" s="4" t="n">
        <v>1023038</v>
      </c>
      <c r="F371" s="4" t="inlineStr">
        <is>
          <t>GO Lom Vet@ Cj 8k AS</t>
        </is>
      </c>
      <c r="G371" s="4" t="inlineStr">
        <is>
          <t>Lomo</t>
        </is>
      </c>
      <c r="H371" s="6" t="n">
        <v>88013.89999999999</v>
      </c>
      <c r="I371" s="9" t="n">
        <v>44000</v>
      </c>
      <c r="J371" s="6">
        <f>SUMIFS('Stock - ETA'!$R$3:R2202,'Stock - ETA'!$F$3:F2202,'Rango proyecciones'!C371,'Stock - ETA'!$AA$3:AA2202,'Rango proyecciones'!$AB$5)</f>
        <v/>
      </c>
      <c r="K371" s="9">
        <f>SUMIFS('Stock - ETA'!$H$3:H2202,'Stock - ETA'!$F$3:F2202,'Rango proyecciones'!C371,'Stock - ETA'!$Q$3:Q2202,'Rango proyecciones'!$AB$5)</f>
        <v/>
      </c>
      <c r="L371" s="9" t="n">
        <v>0</v>
      </c>
      <c r="M371" s="9" t="n">
        <v>0</v>
      </c>
      <c r="N371" s="9" t="n"/>
      <c r="O371" s="9" t="n"/>
      <c r="P371" s="15">
        <f>H371 + O371 + J371</f>
        <v/>
      </c>
      <c r="Q371" s="16">
        <f>H371 + O371 + K371</f>
        <v/>
      </c>
      <c r="R371" s="6">
        <f>SUMIFS('Stock - ETA'!$S$3:S2202,'Stock - ETA'!$F$3:F2202,'Rango proyecciones'!C371,'Stock - ETA'!$AA$3:AA2202,'Rango proyecciones'!$AB$5) + SUMIFS('Stock - ETA'!$R$3:R2202,'Stock - ETA'!$F$3:F2202,'Rango proyecciones'!C371,'Stock - ETA'!$AA$3:AA2202,'Rango proyecciones'!$AB$7)</f>
        <v/>
      </c>
      <c r="S371" s="9">
        <f>SUMIFS('Stock - ETA'!$I$3:I2202,'Stock - ETA'!$F$3:F2202,'Rango proyecciones'!C371,'Stock - ETA'!$Q$3:Q2202,'Rango proyecciones'!$AB$5) + SUMIFS('Stock - ETA'!$H$3:H2202,'Stock - ETA'!$F$3:F2202,'Rango proyecciones'!C371,'Stock - ETA'!$Q$3:Q2202,'Rango proyecciones'!$AB$7)</f>
        <v/>
      </c>
      <c r="T371" s="15">
        <f>R371</f>
        <v/>
      </c>
      <c r="U371" s="15">
        <f>S371</f>
        <v/>
      </c>
      <c r="V371" s="6" t="n">
        <v>110000</v>
      </c>
      <c r="W371" s="9">
        <f>SUMIFS('Stock - ETA'!$T$3:T2202,'Stock - ETA'!$F$3:F2202,'Rango proyecciones'!C371,'Stock - ETA'!$AA$3:AA2202,'Rango proyecciones'!$AB$5) + SUMIFS('Stock - ETA'!$S$3:S2202,'Stock - ETA'!$F$3:F2202,'Rango proyecciones'!C371,'Stock - ETA'!$AA$3:AA2202,'Rango proyecciones'!$AB$8)</f>
        <v/>
      </c>
      <c r="X371" s="9">
        <f>SUMIFS('Stock - ETA'!$J$3:J2202,'Stock - ETA'!$F$3:F2202,'Rango proyecciones'!C371,'Stock - ETA'!$Q$3:Q2202,'Rango proyecciones'!$AB$5) + SUMIFS('Stock - ETA'!$I$3:I2202,'Stock - ETA'!$F$3:F2202,'Rango proyecciones'!C371,'Stock - ETA'!$Q$3:Q2202,'Rango proyecciones'!$AB$8)</f>
        <v/>
      </c>
      <c r="Y371" s="15">
        <f> 0.7 * V371 + W371</f>
        <v/>
      </c>
      <c r="Z371" s="15">
        <f> 0.7 * V371 + X371</f>
        <v/>
      </c>
      <c r="AA371" s="6" t="n"/>
    </row>
    <row r="372">
      <c r="A372" s="4" t="inlineStr">
        <is>
          <t>Cerdo</t>
        </is>
      </c>
      <c r="B372" s="4" t="inlineStr">
        <is>
          <t>Venta Directa</t>
        </is>
      </c>
      <c r="C372" s="4" t="inlineStr">
        <is>
          <t>agrosuper asia1023090</t>
        </is>
      </c>
      <c r="D372" s="4" t="inlineStr">
        <is>
          <t>Agrosuper Asia</t>
        </is>
      </c>
      <c r="E372" s="4" t="n">
        <v>1023090</v>
      </c>
      <c r="F372" s="4" t="inlineStr">
        <is>
          <t>GO Panc S/cue S/h@ Cj Panc 16k AS</t>
        </is>
      </c>
      <c r="G372" s="4" t="inlineStr">
        <is>
          <t>Panceta</t>
        </is>
      </c>
      <c r="H372" s="6" t="n">
        <v>0</v>
      </c>
      <c r="I372" s="9" t="n">
        <v>22000</v>
      </c>
      <c r="J372" s="6">
        <f>SUMIFS('Stock - ETA'!$R$3:R2202,'Stock - ETA'!$F$3:F2202,'Rango proyecciones'!C372,'Stock - ETA'!$AA$3:AA2202,'Rango proyecciones'!$AB$5)</f>
        <v/>
      </c>
      <c r="K372" s="9">
        <f>SUMIFS('Stock - ETA'!$H$3:H2202,'Stock - ETA'!$F$3:F2202,'Rango proyecciones'!C372,'Stock - ETA'!$Q$3:Q2202,'Rango proyecciones'!$AB$5)</f>
        <v/>
      </c>
      <c r="L372" s="9" t="n">
        <v>0</v>
      </c>
      <c r="M372" s="9" t="n">
        <v>0</v>
      </c>
      <c r="N372" s="9" t="n"/>
      <c r="O372" s="9" t="n"/>
      <c r="P372" s="15">
        <f>H372 + O372 + J372</f>
        <v/>
      </c>
      <c r="Q372" s="16">
        <f>H372 + O372 + K372</f>
        <v/>
      </c>
      <c r="R372" s="6">
        <f>SUMIFS('Stock - ETA'!$S$3:S2202,'Stock - ETA'!$F$3:F2202,'Rango proyecciones'!C372,'Stock - ETA'!$AA$3:AA2202,'Rango proyecciones'!$AB$5) + SUMIFS('Stock - ETA'!$R$3:R2202,'Stock - ETA'!$F$3:F2202,'Rango proyecciones'!C372,'Stock - ETA'!$AA$3:AA2202,'Rango proyecciones'!$AB$7)</f>
        <v/>
      </c>
      <c r="S372" s="9">
        <f>SUMIFS('Stock - ETA'!$I$3:I2202,'Stock - ETA'!$F$3:F2202,'Rango proyecciones'!C372,'Stock - ETA'!$Q$3:Q2202,'Rango proyecciones'!$AB$5) + SUMIFS('Stock - ETA'!$H$3:H2202,'Stock - ETA'!$F$3:F2202,'Rango proyecciones'!C372,'Stock - ETA'!$Q$3:Q2202,'Rango proyecciones'!$AB$7)</f>
        <v/>
      </c>
      <c r="T372" s="15">
        <f>R372</f>
        <v/>
      </c>
      <c r="U372" s="15">
        <f>S372</f>
        <v/>
      </c>
      <c r="V372" s="6" t="n">
        <v>44000</v>
      </c>
      <c r="W372" s="9">
        <f>SUMIFS('Stock - ETA'!$T$3:T2202,'Stock - ETA'!$F$3:F2202,'Rango proyecciones'!C372,'Stock - ETA'!$AA$3:AA2202,'Rango proyecciones'!$AB$5) + SUMIFS('Stock - ETA'!$S$3:S2202,'Stock - ETA'!$F$3:F2202,'Rango proyecciones'!C372,'Stock - ETA'!$AA$3:AA2202,'Rango proyecciones'!$AB$8)</f>
        <v/>
      </c>
      <c r="X372" s="9">
        <f>SUMIFS('Stock - ETA'!$J$3:J2202,'Stock - ETA'!$F$3:F2202,'Rango proyecciones'!C372,'Stock - ETA'!$Q$3:Q2202,'Rango proyecciones'!$AB$5) + SUMIFS('Stock - ETA'!$I$3:I2202,'Stock - ETA'!$F$3:F2202,'Rango proyecciones'!C372,'Stock - ETA'!$Q$3:Q2202,'Rango proyecciones'!$AB$8)</f>
        <v/>
      </c>
      <c r="Y372" s="15">
        <f> 0.7 * V372 + W372</f>
        <v/>
      </c>
      <c r="Z372" s="15">
        <f> 0.7 * V372 + X372</f>
        <v/>
      </c>
      <c r="AA372" s="6" t="n"/>
    </row>
    <row r="373">
      <c r="A373" s="4" t="inlineStr">
        <is>
          <t>Cerdo</t>
        </is>
      </c>
      <c r="B373" s="4" t="inlineStr">
        <is>
          <t>Venta Directa</t>
        </is>
      </c>
      <c r="C373" s="4" t="inlineStr">
        <is>
          <t>agrosuper asia1023283</t>
        </is>
      </c>
      <c r="D373" s="4" t="inlineStr">
        <is>
          <t>Agrosuper Asia</t>
        </is>
      </c>
      <c r="E373" s="4" t="n">
        <v>1023283</v>
      </c>
      <c r="F373" s="4" t="inlineStr">
        <is>
          <t>GO Grasa Chaleco@ Cj 10k AS</t>
        </is>
      </c>
      <c r="G373" s="4" t="inlineStr">
        <is>
          <t>Subprod</t>
        </is>
      </c>
      <c r="H373" s="6" t="n">
        <v>72371.14</v>
      </c>
      <c r="I373" s="9" t="n">
        <v>72000</v>
      </c>
      <c r="J373" s="6">
        <f>SUMIFS('Stock - ETA'!$R$3:R2202,'Stock - ETA'!$F$3:F2202,'Rango proyecciones'!C373,'Stock - ETA'!$AA$3:AA2202,'Rango proyecciones'!$AB$5)</f>
        <v/>
      </c>
      <c r="K373" s="9">
        <f>SUMIFS('Stock - ETA'!$H$3:H2202,'Stock - ETA'!$F$3:F2202,'Rango proyecciones'!C373,'Stock - ETA'!$Q$3:Q2202,'Rango proyecciones'!$AB$5)</f>
        <v/>
      </c>
      <c r="L373" s="9" t="n">
        <v>0</v>
      </c>
      <c r="M373" s="9" t="n">
        <v>0</v>
      </c>
      <c r="N373" s="9" t="n"/>
      <c r="O373" s="9" t="n"/>
      <c r="P373" s="15">
        <f>H373 + O373 + J373</f>
        <v/>
      </c>
      <c r="Q373" s="16">
        <f>H373 + O373 + K373</f>
        <v/>
      </c>
      <c r="R373" s="6">
        <f>SUMIFS('Stock - ETA'!$S$3:S2202,'Stock - ETA'!$F$3:F2202,'Rango proyecciones'!C373,'Stock - ETA'!$AA$3:AA2202,'Rango proyecciones'!$AB$5) + SUMIFS('Stock - ETA'!$R$3:R2202,'Stock - ETA'!$F$3:F2202,'Rango proyecciones'!C373,'Stock - ETA'!$AA$3:AA2202,'Rango proyecciones'!$AB$7)</f>
        <v/>
      </c>
      <c r="S373" s="9">
        <f>SUMIFS('Stock - ETA'!$I$3:I2202,'Stock - ETA'!$F$3:F2202,'Rango proyecciones'!C373,'Stock - ETA'!$Q$3:Q2202,'Rango proyecciones'!$AB$5) + SUMIFS('Stock - ETA'!$H$3:H2202,'Stock - ETA'!$F$3:F2202,'Rango proyecciones'!C373,'Stock - ETA'!$Q$3:Q2202,'Rango proyecciones'!$AB$7)</f>
        <v/>
      </c>
      <c r="T373" s="15">
        <f>R373</f>
        <v/>
      </c>
      <c r="U373" s="15">
        <f>S373</f>
        <v/>
      </c>
      <c r="V373" s="6" t="n">
        <v>48000</v>
      </c>
      <c r="W373" s="9">
        <f>SUMIFS('Stock - ETA'!$T$3:T2202,'Stock - ETA'!$F$3:F2202,'Rango proyecciones'!C373,'Stock - ETA'!$AA$3:AA2202,'Rango proyecciones'!$AB$5) + SUMIFS('Stock - ETA'!$S$3:S2202,'Stock - ETA'!$F$3:F2202,'Rango proyecciones'!C373,'Stock - ETA'!$AA$3:AA2202,'Rango proyecciones'!$AB$8)</f>
        <v/>
      </c>
      <c r="X373" s="9">
        <f>SUMIFS('Stock - ETA'!$J$3:J2202,'Stock - ETA'!$F$3:F2202,'Rango proyecciones'!C373,'Stock - ETA'!$Q$3:Q2202,'Rango proyecciones'!$AB$5) + SUMIFS('Stock - ETA'!$I$3:I2202,'Stock - ETA'!$F$3:F2202,'Rango proyecciones'!C373,'Stock - ETA'!$Q$3:Q2202,'Rango proyecciones'!$AB$8)</f>
        <v/>
      </c>
      <c r="Y373" s="15">
        <f> 0.7 * V373 + W373</f>
        <v/>
      </c>
      <c r="Z373" s="15">
        <f> 0.7 * V373 + X373</f>
        <v/>
      </c>
      <c r="AA373" s="6" t="n"/>
    </row>
    <row r="374">
      <c r="A374" s="4" t="inlineStr">
        <is>
          <t>Pavo</t>
        </is>
      </c>
      <c r="B374" s="4" t="inlineStr">
        <is>
          <t>Venta Local</t>
        </is>
      </c>
      <c r="C374" s="4" t="inlineStr">
        <is>
          <t>agro america1030239</t>
        </is>
      </c>
      <c r="D374" s="4" t="inlineStr">
        <is>
          <t>Agro America</t>
        </is>
      </c>
      <c r="E374" s="4" t="n">
        <v>1030239</v>
      </c>
      <c r="F374" s="4" t="inlineStr">
        <is>
          <t>PV Ctro Pta Ala 30 Lb@ Bo Cj SO</t>
        </is>
      </c>
      <c r="G374" s="4" t="inlineStr">
        <is>
          <t>Ala</t>
        </is>
      </c>
      <c r="H374" s="6" t="n">
        <v>30318.089</v>
      </c>
      <c r="I374" s="9" t="n">
        <v>30309</v>
      </c>
      <c r="J374" s="6">
        <f>SUMIFS('Stock - ETA'!$R$3:R2202,'Stock - ETA'!$F$3:F2202,'Rango proyecciones'!C374,'Stock - ETA'!$AA$3:AA2202,'Rango proyecciones'!$AB$5)</f>
        <v/>
      </c>
      <c r="K374" s="9">
        <f>SUMIFS('Stock - ETA'!$H$3:H2202,'Stock - ETA'!$F$3:F2202,'Rango proyecciones'!C374,'Stock - ETA'!$Q$3:Q2202,'Rango proyecciones'!$AB$5)</f>
        <v/>
      </c>
      <c r="L374" s="9" t="n">
        <v>0</v>
      </c>
      <c r="M374" s="9" t="n">
        <v>0</v>
      </c>
      <c r="N374" s="9" t="n">
        <v>0</v>
      </c>
      <c r="O374" s="9" t="n">
        <v>95.27</v>
      </c>
      <c r="P374" s="15">
        <f>H374 + O374 + J374</f>
        <v/>
      </c>
      <c r="Q374" s="16">
        <f>H374 + O374 + K374</f>
        <v/>
      </c>
      <c r="R374" s="6">
        <f>SUMIFS('Stock - ETA'!$S$3:S2202,'Stock - ETA'!$F$3:F2202,'Rango proyecciones'!C374,'Stock - ETA'!$AA$3:AA2202,'Rango proyecciones'!$AB$5) + SUMIFS('Stock - ETA'!$R$3:R2202,'Stock - ETA'!$F$3:F2202,'Rango proyecciones'!C374,'Stock - ETA'!$AA$3:AA2202,'Rango proyecciones'!$AB$7)</f>
        <v/>
      </c>
      <c r="S374" s="9">
        <f>SUMIFS('Stock - ETA'!$I$3:I2202,'Stock - ETA'!$F$3:F2202,'Rango proyecciones'!C374,'Stock - ETA'!$Q$3:Q2202,'Rango proyecciones'!$AB$5) + SUMIFS('Stock - ETA'!$H$3:H2202,'Stock - ETA'!$F$3:F2202,'Rango proyecciones'!C374,'Stock - ETA'!$Q$3:Q2202,'Rango proyecciones'!$AB$7)</f>
        <v/>
      </c>
      <c r="T374" s="15">
        <f>R374</f>
        <v/>
      </c>
      <c r="U374" s="15">
        <f>S374</f>
        <v/>
      </c>
      <c r="V374" s="6" t="n">
        <v>24041</v>
      </c>
      <c r="W374" s="9">
        <f>SUMIFS('Stock - ETA'!$T$3:T2202,'Stock - ETA'!$F$3:F2202,'Rango proyecciones'!C374,'Stock - ETA'!$AA$3:AA2202,'Rango proyecciones'!$AB$5) + SUMIFS('Stock - ETA'!$S$3:S2202,'Stock - ETA'!$F$3:F2202,'Rango proyecciones'!C374,'Stock - ETA'!$AA$3:AA2202,'Rango proyecciones'!$AB$8)</f>
        <v/>
      </c>
      <c r="X374" s="9">
        <f>SUMIFS('Stock - ETA'!$J$3:J2202,'Stock - ETA'!$F$3:F2202,'Rango proyecciones'!C374,'Stock - ETA'!$Q$3:Q2202,'Rango proyecciones'!$AB$5) + SUMIFS('Stock - ETA'!$I$3:I2202,'Stock - ETA'!$F$3:F2202,'Rango proyecciones'!C374,'Stock - ETA'!$Q$3:Q2202,'Rango proyecciones'!$AB$8)</f>
        <v/>
      </c>
      <c r="Y374" s="15">
        <f> 0.6 * V374 + W374</f>
        <v/>
      </c>
      <c r="Z374" s="15">
        <f> 0.6 * V374 + X374</f>
        <v/>
      </c>
      <c r="AA374" s="6" t="n"/>
    </row>
    <row r="375">
      <c r="A375" s="4" t="inlineStr">
        <is>
          <t>Pavo</t>
        </is>
      </c>
      <c r="B375" s="4" t="inlineStr">
        <is>
          <t>Venta Local</t>
        </is>
      </c>
      <c r="C375" s="4" t="inlineStr">
        <is>
          <t>agro america1030360</t>
        </is>
      </c>
      <c r="D375" s="4" t="inlineStr">
        <is>
          <t>Agro America</t>
        </is>
      </c>
      <c r="E375" s="4" t="n">
        <v>1030360</v>
      </c>
      <c r="F375" s="4" t="inlineStr">
        <is>
          <t>PV Pch MA 15% 14-16 Lb@ Bo Cj 20k SO</t>
        </is>
      </c>
      <c r="G375" s="4" t="inlineStr">
        <is>
          <t>Pech</t>
        </is>
      </c>
      <c r="H375" s="6" t="n">
        <v>0</v>
      </c>
      <c r="I375" s="9" t="n">
        <v>4920</v>
      </c>
      <c r="J375" s="6">
        <f>SUMIFS('Stock - ETA'!$R$3:R2202,'Stock - ETA'!$F$3:F2202,'Rango proyecciones'!C375,'Stock - ETA'!$AA$3:AA2202,'Rango proyecciones'!$AB$5)</f>
        <v/>
      </c>
      <c r="K375" s="9">
        <f>SUMIFS('Stock - ETA'!$H$3:H2202,'Stock - ETA'!$F$3:F2202,'Rango proyecciones'!C375,'Stock - ETA'!$Q$3:Q2202,'Rango proyecciones'!$AB$5)</f>
        <v/>
      </c>
      <c r="L375" s="9" t="n">
        <v>0</v>
      </c>
      <c r="M375" s="9" t="n">
        <v>0</v>
      </c>
      <c r="N375" s="9" t="n"/>
      <c r="O375" s="9" t="n"/>
      <c r="P375" s="15">
        <f>H375 + O375 + J375</f>
        <v/>
      </c>
      <c r="Q375" s="16">
        <f>H375 + O375 + K375</f>
        <v/>
      </c>
      <c r="R375" s="6">
        <f>SUMIFS('Stock - ETA'!$S$3:S2202,'Stock - ETA'!$F$3:F2202,'Rango proyecciones'!C375,'Stock - ETA'!$AA$3:AA2202,'Rango proyecciones'!$AB$5) + SUMIFS('Stock - ETA'!$R$3:R2202,'Stock - ETA'!$F$3:F2202,'Rango proyecciones'!C375,'Stock - ETA'!$AA$3:AA2202,'Rango proyecciones'!$AB$7)</f>
        <v/>
      </c>
      <c r="S375" s="9">
        <f>SUMIFS('Stock - ETA'!$I$3:I2202,'Stock - ETA'!$F$3:F2202,'Rango proyecciones'!C375,'Stock - ETA'!$Q$3:Q2202,'Rango proyecciones'!$AB$5) + SUMIFS('Stock - ETA'!$H$3:H2202,'Stock - ETA'!$F$3:F2202,'Rango proyecciones'!C375,'Stock - ETA'!$Q$3:Q2202,'Rango proyecciones'!$AB$7)</f>
        <v/>
      </c>
      <c r="T375" s="15">
        <f>R375</f>
        <v/>
      </c>
      <c r="U375" s="15">
        <f>S375</f>
        <v/>
      </c>
      <c r="V375" s="6" t="n">
        <v>4920</v>
      </c>
      <c r="W375" s="9">
        <f>SUMIFS('Stock - ETA'!$T$3:T2202,'Stock - ETA'!$F$3:F2202,'Rango proyecciones'!C375,'Stock - ETA'!$AA$3:AA2202,'Rango proyecciones'!$AB$5) + SUMIFS('Stock - ETA'!$S$3:S2202,'Stock - ETA'!$F$3:F2202,'Rango proyecciones'!C375,'Stock - ETA'!$AA$3:AA2202,'Rango proyecciones'!$AB$8)</f>
        <v/>
      </c>
      <c r="X375" s="9">
        <f>SUMIFS('Stock - ETA'!$J$3:J2202,'Stock - ETA'!$F$3:F2202,'Rango proyecciones'!C375,'Stock - ETA'!$Q$3:Q2202,'Rango proyecciones'!$AB$5) + SUMIFS('Stock - ETA'!$I$3:I2202,'Stock - ETA'!$F$3:F2202,'Rango proyecciones'!C375,'Stock - ETA'!$Q$3:Q2202,'Rango proyecciones'!$AB$8)</f>
        <v/>
      </c>
      <c r="Y375" s="15">
        <f> 0.6 * V375 + W375</f>
        <v/>
      </c>
      <c r="Z375" s="15">
        <f> 0.6 * V375 + X375</f>
        <v/>
      </c>
      <c r="AA375" s="6" t="n"/>
    </row>
    <row r="376">
      <c r="A376" s="4" t="inlineStr">
        <is>
          <t>Pavo</t>
        </is>
      </c>
      <c r="B376" s="4" t="inlineStr">
        <is>
          <t>Venta Local</t>
        </is>
      </c>
      <c r="C376" s="4" t="inlineStr">
        <is>
          <t>agro america1030379</t>
        </is>
      </c>
      <c r="D376" s="4" t="inlineStr">
        <is>
          <t>Agro America</t>
        </is>
      </c>
      <c r="E376" s="4" t="n">
        <v>1030379</v>
      </c>
      <c r="F376" s="4" t="inlineStr">
        <is>
          <t>PV PchDeh S/p@ Bo Cj 20k SO</t>
        </is>
      </c>
      <c r="G376" s="4" t="inlineStr">
        <is>
          <t>Pech Desh</t>
        </is>
      </c>
      <c r="H376" s="6" t="n">
        <v>442143.338</v>
      </c>
      <c r="I376" s="9" t="n">
        <v>643182</v>
      </c>
      <c r="J376" s="6">
        <f>SUMIFS('Stock - ETA'!$R$3:R2202,'Stock - ETA'!$F$3:F2202,'Rango proyecciones'!C376,'Stock - ETA'!$AA$3:AA2202,'Rango proyecciones'!$AB$5)</f>
        <v/>
      </c>
      <c r="K376" s="9">
        <f>SUMIFS('Stock - ETA'!$H$3:H2202,'Stock - ETA'!$F$3:F2202,'Rango proyecciones'!C376,'Stock - ETA'!$Q$3:Q2202,'Rango proyecciones'!$AB$5)</f>
        <v/>
      </c>
      <c r="L376" s="9" t="n">
        <v>0</v>
      </c>
      <c r="M376" s="9" t="n">
        <v>0</v>
      </c>
      <c r="N376" s="9" t="n">
        <v>96015.02</v>
      </c>
      <c r="O376" s="9" t="n">
        <v>322875.446</v>
      </c>
      <c r="P376" s="15">
        <f>H376 + O376 + J376</f>
        <v/>
      </c>
      <c r="Q376" s="16">
        <f>H376 + O376 + K376</f>
        <v/>
      </c>
      <c r="R376" s="6">
        <f>SUMIFS('Stock - ETA'!$S$3:S2202,'Stock - ETA'!$F$3:F2202,'Rango proyecciones'!C376,'Stock - ETA'!$AA$3:AA2202,'Rango proyecciones'!$AB$5) + SUMIFS('Stock - ETA'!$R$3:R2202,'Stock - ETA'!$F$3:F2202,'Rango proyecciones'!C376,'Stock - ETA'!$AA$3:AA2202,'Rango proyecciones'!$AB$7)</f>
        <v/>
      </c>
      <c r="S376" s="9">
        <f>SUMIFS('Stock - ETA'!$I$3:I2202,'Stock - ETA'!$F$3:F2202,'Rango proyecciones'!C376,'Stock - ETA'!$Q$3:Q2202,'Rango proyecciones'!$AB$5) + SUMIFS('Stock - ETA'!$H$3:H2202,'Stock - ETA'!$F$3:F2202,'Rango proyecciones'!C376,'Stock - ETA'!$Q$3:Q2202,'Rango proyecciones'!$AB$7)</f>
        <v/>
      </c>
      <c r="T376" s="15">
        <f>R376</f>
        <v/>
      </c>
      <c r="U376" s="15">
        <f>S376</f>
        <v/>
      </c>
      <c r="V376" s="6" t="n">
        <v>907513</v>
      </c>
      <c r="W376" s="9">
        <f>SUMIFS('Stock - ETA'!$T$3:T2202,'Stock - ETA'!$F$3:F2202,'Rango proyecciones'!C376,'Stock - ETA'!$AA$3:AA2202,'Rango proyecciones'!$AB$5) + SUMIFS('Stock - ETA'!$S$3:S2202,'Stock - ETA'!$F$3:F2202,'Rango proyecciones'!C376,'Stock - ETA'!$AA$3:AA2202,'Rango proyecciones'!$AB$8)</f>
        <v/>
      </c>
      <c r="X376" s="9">
        <f>SUMIFS('Stock - ETA'!$J$3:J2202,'Stock - ETA'!$F$3:F2202,'Rango proyecciones'!C376,'Stock - ETA'!$Q$3:Q2202,'Rango proyecciones'!$AB$5) + SUMIFS('Stock - ETA'!$I$3:I2202,'Stock - ETA'!$F$3:F2202,'Rango proyecciones'!C376,'Stock - ETA'!$Q$3:Q2202,'Rango proyecciones'!$AB$8)</f>
        <v/>
      </c>
      <c r="Y376" s="15">
        <f> 0.6 * V376 + W376</f>
        <v/>
      </c>
      <c r="Z376" s="15">
        <f> 0.6 * V376 + X376</f>
        <v/>
      </c>
      <c r="AA376" s="6" t="n"/>
    </row>
    <row r="377">
      <c r="A377" s="4" t="inlineStr">
        <is>
          <t>Pavo</t>
        </is>
      </c>
      <c r="B377" s="4" t="inlineStr">
        <is>
          <t>Venta Local</t>
        </is>
      </c>
      <c r="C377" s="4" t="inlineStr">
        <is>
          <t>agro america1030424</t>
        </is>
      </c>
      <c r="D377" s="4" t="inlineStr">
        <is>
          <t>Agro America</t>
        </is>
      </c>
      <c r="E377" s="4" t="n">
        <v>1030424</v>
      </c>
      <c r="F377" s="4" t="inlineStr">
        <is>
          <t>PV PchDeh Mrps C/piel @ Cj 18k AS</t>
        </is>
      </c>
      <c r="G377" s="4" t="inlineStr">
        <is>
          <t>Pech Desh</t>
        </is>
      </c>
      <c r="H377" s="6" t="n">
        <v>0</v>
      </c>
      <c r="I377" s="9" t="n">
        <v>32000</v>
      </c>
      <c r="J377" s="6">
        <f>SUMIFS('Stock - ETA'!$R$3:R2202,'Stock - ETA'!$F$3:F2202,'Rango proyecciones'!C377,'Stock - ETA'!$AA$3:AA2202,'Rango proyecciones'!$AB$5)</f>
        <v/>
      </c>
      <c r="K377" s="9">
        <f>SUMIFS('Stock - ETA'!$H$3:H2202,'Stock - ETA'!$F$3:F2202,'Rango proyecciones'!C377,'Stock - ETA'!$Q$3:Q2202,'Rango proyecciones'!$AB$5)</f>
        <v/>
      </c>
      <c r="L377" s="9" t="n">
        <v>0</v>
      </c>
      <c r="M377" s="9" t="n">
        <v>0</v>
      </c>
      <c r="N377" s="9" t="n">
        <v>0</v>
      </c>
      <c r="O377" s="9" t="n">
        <v>23203.586</v>
      </c>
      <c r="P377" s="15">
        <f>H377 + O377 + J377</f>
        <v/>
      </c>
      <c r="Q377" s="16">
        <f>H377 + O377 + K377</f>
        <v/>
      </c>
      <c r="R377" s="6">
        <f>SUMIFS('Stock - ETA'!$S$3:S2202,'Stock - ETA'!$F$3:F2202,'Rango proyecciones'!C377,'Stock - ETA'!$AA$3:AA2202,'Rango proyecciones'!$AB$5) + SUMIFS('Stock - ETA'!$R$3:R2202,'Stock - ETA'!$F$3:F2202,'Rango proyecciones'!C377,'Stock - ETA'!$AA$3:AA2202,'Rango proyecciones'!$AB$7)</f>
        <v/>
      </c>
      <c r="S377" s="9">
        <f>SUMIFS('Stock - ETA'!$I$3:I2202,'Stock - ETA'!$F$3:F2202,'Rango proyecciones'!C377,'Stock - ETA'!$Q$3:Q2202,'Rango proyecciones'!$AB$5) + SUMIFS('Stock - ETA'!$H$3:H2202,'Stock - ETA'!$F$3:F2202,'Rango proyecciones'!C377,'Stock - ETA'!$Q$3:Q2202,'Rango proyecciones'!$AB$7)</f>
        <v/>
      </c>
      <c r="T377" s="15">
        <f>R377</f>
        <v/>
      </c>
      <c r="U377" s="15">
        <f>S377</f>
        <v/>
      </c>
      <c r="V377" s="6" t="n">
        <v>78132</v>
      </c>
      <c r="W377" s="9">
        <f>SUMIFS('Stock - ETA'!$T$3:T2202,'Stock - ETA'!$F$3:F2202,'Rango proyecciones'!C377,'Stock - ETA'!$AA$3:AA2202,'Rango proyecciones'!$AB$5) + SUMIFS('Stock - ETA'!$S$3:S2202,'Stock - ETA'!$F$3:F2202,'Rango proyecciones'!C377,'Stock - ETA'!$AA$3:AA2202,'Rango proyecciones'!$AB$8)</f>
        <v/>
      </c>
      <c r="X377" s="9">
        <f>SUMIFS('Stock - ETA'!$J$3:J2202,'Stock - ETA'!$F$3:F2202,'Rango proyecciones'!C377,'Stock - ETA'!$Q$3:Q2202,'Rango proyecciones'!$AB$5) + SUMIFS('Stock - ETA'!$I$3:I2202,'Stock - ETA'!$F$3:F2202,'Rango proyecciones'!C377,'Stock - ETA'!$Q$3:Q2202,'Rango proyecciones'!$AB$8)</f>
        <v/>
      </c>
      <c r="Y377" s="15">
        <f> 0.6 * V377 + W377</f>
        <v/>
      </c>
      <c r="Z377" s="15">
        <f> 0.6 * V377 + X377</f>
        <v/>
      </c>
      <c r="AA377" s="6" t="n"/>
    </row>
    <row r="378">
      <c r="A378" s="4" t="inlineStr">
        <is>
          <t>Pavo</t>
        </is>
      </c>
      <c r="B378" s="4" t="inlineStr">
        <is>
          <t>Venta Local</t>
        </is>
      </c>
      <c r="C378" s="4" t="inlineStr">
        <is>
          <t>agro america1030452</t>
        </is>
      </c>
      <c r="D378" s="4" t="inlineStr">
        <is>
          <t>Agro America</t>
        </is>
      </c>
      <c r="E378" s="4" t="n">
        <v>1030452</v>
      </c>
      <c r="F378" s="4" t="inlineStr">
        <is>
          <t>PV Pech USA 10 - 12 LB@ Bo Hor Cj 11k SO</t>
        </is>
      </c>
      <c r="G378" s="4" t="inlineStr">
        <is>
          <t>Pech Desh</t>
        </is>
      </c>
      <c r="H378" s="6" t="n">
        <v>23232.447</v>
      </c>
      <c r="I378" s="9" t="n">
        <v>62000</v>
      </c>
      <c r="J378" s="6">
        <f>SUMIFS('Stock - ETA'!$R$3:R2202,'Stock - ETA'!$F$3:F2202,'Rango proyecciones'!C378,'Stock - ETA'!$AA$3:AA2202,'Rango proyecciones'!$AB$5)</f>
        <v/>
      </c>
      <c r="K378" s="9">
        <f>SUMIFS('Stock - ETA'!$H$3:H2202,'Stock - ETA'!$F$3:F2202,'Rango proyecciones'!C378,'Stock - ETA'!$Q$3:Q2202,'Rango proyecciones'!$AB$5)</f>
        <v/>
      </c>
      <c r="L378" s="9" t="n">
        <v>0</v>
      </c>
      <c r="M378" s="9" t="n">
        <v>0</v>
      </c>
      <c r="N378" s="9" t="n">
        <v>24006.58</v>
      </c>
      <c r="O378" s="9" t="n">
        <v>45740.44</v>
      </c>
      <c r="P378" s="15">
        <f>H378 + O378 + J378</f>
        <v/>
      </c>
      <c r="Q378" s="16">
        <f>H378 + O378 + K378</f>
        <v/>
      </c>
      <c r="R378" s="6">
        <f>SUMIFS('Stock - ETA'!$S$3:S2202,'Stock - ETA'!$F$3:F2202,'Rango proyecciones'!C378,'Stock - ETA'!$AA$3:AA2202,'Rango proyecciones'!$AB$5) + SUMIFS('Stock - ETA'!$R$3:R2202,'Stock - ETA'!$F$3:F2202,'Rango proyecciones'!C378,'Stock - ETA'!$AA$3:AA2202,'Rango proyecciones'!$AB$7)</f>
        <v/>
      </c>
      <c r="S378" s="9">
        <f>SUMIFS('Stock - ETA'!$I$3:I2202,'Stock - ETA'!$F$3:F2202,'Rango proyecciones'!C378,'Stock - ETA'!$Q$3:Q2202,'Rango proyecciones'!$AB$5) + SUMIFS('Stock - ETA'!$H$3:H2202,'Stock - ETA'!$F$3:F2202,'Rango proyecciones'!C378,'Stock - ETA'!$Q$3:Q2202,'Rango proyecciones'!$AB$7)</f>
        <v/>
      </c>
      <c r="T378" s="15">
        <f>R378</f>
        <v/>
      </c>
      <c r="U378" s="15">
        <f>S378</f>
        <v/>
      </c>
      <c r="V378" s="6" t="n">
        <v>23587</v>
      </c>
      <c r="W378" s="9">
        <f>SUMIFS('Stock - ETA'!$T$3:T2202,'Stock - ETA'!$F$3:F2202,'Rango proyecciones'!C378,'Stock - ETA'!$AA$3:AA2202,'Rango proyecciones'!$AB$5) + SUMIFS('Stock - ETA'!$S$3:S2202,'Stock - ETA'!$F$3:F2202,'Rango proyecciones'!C378,'Stock - ETA'!$AA$3:AA2202,'Rango proyecciones'!$AB$8)</f>
        <v/>
      </c>
      <c r="X378" s="9">
        <f>SUMIFS('Stock - ETA'!$J$3:J2202,'Stock - ETA'!$F$3:F2202,'Rango proyecciones'!C378,'Stock - ETA'!$Q$3:Q2202,'Rango proyecciones'!$AB$5) + SUMIFS('Stock - ETA'!$I$3:I2202,'Stock - ETA'!$F$3:F2202,'Rango proyecciones'!C378,'Stock - ETA'!$Q$3:Q2202,'Rango proyecciones'!$AB$8)</f>
        <v/>
      </c>
      <c r="Y378" s="15">
        <f> 0.6 * V378 + W378</f>
        <v/>
      </c>
      <c r="Z378" s="15">
        <f> 0.6 * V378 + X378</f>
        <v/>
      </c>
      <c r="AA378" s="6" t="n"/>
    </row>
    <row r="379">
      <c r="A379" s="4" t="inlineStr">
        <is>
          <t>Pavo</t>
        </is>
      </c>
      <c r="B379" s="4" t="inlineStr">
        <is>
          <t>Venta Local</t>
        </is>
      </c>
      <c r="C379" s="4" t="inlineStr">
        <is>
          <t>agro america1030461</t>
        </is>
      </c>
      <c r="D379" s="4" t="inlineStr">
        <is>
          <t>Agro America</t>
        </is>
      </c>
      <c r="E379" s="4" t="n">
        <v>1030461</v>
      </c>
      <c r="F379" s="4" t="inlineStr">
        <is>
          <t>PV Pech USA 8 - 10 LB@ Bo Hor Cj 11k SO</t>
        </is>
      </c>
      <c r="G379" s="4" t="inlineStr">
        <is>
          <t>Pech Desh</t>
        </is>
      </c>
      <c r="H379" s="6" t="n">
        <v>13952.748</v>
      </c>
      <c r="I379" s="9" t="n">
        <v>4000</v>
      </c>
      <c r="J379" s="6">
        <f>SUMIFS('Stock - ETA'!$R$3:R2202,'Stock - ETA'!$F$3:F2202,'Rango proyecciones'!C379,'Stock - ETA'!$AA$3:AA2202,'Rango proyecciones'!$AB$5)</f>
        <v/>
      </c>
      <c r="K379" s="9">
        <f>SUMIFS('Stock - ETA'!$H$3:H2202,'Stock - ETA'!$F$3:F2202,'Rango proyecciones'!C379,'Stock - ETA'!$Q$3:Q2202,'Rango proyecciones'!$AB$5)</f>
        <v/>
      </c>
      <c r="L379" s="9" t="n">
        <v>0</v>
      </c>
      <c r="M379" s="9" t="n">
        <v>0</v>
      </c>
      <c r="N379" s="9" t="n">
        <v>0</v>
      </c>
      <c r="O379" s="9" t="n">
        <v>12323.69</v>
      </c>
      <c r="P379" s="15">
        <f>H379 + O379 + J379</f>
        <v/>
      </c>
      <c r="Q379" s="16">
        <f>H379 + O379 + K379</f>
        <v/>
      </c>
      <c r="R379" s="6">
        <f>SUMIFS('Stock - ETA'!$S$3:S2202,'Stock - ETA'!$F$3:F2202,'Rango proyecciones'!C379,'Stock - ETA'!$AA$3:AA2202,'Rango proyecciones'!$AB$5) + SUMIFS('Stock - ETA'!$R$3:R2202,'Stock - ETA'!$F$3:F2202,'Rango proyecciones'!C379,'Stock - ETA'!$AA$3:AA2202,'Rango proyecciones'!$AB$7)</f>
        <v/>
      </c>
      <c r="S379" s="9">
        <f>SUMIFS('Stock - ETA'!$I$3:I2202,'Stock - ETA'!$F$3:F2202,'Rango proyecciones'!C379,'Stock - ETA'!$Q$3:Q2202,'Rango proyecciones'!$AB$5) + SUMIFS('Stock - ETA'!$H$3:H2202,'Stock - ETA'!$F$3:F2202,'Rango proyecciones'!C379,'Stock - ETA'!$Q$3:Q2202,'Rango proyecciones'!$AB$7)</f>
        <v/>
      </c>
      <c r="T379" s="15">
        <f>R379</f>
        <v/>
      </c>
      <c r="U379" s="15">
        <f>S379</f>
        <v/>
      </c>
      <c r="V379" s="6" t="n">
        <v>1814</v>
      </c>
      <c r="W379" s="9">
        <f>SUMIFS('Stock - ETA'!$T$3:T2202,'Stock - ETA'!$F$3:F2202,'Rango proyecciones'!C379,'Stock - ETA'!$AA$3:AA2202,'Rango proyecciones'!$AB$5) + SUMIFS('Stock - ETA'!$S$3:S2202,'Stock - ETA'!$F$3:F2202,'Rango proyecciones'!C379,'Stock - ETA'!$AA$3:AA2202,'Rango proyecciones'!$AB$8)</f>
        <v/>
      </c>
      <c r="X379" s="9">
        <f>SUMIFS('Stock - ETA'!$J$3:J2202,'Stock - ETA'!$F$3:F2202,'Rango proyecciones'!C379,'Stock - ETA'!$Q$3:Q2202,'Rango proyecciones'!$AB$5) + SUMIFS('Stock - ETA'!$I$3:I2202,'Stock - ETA'!$F$3:F2202,'Rango proyecciones'!C379,'Stock - ETA'!$Q$3:Q2202,'Rango proyecciones'!$AB$8)</f>
        <v/>
      </c>
      <c r="Y379" s="15">
        <f> 0.6 * V379 + W379</f>
        <v/>
      </c>
      <c r="Z379" s="15">
        <f> 0.6 * V379 + X379</f>
        <v/>
      </c>
      <c r="AA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 america1030505</t>
        </is>
      </c>
      <c r="D380" s="4" t="inlineStr">
        <is>
          <t>Agro America</t>
        </is>
      </c>
      <c r="E380" s="4" t="n">
        <v>1030505</v>
      </c>
      <c r="F380" s="4" t="inlineStr">
        <is>
          <t>PV File s/t@ Bo Cj 18k SO</t>
        </is>
      </c>
      <c r="G380" s="4" t="inlineStr">
        <is>
          <t>Pech Desh</t>
        </is>
      </c>
      <c r="H380" s="6" t="n">
        <v>0</v>
      </c>
      <c r="I380" s="9" t="n">
        <v>11793</v>
      </c>
      <c r="J380" s="6">
        <f>SUMIFS('Stock - ETA'!$R$3:R2202,'Stock - ETA'!$F$3:F2202,'Rango proyecciones'!C380,'Stock - ETA'!$AA$3:AA2202,'Rango proyecciones'!$AB$5)</f>
        <v/>
      </c>
      <c r="K380" s="9">
        <f>SUMIFS('Stock - ETA'!$H$3:H2202,'Stock - ETA'!$F$3:F2202,'Rango proyecciones'!C380,'Stock - ETA'!$Q$3:Q2202,'Rango proyecciones'!$AB$5)</f>
        <v/>
      </c>
      <c r="L380" s="9" t="n">
        <v>0</v>
      </c>
      <c r="M380" s="9" t="n">
        <v>0</v>
      </c>
      <c r="N380" s="9" t="n"/>
      <c r="O380" s="9" t="n"/>
      <c r="P380" s="15">
        <f>H380 + O380 + J380</f>
        <v/>
      </c>
      <c r="Q380" s="16">
        <f>H380 + O380 + K380</f>
        <v/>
      </c>
      <c r="R380" s="6">
        <f>SUMIFS('Stock - ETA'!$S$3:S2202,'Stock - ETA'!$F$3:F2202,'Rango proyecciones'!C380,'Stock - ETA'!$AA$3:AA2202,'Rango proyecciones'!$AB$5) + SUMIFS('Stock - ETA'!$R$3:R2202,'Stock - ETA'!$F$3:F2202,'Rango proyecciones'!C380,'Stock - ETA'!$AA$3:AA2202,'Rango proyecciones'!$AB$7)</f>
        <v/>
      </c>
      <c r="S380" s="9">
        <f>SUMIFS('Stock - ETA'!$I$3:I2202,'Stock - ETA'!$F$3:F2202,'Rango proyecciones'!C380,'Stock - ETA'!$Q$3:Q2202,'Rango proyecciones'!$AB$5) + SUMIFS('Stock - ETA'!$H$3:H2202,'Stock - ETA'!$F$3:F2202,'Rango proyecciones'!C380,'Stock - ETA'!$Q$3:Q2202,'Rango proyecciones'!$AB$7)</f>
        <v/>
      </c>
      <c r="T380" s="15">
        <f>R380</f>
        <v/>
      </c>
      <c r="U380" s="15">
        <f>S380</f>
        <v/>
      </c>
      <c r="V380" s="6" t="n">
        <v>14400</v>
      </c>
      <c r="W380" s="9">
        <f>SUMIFS('Stock - ETA'!$T$3:T2202,'Stock - ETA'!$F$3:F2202,'Rango proyecciones'!C380,'Stock - ETA'!$AA$3:AA2202,'Rango proyecciones'!$AB$5) + SUMIFS('Stock - ETA'!$S$3:S2202,'Stock - ETA'!$F$3:F2202,'Rango proyecciones'!C380,'Stock - ETA'!$AA$3:AA2202,'Rango proyecciones'!$AB$8)</f>
        <v/>
      </c>
      <c r="X380" s="9">
        <f>SUMIFS('Stock - ETA'!$J$3:J2202,'Stock - ETA'!$F$3:F2202,'Rango proyecciones'!C380,'Stock - ETA'!$Q$3:Q2202,'Rango proyecciones'!$AB$5) + SUMIFS('Stock - ETA'!$I$3:I2202,'Stock - ETA'!$F$3:F2202,'Rango proyecciones'!C380,'Stock - ETA'!$Q$3:Q2202,'Rango proyecciones'!$AB$8)</f>
        <v/>
      </c>
      <c r="Y380" s="15">
        <f> 0.6 * V380 + W380</f>
        <v/>
      </c>
      <c r="Z380" s="15">
        <f> 0.6 * V380 + X380</f>
        <v/>
      </c>
      <c r="AA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 america1030735</t>
        </is>
      </c>
      <c r="D381" s="4" t="inlineStr">
        <is>
          <t>Agro America</t>
        </is>
      </c>
      <c r="E381" s="4" t="n">
        <v>1030735</v>
      </c>
      <c r="F381" s="4" t="inlineStr">
        <is>
          <t>PV Cog MA 30Lb@ Bo Cj 15k SO</t>
        </is>
      </c>
      <c r="G381" s="4" t="inlineStr">
        <is>
          <t>Menudencias</t>
        </is>
      </c>
      <c r="H381" s="6" t="n">
        <v>0</v>
      </c>
      <c r="I381" s="9" t="n">
        <v>1000</v>
      </c>
      <c r="J381" s="6">
        <f>SUMIFS('Stock - ETA'!$R$3:R2202,'Stock - ETA'!$F$3:F2202,'Rango proyecciones'!C381,'Stock - ETA'!$AA$3:AA2202,'Rango proyecciones'!$AB$5)</f>
        <v/>
      </c>
      <c r="K381" s="9">
        <f>SUMIFS('Stock - ETA'!$H$3:H2202,'Stock - ETA'!$F$3:F2202,'Rango proyecciones'!C381,'Stock - ETA'!$Q$3:Q2202,'Rango proyecciones'!$AB$5)</f>
        <v/>
      </c>
      <c r="L381" s="9" t="n">
        <v>0</v>
      </c>
      <c r="M381" s="9" t="n">
        <v>0</v>
      </c>
      <c r="N381" s="9" t="n">
        <v>0</v>
      </c>
      <c r="O381" s="9" t="n">
        <v>57153.6</v>
      </c>
      <c r="P381" s="15">
        <f>H381 + O381 + J381</f>
        <v/>
      </c>
      <c r="Q381" s="16">
        <f>H381 + O381 + K381</f>
        <v/>
      </c>
      <c r="R381" s="6">
        <f>SUMIFS('Stock - ETA'!$S$3:S2202,'Stock - ETA'!$F$3:F2202,'Rango proyecciones'!C381,'Stock - ETA'!$AA$3:AA2202,'Rango proyecciones'!$AB$5) + SUMIFS('Stock - ETA'!$R$3:R2202,'Stock - ETA'!$F$3:F2202,'Rango proyecciones'!C381,'Stock - ETA'!$AA$3:AA2202,'Rango proyecciones'!$AB$7)</f>
        <v/>
      </c>
      <c r="S381" s="9">
        <f>SUMIFS('Stock - ETA'!$I$3:I2202,'Stock - ETA'!$F$3:F2202,'Rango proyecciones'!C381,'Stock - ETA'!$Q$3:Q2202,'Rango proyecciones'!$AB$5) + SUMIFS('Stock - ETA'!$H$3:H2202,'Stock - ETA'!$F$3:F2202,'Rango proyecciones'!C381,'Stock - ETA'!$Q$3:Q2202,'Rango proyecciones'!$AB$7)</f>
        <v/>
      </c>
      <c r="T381" s="15">
        <f>R381</f>
        <v/>
      </c>
      <c r="U381" s="15">
        <f>S381</f>
        <v/>
      </c>
      <c r="V381" s="6" t="n">
        <v>57153</v>
      </c>
      <c r="W381" s="9">
        <f>SUMIFS('Stock - ETA'!$T$3:T2202,'Stock - ETA'!$F$3:F2202,'Rango proyecciones'!C381,'Stock - ETA'!$AA$3:AA2202,'Rango proyecciones'!$AB$5) + SUMIFS('Stock - ETA'!$S$3:S2202,'Stock - ETA'!$F$3:F2202,'Rango proyecciones'!C381,'Stock - ETA'!$AA$3:AA2202,'Rango proyecciones'!$AB$8)</f>
        <v/>
      </c>
      <c r="X381" s="9">
        <f>SUMIFS('Stock - ETA'!$J$3:J2202,'Stock - ETA'!$F$3:F2202,'Rango proyecciones'!C381,'Stock - ETA'!$Q$3:Q2202,'Rango proyecciones'!$AB$5) + SUMIFS('Stock - ETA'!$I$3:I2202,'Stock - ETA'!$F$3:F2202,'Rango proyecciones'!C381,'Stock - ETA'!$Q$3:Q2202,'Rango proyecciones'!$AB$8)</f>
        <v/>
      </c>
      <c r="Y381" s="15">
        <f> 0.6 * V381 + W381</f>
        <v/>
      </c>
      <c r="Z381" s="15">
        <f> 0.6 * V381 + X381</f>
        <v/>
      </c>
      <c r="AA381" s="6" t="n"/>
    </row>
    <row r="382">
      <c r="A382" s="4" t="inlineStr">
        <is>
          <t>Pavo</t>
        </is>
      </c>
      <c r="B382" s="4" t="inlineStr">
        <is>
          <t>Venta Local</t>
        </is>
      </c>
      <c r="C382" s="4" t="inlineStr">
        <is>
          <t>agro america1030773</t>
        </is>
      </c>
      <c r="D382" s="4" t="inlineStr">
        <is>
          <t>Agro America</t>
        </is>
      </c>
      <c r="E382" s="4" t="n">
        <v>1030773</v>
      </c>
      <c r="F382" s="4" t="inlineStr">
        <is>
          <t>PV Pch Filete 1 kg @Bo CJ 14Kg AS</t>
        </is>
      </c>
      <c r="G382" s="4" t="inlineStr">
        <is>
          <t>Pech Desh</t>
        </is>
      </c>
      <c r="H382" s="6" t="n">
        <v>14573.911</v>
      </c>
      <c r="I382" s="9" t="n">
        <v>24896</v>
      </c>
      <c r="J382" s="6">
        <f>SUMIFS('Stock - ETA'!$R$3:R2202,'Stock - ETA'!$F$3:F2202,'Rango proyecciones'!C382,'Stock - ETA'!$AA$3:AA2202,'Rango proyecciones'!$AB$5)</f>
        <v/>
      </c>
      <c r="K382" s="9">
        <f>SUMIFS('Stock - ETA'!$H$3:H2202,'Stock - ETA'!$F$3:F2202,'Rango proyecciones'!C382,'Stock - ETA'!$Q$3:Q2202,'Rango proyecciones'!$AB$5)</f>
        <v/>
      </c>
      <c r="L382" s="9" t="n">
        <v>0</v>
      </c>
      <c r="M382" s="9" t="n">
        <v>0</v>
      </c>
      <c r="N382" s="9" t="n">
        <v>0</v>
      </c>
      <c r="O382" s="9" t="n">
        <v>14</v>
      </c>
      <c r="P382" s="15">
        <f>H382 + O382 + J382</f>
        <v/>
      </c>
      <c r="Q382" s="16">
        <f>H382 + O382 + K382</f>
        <v/>
      </c>
      <c r="R382" s="6">
        <f>SUMIFS('Stock - ETA'!$S$3:S2202,'Stock - ETA'!$F$3:F2202,'Rango proyecciones'!C382,'Stock - ETA'!$AA$3:AA2202,'Rango proyecciones'!$AB$5) + SUMIFS('Stock - ETA'!$R$3:R2202,'Stock - ETA'!$F$3:F2202,'Rango proyecciones'!C382,'Stock - ETA'!$AA$3:AA2202,'Rango proyecciones'!$AB$7)</f>
        <v/>
      </c>
      <c r="S382" s="9">
        <f>SUMIFS('Stock - ETA'!$I$3:I2202,'Stock - ETA'!$F$3:F2202,'Rango proyecciones'!C382,'Stock - ETA'!$Q$3:Q2202,'Rango proyecciones'!$AB$5) + SUMIFS('Stock - ETA'!$H$3:H2202,'Stock - ETA'!$F$3:F2202,'Rango proyecciones'!C382,'Stock - ETA'!$Q$3:Q2202,'Rango proyecciones'!$AB$7)</f>
        <v/>
      </c>
      <c r="T382" s="15">
        <f>R382</f>
        <v/>
      </c>
      <c r="U382" s="15">
        <f>S382</f>
        <v/>
      </c>
      <c r="V382" s="6" t="n"/>
      <c r="W382" s="9">
        <f>SUMIFS('Stock - ETA'!$T$3:T2202,'Stock - ETA'!$F$3:F2202,'Rango proyecciones'!C382,'Stock - ETA'!$AA$3:AA2202,'Rango proyecciones'!$AB$5) + SUMIFS('Stock - ETA'!$S$3:S2202,'Stock - ETA'!$F$3:F2202,'Rango proyecciones'!C382,'Stock - ETA'!$AA$3:AA2202,'Rango proyecciones'!$AB$8)</f>
        <v/>
      </c>
      <c r="X382" s="9">
        <f>SUMIFS('Stock - ETA'!$J$3:J2202,'Stock - ETA'!$F$3:F2202,'Rango proyecciones'!C382,'Stock - ETA'!$Q$3:Q2202,'Rango proyecciones'!$AB$5) + SUMIFS('Stock - ETA'!$I$3:I2202,'Stock - ETA'!$F$3:F2202,'Rango proyecciones'!C382,'Stock - ETA'!$Q$3:Q2202,'Rango proyecciones'!$AB$8)</f>
        <v/>
      </c>
      <c r="Y382" s="15">
        <f> 0.6 * V382 + W382</f>
        <v/>
      </c>
      <c r="Z382" s="15">
        <f> 0.6 * V382 + X382</f>
        <v/>
      </c>
      <c r="AA382" s="6" t="n"/>
    </row>
    <row r="383">
      <c r="A383" s="4" t="inlineStr">
        <is>
          <t>Pavo</t>
        </is>
      </c>
      <c r="B383" s="4" t="inlineStr">
        <is>
          <t>Venta Local</t>
        </is>
      </c>
      <c r="C383" s="4" t="inlineStr">
        <is>
          <t>agro america1030782</t>
        </is>
      </c>
      <c r="D383" s="4" t="inlineStr">
        <is>
          <t>Agro America</t>
        </is>
      </c>
      <c r="E383" s="4" t="n">
        <v>1030782</v>
      </c>
      <c r="F383" s="4" t="inlineStr">
        <is>
          <t>PV Pech USA 12-15 LB @BO Hor Cj 15k AS</t>
        </is>
      </c>
      <c r="G383" s="4" t="inlineStr">
        <is>
          <t>Pech Desh</t>
        </is>
      </c>
      <c r="H383" s="6" t="n">
        <v>24671.971</v>
      </c>
      <c r="I383" s="9" t="n">
        <v>34000</v>
      </c>
      <c r="J383" s="6">
        <f>SUMIFS('Stock - ETA'!$R$3:R2202,'Stock - ETA'!$F$3:F2202,'Rango proyecciones'!C383,'Stock - ETA'!$AA$3:AA2202,'Rango proyecciones'!$AB$5)</f>
        <v/>
      </c>
      <c r="K383" s="9">
        <f>SUMIFS('Stock - ETA'!$H$3:H2202,'Stock - ETA'!$F$3:F2202,'Rango proyecciones'!C383,'Stock - ETA'!$Q$3:Q2202,'Rango proyecciones'!$AB$5)</f>
        <v/>
      </c>
      <c r="L383" s="9" t="n">
        <v>0</v>
      </c>
      <c r="M383" s="9" t="n">
        <v>0</v>
      </c>
      <c r="N383" s="9" t="n">
        <v>0</v>
      </c>
      <c r="O383" s="9" t="n">
        <v>31943.578</v>
      </c>
      <c r="P383" s="15">
        <f>H383 + O383 + J383</f>
        <v/>
      </c>
      <c r="Q383" s="16">
        <f>H383 + O383 + K383</f>
        <v/>
      </c>
      <c r="R383" s="6">
        <f>SUMIFS('Stock - ETA'!$S$3:S2202,'Stock - ETA'!$F$3:F2202,'Rango proyecciones'!C383,'Stock - ETA'!$AA$3:AA2202,'Rango proyecciones'!$AB$5) + SUMIFS('Stock - ETA'!$R$3:R2202,'Stock - ETA'!$F$3:F2202,'Rango proyecciones'!C383,'Stock - ETA'!$AA$3:AA2202,'Rango proyecciones'!$AB$7)</f>
        <v/>
      </c>
      <c r="S383" s="9">
        <f>SUMIFS('Stock - ETA'!$I$3:I2202,'Stock - ETA'!$F$3:F2202,'Rango proyecciones'!C383,'Stock - ETA'!$Q$3:Q2202,'Rango proyecciones'!$AB$5) + SUMIFS('Stock - ETA'!$H$3:H2202,'Stock - ETA'!$F$3:F2202,'Rango proyecciones'!C383,'Stock - ETA'!$Q$3:Q2202,'Rango proyecciones'!$AB$7)</f>
        <v/>
      </c>
      <c r="T383" s="15">
        <f>R383</f>
        <v/>
      </c>
      <c r="U383" s="15">
        <f>S383</f>
        <v/>
      </c>
      <c r="V383" s="6" t="n"/>
      <c r="W383" s="9">
        <f>SUMIFS('Stock - ETA'!$T$3:T2202,'Stock - ETA'!$F$3:F2202,'Rango proyecciones'!C383,'Stock - ETA'!$AA$3:AA2202,'Rango proyecciones'!$AB$5) + SUMIFS('Stock - ETA'!$S$3:S2202,'Stock - ETA'!$F$3:F2202,'Rango proyecciones'!C383,'Stock - ETA'!$AA$3:AA2202,'Rango proyecciones'!$AB$8)</f>
        <v/>
      </c>
      <c r="X383" s="9">
        <f>SUMIFS('Stock - ETA'!$J$3:J2202,'Stock - ETA'!$F$3:F2202,'Rango proyecciones'!C383,'Stock - ETA'!$Q$3:Q2202,'Rango proyecciones'!$AB$5) + SUMIFS('Stock - ETA'!$I$3:I2202,'Stock - ETA'!$F$3:F2202,'Rango proyecciones'!C383,'Stock - ETA'!$Q$3:Q2202,'Rango proyecciones'!$AB$8)</f>
        <v/>
      </c>
      <c r="Y383" s="15">
        <f> 0.6 * V383 + W383</f>
        <v/>
      </c>
      <c r="Z383" s="15">
        <f> 0.6 * V383 + X383</f>
        <v/>
      </c>
      <c r="AA383" s="6" t="n"/>
    </row>
    <row r="384">
      <c r="A384" s="4" t="inlineStr">
        <is>
          <t>Pavo</t>
        </is>
      </c>
      <c r="B384" s="4" t="inlineStr">
        <is>
          <t>Venta Local</t>
        </is>
      </c>
      <c r="C384" s="4" t="inlineStr">
        <is>
          <t>agro america1030784</t>
        </is>
      </c>
      <c r="D384" s="4" t="inlineStr">
        <is>
          <t>Agro America</t>
        </is>
      </c>
      <c r="E384" s="4" t="n">
        <v>1030784</v>
      </c>
      <c r="F384" s="4" t="inlineStr">
        <is>
          <t>PV Pch MA 15% 16-18 Lb@ Bo Cj 20k AS</t>
        </is>
      </c>
      <c r="G384" s="4" t="inlineStr">
        <is>
          <t>Pech</t>
        </is>
      </c>
      <c r="H384" s="6" t="n">
        <v>0</v>
      </c>
      <c r="I384" s="9" t="n">
        <v>5880</v>
      </c>
      <c r="J384" s="6">
        <f>SUMIFS('Stock - ETA'!$R$3:R2202,'Stock - ETA'!$F$3:F2202,'Rango proyecciones'!C384,'Stock - ETA'!$AA$3:AA2202,'Rango proyecciones'!$AB$5)</f>
        <v/>
      </c>
      <c r="K384" s="9">
        <f>SUMIFS('Stock - ETA'!$H$3:H2202,'Stock - ETA'!$F$3:F2202,'Rango proyecciones'!C384,'Stock - ETA'!$Q$3:Q2202,'Rango proyecciones'!$AB$5)</f>
        <v/>
      </c>
      <c r="L384" s="9" t="n">
        <v>0</v>
      </c>
      <c r="M384" s="9" t="n">
        <v>0</v>
      </c>
      <c r="N384" s="9" t="n"/>
      <c r="O384" s="9" t="n"/>
      <c r="P384" s="15">
        <f>H384 + O384 + J384</f>
        <v/>
      </c>
      <c r="Q384" s="16">
        <f>H384 + O384 + K384</f>
        <v/>
      </c>
      <c r="R384" s="6">
        <f>SUMIFS('Stock - ETA'!$S$3:S2202,'Stock - ETA'!$F$3:F2202,'Rango proyecciones'!C384,'Stock - ETA'!$AA$3:AA2202,'Rango proyecciones'!$AB$5) + SUMIFS('Stock - ETA'!$R$3:R2202,'Stock - ETA'!$F$3:F2202,'Rango proyecciones'!C384,'Stock - ETA'!$AA$3:AA2202,'Rango proyecciones'!$AB$7)</f>
        <v/>
      </c>
      <c r="S384" s="9">
        <f>SUMIFS('Stock - ETA'!$I$3:I2202,'Stock - ETA'!$F$3:F2202,'Rango proyecciones'!C384,'Stock - ETA'!$Q$3:Q2202,'Rango proyecciones'!$AB$5) + SUMIFS('Stock - ETA'!$H$3:H2202,'Stock - ETA'!$F$3:F2202,'Rango proyecciones'!C384,'Stock - ETA'!$Q$3:Q2202,'Rango proyecciones'!$AB$7)</f>
        <v/>
      </c>
      <c r="T384" s="15">
        <f>R384</f>
        <v/>
      </c>
      <c r="U384" s="15">
        <f>S384</f>
        <v/>
      </c>
      <c r="V384" s="6" t="n">
        <v>5880</v>
      </c>
      <c r="W384" s="9">
        <f>SUMIFS('Stock - ETA'!$T$3:T2202,'Stock - ETA'!$F$3:F2202,'Rango proyecciones'!C384,'Stock - ETA'!$AA$3:AA2202,'Rango proyecciones'!$AB$5) + SUMIFS('Stock - ETA'!$S$3:S2202,'Stock - ETA'!$F$3:F2202,'Rango proyecciones'!C384,'Stock - ETA'!$AA$3:AA2202,'Rango proyecciones'!$AB$8)</f>
        <v/>
      </c>
      <c r="X384" s="9">
        <f>SUMIFS('Stock - ETA'!$J$3:J2202,'Stock - ETA'!$F$3:F2202,'Rango proyecciones'!C384,'Stock - ETA'!$Q$3:Q2202,'Rango proyecciones'!$AB$5) + SUMIFS('Stock - ETA'!$I$3:I2202,'Stock - ETA'!$F$3:F2202,'Rango proyecciones'!C384,'Stock - ETA'!$Q$3:Q2202,'Rango proyecciones'!$AB$8)</f>
        <v/>
      </c>
      <c r="Y384" s="15">
        <f> 0.6 * V384 + W384</f>
        <v/>
      </c>
      <c r="Z384" s="15">
        <f> 0.6 * V384 + X384</f>
        <v/>
      </c>
      <c r="AA384" s="6" t="n"/>
    </row>
    <row r="385">
      <c r="A385" s="4" t="inlineStr">
        <is>
          <t>Pavo</t>
        </is>
      </c>
      <c r="B385" s="4" t="inlineStr">
        <is>
          <t>Venta Local</t>
        </is>
      </c>
      <c r="C385" s="4" t="inlineStr">
        <is>
          <t>agro america1030785</t>
        </is>
      </c>
      <c r="D385" s="4" t="inlineStr">
        <is>
          <t>Agro America</t>
        </is>
      </c>
      <c r="E385" s="4" t="n">
        <v>1030785</v>
      </c>
      <c r="F385" s="4" t="inlineStr">
        <is>
          <t>PV Pch MA 15% 18-20 Lb@ Bo Cj 20k AS</t>
        </is>
      </c>
      <c r="G385" s="4" t="inlineStr">
        <is>
          <t>Pech</t>
        </is>
      </c>
      <c r="H385" s="6" t="n">
        <v>0</v>
      </c>
      <c r="I385" s="9" t="n">
        <v>1080</v>
      </c>
      <c r="J385" s="6">
        <f>SUMIFS('Stock - ETA'!$R$3:R2202,'Stock - ETA'!$F$3:F2202,'Rango proyecciones'!C385,'Stock - ETA'!$AA$3:AA2202,'Rango proyecciones'!$AB$5)</f>
        <v/>
      </c>
      <c r="K385" s="9">
        <f>SUMIFS('Stock - ETA'!$H$3:H2202,'Stock - ETA'!$F$3:F2202,'Rango proyecciones'!C385,'Stock - ETA'!$Q$3:Q2202,'Rango proyecciones'!$AB$5)</f>
        <v/>
      </c>
      <c r="L385" s="9" t="n">
        <v>0</v>
      </c>
      <c r="M385" s="9" t="n">
        <v>0</v>
      </c>
      <c r="N385" s="9" t="n"/>
      <c r="O385" s="9" t="n"/>
      <c r="P385" s="15">
        <f>H385 + O385 + J385</f>
        <v/>
      </c>
      <c r="Q385" s="16">
        <f>H385 + O385 + K385</f>
        <v/>
      </c>
      <c r="R385" s="6">
        <f>SUMIFS('Stock - ETA'!$S$3:S2202,'Stock - ETA'!$F$3:F2202,'Rango proyecciones'!C385,'Stock - ETA'!$AA$3:AA2202,'Rango proyecciones'!$AB$5) + SUMIFS('Stock - ETA'!$R$3:R2202,'Stock - ETA'!$F$3:F2202,'Rango proyecciones'!C385,'Stock - ETA'!$AA$3:AA2202,'Rango proyecciones'!$AB$7)</f>
        <v/>
      </c>
      <c r="S385" s="9">
        <f>SUMIFS('Stock - ETA'!$I$3:I2202,'Stock - ETA'!$F$3:F2202,'Rango proyecciones'!C385,'Stock - ETA'!$Q$3:Q2202,'Rango proyecciones'!$AB$5) + SUMIFS('Stock - ETA'!$H$3:H2202,'Stock - ETA'!$F$3:F2202,'Rango proyecciones'!C385,'Stock - ETA'!$Q$3:Q2202,'Rango proyecciones'!$AB$7)</f>
        <v/>
      </c>
      <c r="T385" s="15">
        <f>R385</f>
        <v/>
      </c>
      <c r="U385" s="15">
        <f>S385</f>
        <v/>
      </c>
      <c r="V385" s="6" t="n">
        <v>1080</v>
      </c>
      <c r="W385" s="9">
        <f>SUMIFS('Stock - ETA'!$T$3:T2202,'Stock - ETA'!$F$3:F2202,'Rango proyecciones'!C385,'Stock - ETA'!$AA$3:AA2202,'Rango proyecciones'!$AB$5) + SUMIFS('Stock - ETA'!$S$3:S2202,'Stock - ETA'!$F$3:F2202,'Rango proyecciones'!C385,'Stock - ETA'!$AA$3:AA2202,'Rango proyecciones'!$AB$8)</f>
        <v/>
      </c>
      <c r="X385" s="9">
        <f>SUMIFS('Stock - ETA'!$J$3:J2202,'Stock - ETA'!$F$3:F2202,'Rango proyecciones'!C385,'Stock - ETA'!$Q$3:Q2202,'Rango proyecciones'!$AB$5) + SUMIFS('Stock - ETA'!$I$3:I2202,'Stock - ETA'!$F$3:F2202,'Rango proyecciones'!C385,'Stock - ETA'!$Q$3:Q2202,'Rango proyecciones'!$AB$8)</f>
        <v/>
      </c>
      <c r="Y385" s="15">
        <f> 0.6 * V385 + W385</f>
        <v/>
      </c>
      <c r="Z385" s="15">
        <f> 0.6 * V385 + X385</f>
        <v/>
      </c>
      <c r="AA385" s="6" t="n"/>
    </row>
    <row r="386">
      <c r="A386" s="4" t="inlineStr">
        <is>
          <t>Pavo</t>
        </is>
      </c>
      <c r="B386" s="4" t="inlineStr">
        <is>
          <t>Venta Local</t>
        </is>
      </c>
      <c r="C386" s="4" t="inlineStr">
        <is>
          <t>agro america1030818</t>
        </is>
      </c>
      <c r="D386" s="4" t="inlineStr">
        <is>
          <t>Agro America</t>
        </is>
      </c>
      <c r="E386" s="4" t="n">
        <v>1030818</v>
      </c>
      <c r="F386" s="4" t="inlineStr">
        <is>
          <t>PV Fil C/ten MA NMr@ Cj 40 Lb AS</t>
        </is>
      </c>
      <c r="G386" s="4" t="inlineStr">
        <is>
          <t>Pech Desh</t>
        </is>
      </c>
      <c r="H386" s="6" t="n">
        <v>0</v>
      </c>
      <c r="I386" s="9" t="n">
        <v>18202</v>
      </c>
      <c r="J386" s="6">
        <f>SUMIFS('Stock - ETA'!$R$3:R2202,'Stock - ETA'!$F$3:F2202,'Rango proyecciones'!C386,'Stock - ETA'!$AA$3:AA2202,'Rango proyecciones'!$AB$5)</f>
        <v/>
      </c>
      <c r="K386" s="9">
        <f>SUMIFS('Stock - ETA'!$H$3:H2202,'Stock - ETA'!$F$3:F2202,'Rango proyecciones'!C386,'Stock - ETA'!$Q$3:Q2202,'Rango proyecciones'!$AB$5)</f>
        <v/>
      </c>
      <c r="L386" s="9" t="n">
        <v>0</v>
      </c>
      <c r="M386" s="9" t="n">
        <v>0</v>
      </c>
      <c r="N386" s="9" t="n">
        <v>0</v>
      </c>
      <c r="O386" s="9" t="n">
        <v>25813.22</v>
      </c>
      <c r="P386" s="15">
        <f>H386 + O386 + J386</f>
        <v/>
      </c>
      <c r="Q386" s="16">
        <f>H386 + O386 + K386</f>
        <v/>
      </c>
      <c r="R386" s="6">
        <f>SUMIFS('Stock - ETA'!$S$3:S2202,'Stock - ETA'!$F$3:F2202,'Rango proyecciones'!C386,'Stock - ETA'!$AA$3:AA2202,'Rango proyecciones'!$AB$5) + SUMIFS('Stock - ETA'!$R$3:R2202,'Stock - ETA'!$F$3:F2202,'Rango proyecciones'!C386,'Stock - ETA'!$AA$3:AA2202,'Rango proyecciones'!$AB$7)</f>
        <v/>
      </c>
      <c r="S386" s="9">
        <f>SUMIFS('Stock - ETA'!$I$3:I2202,'Stock - ETA'!$F$3:F2202,'Rango proyecciones'!C386,'Stock - ETA'!$Q$3:Q2202,'Rango proyecciones'!$AB$5) + SUMIFS('Stock - ETA'!$H$3:H2202,'Stock - ETA'!$F$3:F2202,'Rango proyecciones'!C386,'Stock - ETA'!$Q$3:Q2202,'Rango proyecciones'!$AB$7)</f>
        <v/>
      </c>
      <c r="T386" s="15">
        <f>R386</f>
        <v/>
      </c>
      <c r="U386" s="15">
        <f>S386</f>
        <v/>
      </c>
      <c r="V386" s="6" t="n">
        <v>48041</v>
      </c>
      <c r="W386" s="9">
        <f>SUMIFS('Stock - ETA'!$T$3:T2202,'Stock - ETA'!$F$3:F2202,'Rango proyecciones'!C386,'Stock - ETA'!$AA$3:AA2202,'Rango proyecciones'!$AB$5) + SUMIFS('Stock - ETA'!$S$3:S2202,'Stock - ETA'!$F$3:F2202,'Rango proyecciones'!C386,'Stock - ETA'!$AA$3:AA2202,'Rango proyecciones'!$AB$8)</f>
        <v/>
      </c>
      <c r="X386" s="9">
        <f>SUMIFS('Stock - ETA'!$J$3:J2202,'Stock - ETA'!$F$3:F2202,'Rango proyecciones'!C386,'Stock - ETA'!$Q$3:Q2202,'Rango proyecciones'!$AB$5) + SUMIFS('Stock - ETA'!$I$3:I2202,'Stock - ETA'!$F$3:F2202,'Rango proyecciones'!C386,'Stock - ETA'!$Q$3:Q2202,'Rango proyecciones'!$AB$8)</f>
        <v/>
      </c>
      <c r="Y386" s="15">
        <f> 0.6 * V386 + W386</f>
        <v/>
      </c>
      <c r="Z386" s="15">
        <f> 0.6 * V386 + X386</f>
        <v/>
      </c>
      <c r="AA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europa1030224</t>
        </is>
      </c>
      <c r="D387" s="4" t="inlineStr">
        <is>
          <t>Agro Europa</t>
        </is>
      </c>
      <c r="E387" s="4" t="n">
        <v>1030224</v>
      </c>
      <c r="F387" s="4" t="inlineStr">
        <is>
          <t>PV Tru Larg@ Bo Cj 15k AS</t>
        </is>
      </c>
      <c r="G387" s="4" t="inlineStr">
        <is>
          <t>Trutro</t>
        </is>
      </c>
      <c r="H387" s="6" t="n">
        <v>84017.72</v>
      </c>
      <c r="I387" s="9" t="n">
        <v>60000</v>
      </c>
      <c r="J387" s="6">
        <f>SUMIFS('Stock - ETA'!$R$3:R2202,'Stock - ETA'!$F$3:F2202,'Rango proyecciones'!C387,'Stock - ETA'!$AA$3:AA2202,'Rango proyecciones'!$AB$5)</f>
        <v/>
      </c>
      <c r="K387" s="9">
        <f>SUMIFS('Stock - ETA'!$H$3:H2202,'Stock - ETA'!$F$3:F2202,'Rango proyecciones'!C387,'Stock - ETA'!$Q$3:Q2202,'Rango proyecciones'!$AB$5)</f>
        <v/>
      </c>
      <c r="L387" s="9" t="n">
        <v>0</v>
      </c>
      <c r="M387" s="9" t="n">
        <v>0</v>
      </c>
      <c r="N387" s="9" t="n"/>
      <c r="O387" s="9" t="n"/>
      <c r="P387" s="15">
        <f>H387 + O387 + J387</f>
        <v/>
      </c>
      <c r="Q387" s="16">
        <f>H387 + O387 + K387</f>
        <v/>
      </c>
      <c r="R387" s="6">
        <f>SUMIFS('Stock - ETA'!$S$3:S2202,'Stock - ETA'!$F$3:F2202,'Rango proyecciones'!C387,'Stock - ETA'!$AA$3:AA2202,'Rango proyecciones'!$AB$5) + SUMIFS('Stock - ETA'!$R$3:R2202,'Stock - ETA'!$F$3:F2202,'Rango proyecciones'!C387,'Stock - ETA'!$AA$3:AA2202,'Rango proyecciones'!$AB$7)</f>
        <v/>
      </c>
      <c r="S387" s="9">
        <f>SUMIFS('Stock - ETA'!$I$3:I2202,'Stock - ETA'!$F$3:F2202,'Rango proyecciones'!C387,'Stock - ETA'!$Q$3:Q2202,'Rango proyecciones'!$AB$5) + SUMIFS('Stock - ETA'!$H$3:H2202,'Stock - ETA'!$F$3:F2202,'Rango proyecciones'!C387,'Stock - ETA'!$Q$3:Q2202,'Rango proyecciones'!$AB$7)</f>
        <v/>
      </c>
      <c r="T387" s="15">
        <f>R387</f>
        <v/>
      </c>
      <c r="U387" s="15">
        <f>S387</f>
        <v/>
      </c>
      <c r="V387" s="6" t="n"/>
      <c r="W387" s="9">
        <f>SUMIFS('Stock - ETA'!$T$3:T2202,'Stock - ETA'!$F$3:F2202,'Rango proyecciones'!C387,'Stock - ETA'!$AA$3:AA2202,'Rango proyecciones'!$AB$5) + SUMIFS('Stock - ETA'!$S$3:S2202,'Stock - ETA'!$F$3:F2202,'Rango proyecciones'!C387,'Stock - ETA'!$AA$3:AA2202,'Rango proyecciones'!$AB$8)</f>
        <v/>
      </c>
      <c r="X387" s="9">
        <f>SUMIFS('Stock - ETA'!$J$3:J2202,'Stock - ETA'!$F$3:F2202,'Rango proyecciones'!C387,'Stock - ETA'!$Q$3:Q2202,'Rango proyecciones'!$AB$5) + SUMIFS('Stock - ETA'!$I$3:I2202,'Stock - ETA'!$F$3:F2202,'Rango proyecciones'!C387,'Stock - ETA'!$Q$3:Q2202,'Rango proyecciones'!$AB$8)</f>
        <v/>
      </c>
      <c r="Y387" s="15">
        <f> 0.7 * V387 + W387</f>
        <v/>
      </c>
      <c r="Z387" s="15">
        <f> 0.7 * V387 + X387</f>
        <v/>
      </c>
      <c r="AA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europa1030279</t>
        </is>
      </c>
      <c r="D388" s="4" t="inlineStr">
        <is>
          <t>Agro Europa</t>
        </is>
      </c>
      <c r="E388" s="4" t="n">
        <v>1030279</v>
      </c>
      <c r="F388" s="4" t="inlineStr">
        <is>
          <t>PV TruDeh Cort S/p@ Jp SO</t>
        </is>
      </c>
      <c r="G388" s="4" t="inlineStr">
        <is>
          <t>Trutro Desh</t>
        </is>
      </c>
      <c r="H388" s="6" t="n">
        <v>9000</v>
      </c>
      <c r="I388" s="9" t="n">
        <v>21600</v>
      </c>
      <c r="J388" s="6">
        <f>SUMIFS('Stock - ETA'!$R$3:R2202,'Stock - ETA'!$F$3:F2202,'Rango proyecciones'!C388,'Stock - ETA'!$AA$3:AA2202,'Rango proyecciones'!$AB$5)</f>
        <v/>
      </c>
      <c r="K388" s="9">
        <f>SUMIFS('Stock - ETA'!$H$3:H2202,'Stock - ETA'!$F$3:F2202,'Rango proyecciones'!C388,'Stock - ETA'!$Q$3:Q2202,'Rango proyecciones'!$AB$5)</f>
        <v/>
      </c>
      <c r="L388" s="9" t="n">
        <v>0</v>
      </c>
      <c r="M388" s="9" t="n">
        <v>0</v>
      </c>
      <c r="N388" s="9" t="n"/>
      <c r="O388" s="9" t="n"/>
      <c r="P388" s="15">
        <f>H388 + O388 + J388</f>
        <v/>
      </c>
      <c r="Q388" s="16">
        <f>H388 + O388 + K388</f>
        <v/>
      </c>
      <c r="R388" s="6">
        <f>SUMIFS('Stock - ETA'!$S$3:S2202,'Stock - ETA'!$F$3:F2202,'Rango proyecciones'!C388,'Stock - ETA'!$AA$3:AA2202,'Rango proyecciones'!$AB$5) + SUMIFS('Stock - ETA'!$R$3:R2202,'Stock - ETA'!$F$3:F2202,'Rango proyecciones'!C388,'Stock - ETA'!$AA$3:AA2202,'Rango proyecciones'!$AB$7)</f>
        <v/>
      </c>
      <c r="S388" s="9">
        <f>SUMIFS('Stock - ETA'!$I$3:I2202,'Stock - ETA'!$F$3:F2202,'Rango proyecciones'!C388,'Stock - ETA'!$Q$3:Q2202,'Rango proyecciones'!$AB$5) + SUMIFS('Stock - ETA'!$H$3:H2202,'Stock - ETA'!$F$3:F2202,'Rango proyecciones'!C388,'Stock - ETA'!$Q$3:Q2202,'Rango proyecciones'!$AB$7)</f>
        <v/>
      </c>
      <c r="T388" s="15">
        <f>R388</f>
        <v/>
      </c>
      <c r="U388" s="15">
        <f>S388</f>
        <v/>
      </c>
      <c r="V388" s="6" t="n">
        <v>38000</v>
      </c>
      <c r="W388" s="9">
        <f>SUMIFS('Stock - ETA'!$T$3:T2202,'Stock - ETA'!$F$3:F2202,'Rango proyecciones'!C388,'Stock - ETA'!$AA$3:AA2202,'Rango proyecciones'!$AB$5) + SUMIFS('Stock - ETA'!$S$3:S2202,'Stock - ETA'!$F$3:F2202,'Rango proyecciones'!C388,'Stock - ETA'!$AA$3:AA2202,'Rango proyecciones'!$AB$8)</f>
        <v/>
      </c>
      <c r="X388" s="9">
        <f>SUMIFS('Stock - ETA'!$J$3:J2202,'Stock - ETA'!$F$3:F2202,'Rango proyecciones'!C388,'Stock - ETA'!$Q$3:Q2202,'Rango proyecciones'!$AB$5) + SUMIFS('Stock - ETA'!$I$3:I2202,'Stock - ETA'!$F$3:F2202,'Rango proyecciones'!C388,'Stock - ETA'!$Q$3:Q2202,'Rango proyecciones'!$AB$8)</f>
        <v/>
      </c>
      <c r="Y388" s="15">
        <f> 0.7 * V388 + W388</f>
        <v/>
      </c>
      <c r="Z388" s="15">
        <f> 0.7 * V388 + X388</f>
        <v/>
      </c>
      <c r="AA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europa1030332</t>
        </is>
      </c>
      <c r="D389" s="4" t="inlineStr">
        <is>
          <t>Agro Europa</t>
        </is>
      </c>
      <c r="E389" s="4" t="n">
        <v>1030332</v>
      </c>
      <c r="F389" s="4" t="inlineStr">
        <is>
          <t>PV Tru Ala@ Ex Bo Cj AS</t>
        </is>
      </c>
      <c r="G389" s="4" t="inlineStr">
        <is>
          <t>Ala</t>
        </is>
      </c>
      <c r="H389" s="6" t="n">
        <v>0</v>
      </c>
      <c r="I389" s="9" t="n">
        <v>24000</v>
      </c>
      <c r="J389" s="6">
        <f>SUMIFS('Stock - ETA'!$R$3:R2202,'Stock - ETA'!$F$3:F2202,'Rango proyecciones'!C389,'Stock - ETA'!$AA$3:AA2202,'Rango proyecciones'!$AB$5)</f>
        <v/>
      </c>
      <c r="K389" s="9">
        <f>SUMIFS('Stock - ETA'!$H$3:H2202,'Stock - ETA'!$F$3:F2202,'Rango proyecciones'!C389,'Stock - ETA'!$Q$3:Q2202,'Rango proyecciones'!$AB$5)</f>
        <v/>
      </c>
      <c r="L389" s="9" t="n">
        <v>0</v>
      </c>
      <c r="M389" s="9" t="n">
        <v>0</v>
      </c>
      <c r="N389" s="9" t="n"/>
      <c r="O389" s="9" t="n"/>
      <c r="P389" s="15">
        <f>H389 + O389 + J389</f>
        <v/>
      </c>
      <c r="Q389" s="16">
        <f>H389 + O389 + K389</f>
        <v/>
      </c>
      <c r="R389" s="6">
        <f>SUMIFS('Stock - ETA'!$S$3:S2202,'Stock - ETA'!$F$3:F2202,'Rango proyecciones'!C389,'Stock - ETA'!$AA$3:AA2202,'Rango proyecciones'!$AB$5) + SUMIFS('Stock - ETA'!$R$3:R2202,'Stock - ETA'!$F$3:F2202,'Rango proyecciones'!C389,'Stock - ETA'!$AA$3:AA2202,'Rango proyecciones'!$AB$7)</f>
        <v/>
      </c>
      <c r="S389" s="9">
        <f>SUMIFS('Stock - ETA'!$I$3:I2202,'Stock - ETA'!$F$3:F2202,'Rango proyecciones'!C389,'Stock - ETA'!$Q$3:Q2202,'Rango proyecciones'!$AB$5) + SUMIFS('Stock - ETA'!$H$3:H2202,'Stock - ETA'!$F$3:F2202,'Rango proyecciones'!C389,'Stock - ETA'!$Q$3:Q2202,'Rango proyecciones'!$AB$7)</f>
        <v/>
      </c>
      <c r="T389" s="15">
        <f>R389</f>
        <v/>
      </c>
      <c r="U389" s="15">
        <f>S389</f>
        <v/>
      </c>
      <c r="V389" s="6" t="n">
        <v>48000</v>
      </c>
      <c r="W389" s="9">
        <f>SUMIFS('Stock - ETA'!$T$3:T2202,'Stock - ETA'!$F$3:F2202,'Rango proyecciones'!C389,'Stock - ETA'!$AA$3:AA2202,'Rango proyecciones'!$AB$5) + SUMIFS('Stock - ETA'!$S$3:S2202,'Stock - ETA'!$F$3:F2202,'Rango proyecciones'!C389,'Stock - ETA'!$AA$3:AA2202,'Rango proyecciones'!$AB$8)</f>
        <v/>
      </c>
      <c r="X389" s="9">
        <f>SUMIFS('Stock - ETA'!$J$3:J2202,'Stock - ETA'!$F$3:F2202,'Rango proyecciones'!C389,'Stock - ETA'!$Q$3:Q2202,'Rango proyecciones'!$AB$5) + SUMIFS('Stock - ETA'!$I$3:I2202,'Stock - ETA'!$F$3:F2202,'Rango proyecciones'!C389,'Stock - ETA'!$Q$3:Q2202,'Rango proyecciones'!$AB$8)</f>
        <v/>
      </c>
      <c r="Y389" s="15">
        <f> 0.7 * V389 + W389</f>
        <v/>
      </c>
      <c r="Z389" s="15">
        <f> 0.7 * V389 + X389</f>
        <v/>
      </c>
      <c r="AA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europa1030355</t>
        </is>
      </c>
      <c r="D390" s="4" t="inlineStr">
        <is>
          <t>Agro Europa</t>
        </is>
      </c>
      <c r="E390" s="4" t="n">
        <v>1030355</v>
      </c>
      <c r="F390" s="4" t="inlineStr">
        <is>
          <t>PV Rabadilla@ Bo Cj 10K AS</t>
        </is>
      </c>
      <c r="G390" s="4" t="inlineStr">
        <is>
          <t>Varios</t>
        </is>
      </c>
      <c r="H390" s="6" t="n">
        <v>36000</v>
      </c>
      <c r="I390" s="9" t="n">
        <v>36000</v>
      </c>
      <c r="J390" s="6">
        <f>SUMIFS('Stock - ETA'!$R$3:R2202,'Stock - ETA'!$F$3:F2202,'Rango proyecciones'!C390,'Stock - ETA'!$AA$3:AA2202,'Rango proyecciones'!$AB$5)</f>
        <v/>
      </c>
      <c r="K390" s="9">
        <f>SUMIFS('Stock - ETA'!$H$3:H2202,'Stock - ETA'!$F$3:F2202,'Rango proyecciones'!C390,'Stock - ETA'!$Q$3:Q2202,'Rango proyecciones'!$AB$5)</f>
        <v/>
      </c>
      <c r="L390" s="9" t="n">
        <v>0</v>
      </c>
      <c r="M390" s="9" t="n">
        <v>0</v>
      </c>
      <c r="N390" s="9" t="n"/>
      <c r="O390" s="9" t="n"/>
      <c r="P390" s="15">
        <f>H390 + O390 + J390</f>
        <v/>
      </c>
      <c r="Q390" s="16">
        <f>H390 + O390 + K390</f>
        <v/>
      </c>
      <c r="R390" s="6">
        <f>SUMIFS('Stock - ETA'!$S$3:S2202,'Stock - ETA'!$F$3:F2202,'Rango proyecciones'!C390,'Stock - ETA'!$AA$3:AA2202,'Rango proyecciones'!$AB$5) + SUMIFS('Stock - ETA'!$R$3:R2202,'Stock - ETA'!$F$3:F2202,'Rango proyecciones'!C390,'Stock - ETA'!$AA$3:AA2202,'Rango proyecciones'!$AB$7)</f>
        <v/>
      </c>
      <c r="S390" s="9">
        <f>SUMIFS('Stock - ETA'!$I$3:I2202,'Stock - ETA'!$F$3:F2202,'Rango proyecciones'!C390,'Stock - ETA'!$Q$3:Q2202,'Rango proyecciones'!$AB$5) + SUMIFS('Stock - ETA'!$H$3:H2202,'Stock - ETA'!$F$3:F2202,'Rango proyecciones'!C390,'Stock - ETA'!$Q$3:Q2202,'Rango proyecciones'!$AB$7)</f>
        <v/>
      </c>
      <c r="T390" s="15">
        <f>R390</f>
        <v/>
      </c>
      <c r="U390" s="15">
        <f>S390</f>
        <v/>
      </c>
      <c r="V390" s="6" t="n">
        <v>64817</v>
      </c>
      <c r="W390" s="9">
        <f>SUMIFS('Stock - ETA'!$T$3:T2202,'Stock - ETA'!$F$3:F2202,'Rango proyecciones'!C390,'Stock - ETA'!$AA$3:AA2202,'Rango proyecciones'!$AB$5) + SUMIFS('Stock - ETA'!$S$3:S2202,'Stock - ETA'!$F$3:F2202,'Rango proyecciones'!C390,'Stock - ETA'!$AA$3:AA2202,'Rango proyecciones'!$AB$8)</f>
        <v/>
      </c>
      <c r="X390" s="9">
        <f>SUMIFS('Stock - ETA'!$J$3:J2202,'Stock - ETA'!$F$3:F2202,'Rango proyecciones'!C390,'Stock - ETA'!$Q$3:Q2202,'Rango proyecciones'!$AB$5) + SUMIFS('Stock - ETA'!$I$3:I2202,'Stock - ETA'!$F$3:F2202,'Rango proyecciones'!C390,'Stock - ETA'!$Q$3:Q2202,'Rango proyecciones'!$AB$8)</f>
        <v/>
      </c>
      <c r="Y390" s="15">
        <f> 0.7 * V390 + W390</f>
        <v/>
      </c>
      <c r="Z390" s="15">
        <f> 0.7 * V390 + X390</f>
        <v/>
      </c>
      <c r="AA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europa1030388</t>
        </is>
      </c>
      <c r="D391" s="4" t="inlineStr">
        <is>
          <t>Agro Europa</t>
        </is>
      </c>
      <c r="E391" s="4" t="n">
        <v>1030388</v>
      </c>
      <c r="F391" s="4" t="inlineStr">
        <is>
          <t>PV Garra B MA@ Bo Cj 15k SO</t>
        </is>
      </c>
      <c r="G391" s="4" t="inlineStr">
        <is>
          <t>Patas</t>
        </is>
      </c>
      <c r="H391" s="6" t="n">
        <v>0</v>
      </c>
      <c r="I391" s="9" t="n">
        <v>24000</v>
      </c>
      <c r="J391" s="6">
        <f>SUMIFS('Stock - ETA'!$R$3:R2202,'Stock - ETA'!$F$3:F2202,'Rango proyecciones'!C391,'Stock - ETA'!$AA$3:AA2202,'Rango proyecciones'!$AB$5)</f>
        <v/>
      </c>
      <c r="K391" s="9">
        <f>SUMIFS('Stock - ETA'!$H$3:H2202,'Stock - ETA'!$F$3:F2202,'Rango proyecciones'!C391,'Stock - ETA'!$Q$3:Q2202,'Rango proyecciones'!$AB$5)</f>
        <v/>
      </c>
      <c r="L391" s="9" t="n">
        <v>0</v>
      </c>
      <c r="M391" s="9" t="n">
        <v>0</v>
      </c>
      <c r="N391" s="9" t="n"/>
      <c r="O391" s="9" t="n"/>
      <c r="P391" s="15">
        <f>H391 + O391 + J391</f>
        <v/>
      </c>
      <c r="Q391" s="16">
        <f>H391 + O391 + K391</f>
        <v/>
      </c>
      <c r="R391" s="6">
        <f>SUMIFS('Stock - ETA'!$S$3:S2202,'Stock - ETA'!$F$3:F2202,'Rango proyecciones'!C391,'Stock - ETA'!$AA$3:AA2202,'Rango proyecciones'!$AB$5) + SUMIFS('Stock - ETA'!$R$3:R2202,'Stock - ETA'!$F$3:F2202,'Rango proyecciones'!C391,'Stock - ETA'!$AA$3:AA2202,'Rango proyecciones'!$AB$7)</f>
        <v/>
      </c>
      <c r="S391" s="9">
        <f>SUMIFS('Stock - ETA'!$I$3:I2202,'Stock - ETA'!$F$3:F2202,'Rango proyecciones'!C391,'Stock - ETA'!$Q$3:Q2202,'Rango proyecciones'!$AB$5) + SUMIFS('Stock - ETA'!$H$3:H2202,'Stock - ETA'!$F$3:F2202,'Rango proyecciones'!C391,'Stock - ETA'!$Q$3:Q2202,'Rango proyecciones'!$AB$7)</f>
        <v/>
      </c>
      <c r="T391" s="15">
        <f>R391</f>
        <v/>
      </c>
      <c r="U391" s="15">
        <f>S391</f>
        <v/>
      </c>
      <c r="V391" s="6" t="n">
        <v>26879</v>
      </c>
      <c r="W391" s="9">
        <f>SUMIFS('Stock - ETA'!$T$3:T2202,'Stock - ETA'!$F$3:F2202,'Rango proyecciones'!C391,'Stock - ETA'!$AA$3:AA2202,'Rango proyecciones'!$AB$5) + SUMIFS('Stock - ETA'!$S$3:S2202,'Stock - ETA'!$F$3:F2202,'Rango proyecciones'!C391,'Stock - ETA'!$AA$3:AA2202,'Rango proyecciones'!$AB$8)</f>
        <v/>
      </c>
      <c r="X391" s="9">
        <f>SUMIFS('Stock - ETA'!$J$3:J2202,'Stock - ETA'!$F$3:F2202,'Rango proyecciones'!C391,'Stock - ETA'!$Q$3:Q2202,'Rango proyecciones'!$AB$5) + SUMIFS('Stock - ETA'!$I$3:I2202,'Stock - ETA'!$F$3:F2202,'Rango proyecciones'!C391,'Stock - ETA'!$Q$3:Q2202,'Rango proyecciones'!$AB$8)</f>
        <v/>
      </c>
      <c r="Y391" s="15">
        <f> 0.7 * V391 + W391</f>
        <v/>
      </c>
      <c r="Z391" s="15">
        <f> 0.7 * V391 + X391</f>
        <v/>
      </c>
      <c r="AA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europa1030498</t>
        </is>
      </c>
      <c r="D392" s="4" t="inlineStr">
        <is>
          <t>Agro Europa</t>
        </is>
      </c>
      <c r="E392" s="4" t="n">
        <v>1030498</v>
      </c>
      <c r="F392" s="4" t="inlineStr">
        <is>
          <t>PV Contre@ Bo Cj 10k AS</t>
        </is>
      </c>
      <c r="G392" s="4" t="inlineStr">
        <is>
          <t>Menudencias</t>
        </is>
      </c>
      <c r="H392" s="6" t="n">
        <v>11420</v>
      </c>
      <c r="I392" s="9" t="n">
        <v>0</v>
      </c>
      <c r="J392" s="6">
        <f>SUMIFS('Stock - ETA'!$R$3:R2202,'Stock - ETA'!$F$3:F2202,'Rango proyecciones'!C392,'Stock - ETA'!$AA$3:AA2202,'Rango proyecciones'!$AB$5)</f>
        <v/>
      </c>
      <c r="K392" s="9">
        <f>SUMIFS('Stock - ETA'!$H$3:H2202,'Stock - ETA'!$F$3:F2202,'Rango proyecciones'!C392,'Stock - ETA'!$Q$3:Q2202,'Rango proyecciones'!$AB$5)</f>
        <v/>
      </c>
      <c r="L392" s="9" t="n">
        <v>0</v>
      </c>
      <c r="M392" s="9" t="n">
        <v>0</v>
      </c>
      <c r="N392" s="9" t="n"/>
      <c r="O392" s="9" t="n"/>
      <c r="P392" s="15">
        <f>H392 + O392 + J392</f>
        <v/>
      </c>
      <c r="Q392" s="16">
        <f>H392 + O392 + K392</f>
        <v/>
      </c>
      <c r="R392" s="6">
        <f>SUMIFS('Stock - ETA'!$S$3:S2202,'Stock - ETA'!$F$3:F2202,'Rango proyecciones'!C392,'Stock - ETA'!$AA$3:AA2202,'Rango proyecciones'!$AB$5) + SUMIFS('Stock - ETA'!$R$3:R2202,'Stock - ETA'!$F$3:F2202,'Rango proyecciones'!C392,'Stock - ETA'!$AA$3:AA2202,'Rango proyecciones'!$AB$7)</f>
        <v/>
      </c>
      <c r="S392" s="9">
        <f>SUMIFS('Stock - ETA'!$I$3:I2202,'Stock - ETA'!$F$3:F2202,'Rango proyecciones'!C392,'Stock - ETA'!$Q$3:Q2202,'Rango proyecciones'!$AB$5) + SUMIFS('Stock - ETA'!$H$3:H2202,'Stock - ETA'!$F$3:F2202,'Rango proyecciones'!C392,'Stock - ETA'!$Q$3:Q2202,'Rango proyecciones'!$AB$7)</f>
        <v/>
      </c>
      <c r="T392" s="15">
        <f>R392</f>
        <v/>
      </c>
      <c r="U392" s="15">
        <f>S392</f>
        <v/>
      </c>
      <c r="V392" s="6" t="n">
        <v>17581</v>
      </c>
      <c r="W392" s="9">
        <f>SUMIFS('Stock - ETA'!$T$3:T2202,'Stock - ETA'!$F$3:F2202,'Rango proyecciones'!C392,'Stock - ETA'!$AA$3:AA2202,'Rango proyecciones'!$AB$5) + SUMIFS('Stock - ETA'!$S$3:S2202,'Stock - ETA'!$F$3:F2202,'Rango proyecciones'!C392,'Stock - ETA'!$AA$3:AA2202,'Rango proyecciones'!$AB$8)</f>
        <v/>
      </c>
      <c r="X392" s="9">
        <f>SUMIFS('Stock - ETA'!$J$3:J2202,'Stock - ETA'!$F$3:F2202,'Rango proyecciones'!C392,'Stock - ETA'!$Q$3:Q2202,'Rango proyecciones'!$AB$5) + SUMIFS('Stock - ETA'!$I$3:I2202,'Stock - ETA'!$F$3:F2202,'Rango proyecciones'!C392,'Stock - ETA'!$Q$3:Q2202,'Rango proyecciones'!$AB$8)</f>
        <v/>
      </c>
      <c r="Y392" s="15">
        <f> 0.7 * V392 + W392</f>
        <v/>
      </c>
      <c r="Z392" s="15">
        <f> 0.7 * V392 + X392</f>
        <v/>
      </c>
      <c r="AA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europa1030635</t>
        </is>
      </c>
      <c r="D393" s="4" t="inlineStr">
        <is>
          <t>Agro Europa</t>
        </is>
      </c>
      <c r="E393" s="4" t="n">
        <v>1030635</v>
      </c>
      <c r="F393" s="4" t="inlineStr">
        <is>
          <t>PV Cog MA@ Bo Cj 10k AS</t>
        </is>
      </c>
      <c r="G393" s="4" t="inlineStr">
        <is>
          <t>Menudencias</t>
        </is>
      </c>
      <c r="H393" s="6" t="n">
        <v>11600</v>
      </c>
      <c r="I393" s="9" t="n">
        <v>0</v>
      </c>
      <c r="J393" s="6">
        <f>SUMIFS('Stock - ETA'!$R$3:R2202,'Stock - ETA'!$F$3:F2202,'Rango proyecciones'!C393,'Stock - ETA'!$AA$3:AA2202,'Rango proyecciones'!$AB$5)</f>
        <v/>
      </c>
      <c r="K393" s="9">
        <f>SUMIFS('Stock - ETA'!$H$3:H2202,'Stock - ETA'!$F$3:F2202,'Rango proyecciones'!C393,'Stock - ETA'!$Q$3:Q2202,'Rango proyecciones'!$AB$5)</f>
        <v/>
      </c>
      <c r="L393" s="9" t="n">
        <v>0</v>
      </c>
      <c r="M393" s="9" t="n">
        <v>0</v>
      </c>
      <c r="N393" s="9" t="n"/>
      <c r="O393" s="9" t="n"/>
      <c r="P393" s="15">
        <f>H393 + O393 + J393</f>
        <v/>
      </c>
      <c r="Q393" s="16">
        <f>H393 + O393 + K393</f>
        <v/>
      </c>
      <c r="R393" s="6">
        <f>SUMIFS('Stock - ETA'!$S$3:S2202,'Stock - ETA'!$F$3:F2202,'Rango proyecciones'!C393,'Stock - ETA'!$AA$3:AA2202,'Rango proyecciones'!$AB$5) + SUMIFS('Stock - ETA'!$R$3:R2202,'Stock - ETA'!$F$3:F2202,'Rango proyecciones'!C393,'Stock - ETA'!$AA$3:AA2202,'Rango proyecciones'!$AB$7)</f>
        <v/>
      </c>
      <c r="S393" s="9">
        <f>SUMIFS('Stock - ETA'!$I$3:I2202,'Stock - ETA'!$F$3:F2202,'Rango proyecciones'!C393,'Stock - ETA'!$Q$3:Q2202,'Rango proyecciones'!$AB$5) + SUMIFS('Stock - ETA'!$H$3:H2202,'Stock - ETA'!$F$3:F2202,'Rango proyecciones'!C393,'Stock - ETA'!$Q$3:Q2202,'Rango proyecciones'!$AB$7)</f>
        <v/>
      </c>
      <c r="T393" s="15">
        <f>R393</f>
        <v/>
      </c>
      <c r="U393" s="15">
        <f>S393</f>
        <v/>
      </c>
      <c r="V393" s="6" t="n"/>
      <c r="W393" s="9">
        <f>SUMIFS('Stock - ETA'!$T$3:T2202,'Stock - ETA'!$F$3:F2202,'Rango proyecciones'!C393,'Stock - ETA'!$AA$3:AA2202,'Rango proyecciones'!$AB$5) + SUMIFS('Stock - ETA'!$S$3:S2202,'Stock - ETA'!$F$3:F2202,'Rango proyecciones'!C393,'Stock - ETA'!$AA$3:AA2202,'Rango proyecciones'!$AB$8)</f>
        <v/>
      </c>
      <c r="X393" s="9">
        <f>SUMIFS('Stock - ETA'!$J$3:J2202,'Stock - ETA'!$F$3:F2202,'Rango proyecciones'!C393,'Stock - ETA'!$Q$3:Q2202,'Rango proyecciones'!$AB$5) + SUMIFS('Stock - ETA'!$I$3:I2202,'Stock - ETA'!$F$3:F2202,'Rango proyecciones'!C393,'Stock - ETA'!$Q$3:Q2202,'Rango proyecciones'!$AB$8)</f>
        <v/>
      </c>
      <c r="Y393" s="15">
        <f> 0.7 * V393 + W393</f>
        <v/>
      </c>
      <c r="Z393" s="15">
        <f> 0.7 * V393 + X393</f>
        <v/>
      </c>
      <c r="AA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europa1030710</t>
        </is>
      </c>
      <c r="D394" s="4" t="inlineStr">
        <is>
          <t>Agro Europa</t>
        </is>
      </c>
      <c r="E394" s="4" t="n">
        <v>1030710</v>
      </c>
      <c r="F394" s="4" t="inlineStr">
        <is>
          <t>PV PF Corazon s/a@Blo 15Kg Jp SO</t>
        </is>
      </c>
      <c r="G394" s="4" t="inlineStr">
        <is>
          <t>Menudencias</t>
        </is>
      </c>
      <c r="H394" s="6" t="n">
        <v>0</v>
      </c>
      <c r="I394" s="9" t="n">
        <v>10800</v>
      </c>
      <c r="J394" s="6">
        <f>SUMIFS('Stock - ETA'!$R$3:R2202,'Stock - ETA'!$F$3:F2202,'Rango proyecciones'!C394,'Stock - ETA'!$AA$3:AA2202,'Rango proyecciones'!$AB$5)</f>
        <v/>
      </c>
      <c r="K394" s="9">
        <f>SUMIFS('Stock - ETA'!$H$3:H2202,'Stock - ETA'!$F$3:F2202,'Rango proyecciones'!C394,'Stock - ETA'!$Q$3:Q2202,'Rango proyecciones'!$AB$5)</f>
        <v/>
      </c>
      <c r="L394" s="9" t="n">
        <v>0</v>
      </c>
      <c r="M394" s="9" t="n">
        <v>0</v>
      </c>
      <c r="N394" s="9" t="n"/>
      <c r="O394" s="9" t="n"/>
      <c r="P394" s="15">
        <f>H394 + O394 + J394</f>
        <v/>
      </c>
      <c r="Q394" s="16">
        <f>H394 + O394 + K394</f>
        <v/>
      </c>
      <c r="R394" s="6">
        <f>SUMIFS('Stock - ETA'!$S$3:S2202,'Stock - ETA'!$F$3:F2202,'Rango proyecciones'!C394,'Stock - ETA'!$AA$3:AA2202,'Rango proyecciones'!$AB$5) + SUMIFS('Stock - ETA'!$R$3:R2202,'Stock - ETA'!$F$3:F2202,'Rango proyecciones'!C394,'Stock - ETA'!$AA$3:AA2202,'Rango proyecciones'!$AB$7)</f>
        <v/>
      </c>
      <c r="S394" s="9">
        <f>SUMIFS('Stock - ETA'!$I$3:I2202,'Stock - ETA'!$F$3:F2202,'Rango proyecciones'!C394,'Stock - ETA'!$Q$3:Q2202,'Rango proyecciones'!$AB$5) + SUMIFS('Stock - ETA'!$H$3:H2202,'Stock - ETA'!$F$3:F2202,'Rango proyecciones'!C394,'Stock - ETA'!$Q$3:Q2202,'Rango proyecciones'!$AB$7)</f>
        <v/>
      </c>
      <c r="T394" s="15">
        <f>R394</f>
        <v/>
      </c>
      <c r="U394" s="15">
        <f>S394</f>
        <v/>
      </c>
      <c r="V394" s="6" t="n"/>
      <c r="W394" s="9">
        <f>SUMIFS('Stock - ETA'!$T$3:T2202,'Stock - ETA'!$F$3:F2202,'Rango proyecciones'!C394,'Stock - ETA'!$AA$3:AA2202,'Rango proyecciones'!$AB$5) + SUMIFS('Stock - ETA'!$S$3:S2202,'Stock - ETA'!$F$3:F2202,'Rango proyecciones'!C394,'Stock - ETA'!$AA$3:AA2202,'Rango proyecciones'!$AB$8)</f>
        <v/>
      </c>
      <c r="X394" s="9">
        <f>SUMIFS('Stock - ETA'!$J$3:J2202,'Stock - ETA'!$F$3:F2202,'Rango proyecciones'!C394,'Stock - ETA'!$Q$3:Q2202,'Rango proyecciones'!$AB$5) + SUMIFS('Stock - ETA'!$I$3:I2202,'Stock - ETA'!$F$3:F2202,'Rango proyecciones'!C394,'Stock - ETA'!$Q$3:Q2202,'Rango proyecciones'!$AB$8)</f>
        <v/>
      </c>
      <c r="Y394" s="15">
        <f> 0.7 * V394 + W394</f>
        <v/>
      </c>
      <c r="Z394" s="15">
        <f> 0.7 * V394 + X394</f>
        <v/>
      </c>
      <c r="AA394" s="6" t="n"/>
    </row>
    <row r="395">
      <c r="A395" s="4" t="inlineStr">
        <is>
          <t>Pavo</t>
        </is>
      </c>
      <c r="B395" s="4" t="inlineStr">
        <is>
          <t>Venta Local</t>
        </is>
      </c>
      <c r="C395" s="4" t="inlineStr">
        <is>
          <t>agro europa1030804</t>
        </is>
      </c>
      <c r="D395" s="4" t="inlineStr">
        <is>
          <t>Agro Europa</t>
        </is>
      </c>
      <c r="E395" s="4" t="n">
        <v>1030804</v>
      </c>
      <c r="F395" s="4" t="inlineStr">
        <is>
          <t>PV Higa Indus@ Bo Jp 600k AS</t>
        </is>
      </c>
      <c r="G395" s="4" t="inlineStr">
        <is>
          <t>Menudencias</t>
        </is>
      </c>
      <c r="H395" s="6" t="n">
        <v>0</v>
      </c>
      <c r="I395" s="9" t="n">
        <v>10800</v>
      </c>
      <c r="J395" s="6">
        <f>SUMIFS('Stock - ETA'!$R$3:R2202,'Stock - ETA'!$F$3:F2202,'Rango proyecciones'!C395,'Stock - ETA'!$AA$3:AA2202,'Rango proyecciones'!$AB$5)</f>
        <v/>
      </c>
      <c r="K395" s="9">
        <f>SUMIFS('Stock - ETA'!$H$3:H2202,'Stock - ETA'!$F$3:F2202,'Rango proyecciones'!C395,'Stock - ETA'!$Q$3:Q2202,'Rango proyecciones'!$AB$5)</f>
        <v/>
      </c>
      <c r="L395" s="9" t="n">
        <v>0</v>
      </c>
      <c r="M395" s="9" t="n">
        <v>0</v>
      </c>
      <c r="N395" s="9" t="n"/>
      <c r="O395" s="9" t="n"/>
      <c r="P395" s="15">
        <f>H395 + O395 + J395</f>
        <v/>
      </c>
      <c r="Q395" s="16">
        <f>H395 + O395 + K395</f>
        <v/>
      </c>
      <c r="R395" s="6">
        <f>SUMIFS('Stock - ETA'!$S$3:S2202,'Stock - ETA'!$F$3:F2202,'Rango proyecciones'!C395,'Stock - ETA'!$AA$3:AA2202,'Rango proyecciones'!$AB$5) + SUMIFS('Stock - ETA'!$R$3:R2202,'Stock - ETA'!$F$3:F2202,'Rango proyecciones'!C395,'Stock - ETA'!$AA$3:AA2202,'Rango proyecciones'!$AB$7)</f>
        <v/>
      </c>
      <c r="S395" s="9">
        <f>SUMIFS('Stock - ETA'!$I$3:I2202,'Stock - ETA'!$F$3:F2202,'Rango proyecciones'!C395,'Stock - ETA'!$Q$3:Q2202,'Rango proyecciones'!$AB$5) + SUMIFS('Stock - ETA'!$H$3:H2202,'Stock - ETA'!$F$3:F2202,'Rango proyecciones'!C395,'Stock - ETA'!$Q$3:Q2202,'Rango proyecciones'!$AB$7)</f>
        <v/>
      </c>
      <c r="T395" s="15">
        <f>R395</f>
        <v/>
      </c>
      <c r="U395" s="15">
        <f>S395</f>
        <v/>
      </c>
      <c r="V395" s="6" t="n"/>
      <c r="W395" s="9">
        <f>SUMIFS('Stock - ETA'!$T$3:T2202,'Stock - ETA'!$F$3:F2202,'Rango proyecciones'!C395,'Stock - ETA'!$AA$3:AA2202,'Rango proyecciones'!$AB$5) + SUMIFS('Stock - ETA'!$S$3:S2202,'Stock - ETA'!$F$3:F2202,'Rango proyecciones'!C395,'Stock - ETA'!$AA$3:AA2202,'Rango proyecciones'!$AB$8)</f>
        <v/>
      </c>
      <c r="X395" s="9">
        <f>SUMIFS('Stock - ETA'!$J$3:J2202,'Stock - ETA'!$F$3:F2202,'Rango proyecciones'!C395,'Stock - ETA'!$Q$3:Q2202,'Rango proyecciones'!$AB$5) + SUMIFS('Stock - ETA'!$I$3:I2202,'Stock - ETA'!$F$3:F2202,'Rango proyecciones'!C395,'Stock - ETA'!$Q$3:Q2202,'Rango proyecciones'!$AB$8)</f>
        <v/>
      </c>
      <c r="Y395" s="15">
        <f> 0.7 * V395 + W395</f>
        <v/>
      </c>
      <c r="Z395" s="15">
        <f> 0.7 * V395 + X395</f>
        <v/>
      </c>
      <c r="AA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mexico1030337</t>
        </is>
      </c>
      <c r="D396" s="4" t="inlineStr">
        <is>
          <t>Agro Mexico</t>
        </is>
      </c>
      <c r="E396" s="4" t="n">
        <v>1030337</v>
      </c>
      <c r="F396" s="4" t="inlineStr">
        <is>
          <t>PV PchDeh@ Blo Cj 15k SO</t>
        </is>
      </c>
      <c r="G396" s="4" t="inlineStr">
        <is>
          <t>Pech Desh</t>
        </is>
      </c>
      <c r="H396" s="6" t="n">
        <v>204000</v>
      </c>
      <c r="I396" s="9" t="n">
        <v>240000</v>
      </c>
      <c r="J396" s="6">
        <f>SUMIFS('Stock - ETA'!$R$3:R2202,'Stock - ETA'!$F$3:F2202,'Rango proyecciones'!C396,'Stock - ETA'!$AA$3:AA2202,'Rango proyecciones'!$AB$5)</f>
        <v/>
      </c>
      <c r="K396" s="9">
        <f>SUMIFS('Stock - ETA'!$H$3:H2202,'Stock - ETA'!$F$3:F2202,'Rango proyecciones'!C396,'Stock - ETA'!$Q$3:Q2202,'Rango proyecciones'!$AB$5)</f>
        <v/>
      </c>
      <c r="L396" s="9" t="n">
        <v>0</v>
      </c>
      <c r="M396" s="9" t="n">
        <v>0</v>
      </c>
      <c r="N396" s="9" t="n">
        <v>0</v>
      </c>
      <c r="O396" s="9" t="n">
        <v>348015</v>
      </c>
      <c r="P396" s="15">
        <f>H396 + O396 + J396</f>
        <v/>
      </c>
      <c r="Q396" s="16">
        <f>H396 + O396 + K396</f>
        <v/>
      </c>
      <c r="R396" s="6">
        <f>SUMIFS('Stock - ETA'!$S$3:S2202,'Stock - ETA'!$F$3:F2202,'Rango proyecciones'!C396,'Stock - ETA'!$AA$3:AA2202,'Rango proyecciones'!$AB$5) + SUMIFS('Stock - ETA'!$R$3:R2202,'Stock - ETA'!$F$3:F2202,'Rango proyecciones'!C396,'Stock - ETA'!$AA$3:AA2202,'Rango proyecciones'!$AB$7)</f>
        <v/>
      </c>
      <c r="S396" s="9">
        <f>SUMIFS('Stock - ETA'!$I$3:I2202,'Stock - ETA'!$F$3:F2202,'Rango proyecciones'!C396,'Stock - ETA'!$Q$3:Q2202,'Rango proyecciones'!$AB$5) + SUMIFS('Stock - ETA'!$H$3:H2202,'Stock - ETA'!$F$3:F2202,'Rango proyecciones'!C396,'Stock - ETA'!$Q$3:Q2202,'Rango proyecciones'!$AB$7)</f>
        <v/>
      </c>
      <c r="T396" s="15">
        <f>R396</f>
        <v/>
      </c>
      <c r="U396" s="15">
        <f>S396</f>
        <v/>
      </c>
      <c r="V396" s="6" t="n">
        <v>240000</v>
      </c>
      <c r="W396" s="9">
        <f>SUMIFS('Stock - ETA'!$T$3:T2202,'Stock - ETA'!$F$3:F2202,'Rango proyecciones'!C396,'Stock - ETA'!$AA$3:AA2202,'Rango proyecciones'!$AB$5) + SUMIFS('Stock - ETA'!$S$3:S2202,'Stock - ETA'!$F$3:F2202,'Rango proyecciones'!C396,'Stock - ETA'!$AA$3:AA2202,'Rango proyecciones'!$AB$8)</f>
        <v/>
      </c>
      <c r="X396" s="9">
        <f>SUMIFS('Stock - ETA'!$J$3:J2202,'Stock - ETA'!$F$3:F2202,'Rango proyecciones'!C396,'Stock - ETA'!$Q$3:Q2202,'Rango proyecciones'!$AB$5) + SUMIFS('Stock - ETA'!$I$3:I2202,'Stock - ETA'!$F$3:F2202,'Rango proyecciones'!C396,'Stock - ETA'!$Q$3:Q2202,'Rango proyecciones'!$AB$8)</f>
        <v/>
      </c>
      <c r="Y396" s="15">
        <f> 0.8 * V396 + W396</f>
        <v/>
      </c>
      <c r="Z396" s="15">
        <f> 0.8 * V396 + X396</f>
        <v/>
      </c>
      <c r="AA396" s="6" t="n"/>
    </row>
    <row r="397">
      <c r="A397" s="4" t="inlineStr">
        <is>
          <t>Pavo</t>
        </is>
      </c>
      <c r="B397" s="4" t="inlineStr">
        <is>
          <t>Venta Local</t>
        </is>
      </c>
      <c r="C397" s="4" t="inlineStr">
        <is>
          <t>agro mexico1030658</t>
        </is>
      </c>
      <c r="D397" s="4" t="inlineStr">
        <is>
          <t>Agro Mexico</t>
        </is>
      </c>
      <c r="E397" s="4" t="n">
        <v>1030658</v>
      </c>
      <c r="F397" s="4" t="inlineStr">
        <is>
          <t>PV TruDeh Cort s/h S/p @ Cj AS</t>
        </is>
      </c>
      <c r="G397" s="4" t="inlineStr">
        <is>
          <t>Trutro Desh</t>
        </is>
      </c>
      <c r="H397" s="6" t="n">
        <v>360242.26</v>
      </c>
      <c r="I397" s="9" t="n">
        <v>312000</v>
      </c>
      <c r="J397" s="6">
        <f>SUMIFS('Stock - ETA'!$R$3:R2202,'Stock - ETA'!$F$3:F2202,'Rango proyecciones'!C397,'Stock - ETA'!$AA$3:AA2202,'Rango proyecciones'!$AB$5)</f>
        <v/>
      </c>
      <c r="K397" s="9">
        <f>SUMIFS('Stock - ETA'!$H$3:H2202,'Stock - ETA'!$F$3:F2202,'Rango proyecciones'!C397,'Stock - ETA'!$Q$3:Q2202,'Rango proyecciones'!$AB$5)</f>
        <v/>
      </c>
      <c r="L397" s="9" t="n">
        <v>0</v>
      </c>
      <c r="M397" s="9" t="n">
        <v>0</v>
      </c>
      <c r="N397" s="9" t="n">
        <v>0</v>
      </c>
      <c r="O397" s="9" t="n">
        <v>48034.72</v>
      </c>
      <c r="P397" s="15">
        <f>H397 + O397 + J397</f>
        <v/>
      </c>
      <c r="Q397" s="16">
        <f>H397 + O397 + K397</f>
        <v/>
      </c>
      <c r="R397" s="6">
        <f>SUMIFS('Stock - ETA'!$S$3:S2202,'Stock - ETA'!$F$3:F2202,'Rango proyecciones'!C397,'Stock - ETA'!$AA$3:AA2202,'Rango proyecciones'!$AB$5) + SUMIFS('Stock - ETA'!$R$3:R2202,'Stock - ETA'!$F$3:F2202,'Rango proyecciones'!C397,'Stock - ETA'!$AA$3:AA2202,'Rango proyecciones'!$AB$7)</f>
        <v/>
      </c>
      <c r="S397" s="9">
        <f>SUMIFS('Stock - ETA'!$I$3:I2202,'Stock - ETA'!$F$3:F2202,'Rango proyecciones'!C397,'Stock - ETA'!$Q$3:Q2202,'Rango proyecciones'!$AB$5) + SUMIFS('Stock - ETA'!$H$3:H2202,'Stock - ETA'!$F$3:F2202,'Rango proyecciones'!C397,'Stock - ETA'!$Q$3:Q2202,'Rango proyecciones'!$AB$7)</f>
        <v/>
      </c>
      <c r="T397" s="15">
        <f>R397</f>
        <v/>
      </c>
      <c r="U397" s="15">
        <f>S397</f>
        <v/>
      </c>
      <c r="V397" s="6" t="n">
        <v>227071</v>
      </c>
      <c r="W397" s="9">
        <f>SUMIFS('Stock - ETA'!$T$3:T2202,'Stock - ETA'!$F$3:F2202,'Rango proyecciones'!C397,'Stock - ETA'!$AA$3:AA2202,'Rango proyecciones'!$AB$5) + SUMIFS('Stock - ETA'!$S$3:S2202,'Stock - ETA'!$F$3:F2202,'Rango proyecciones'!C397,'Stock - ETA'!$AA$3:AA2202,'Rango proyecciones'!$AB$8)</f>
        <v/>
      </c>
      <c r="X397" s="9">
        <f>SUMIFS('Stock - ETA'!$J$3:J2202,'Stock - ETA'!$F$3:F2202,'Rango proyecciones'!C397,'Stock - ETA'!$Q$3:Q2202,'Rango proyecciones'!$AB$5) + SUMIFS('Stock - ETA'!$I$3:I2202,'Stock - ETA'!$F$3:F2202,'Rango proyecciones'!C397,'Stock - ETA'!$Q$3:Q2202,'Rango proyecciones'!$AB$8)</f>
        <v/>
      </c>
      <c r="Y397" s="15">
        <f> 0.8 * V397 + W397</f>
        <v/>
      </c>
      <c r="Z397" s="15">
        <f> 0.8 * V397 + X397</f>
        <v/>
      </c>
      <c r="AA397" s="6" t="n"/>
    </row>
    <row r="398">
      <c r="A398" s="4" t="inlineStr">
        <is>
          <t>Pavo</t>
        </is>
      </c>
      <c r="B398" s="4" t="inlineStr">
        <is>
          <t>Venta Local</t>
        </is>
      </c>
      <c r="C398" s="4" t="inlineStr">
        <is>
          <t>agro mexico1030792</t>
        </is>
      </c>
      <c r="D398" s="4" t="inlineStr">
        <is>
          <t>Agro Mexico</t>
        </is>
      </c>
      <c r="E398" s="4" t="n">
        <v>1030792</v>
      </c>
      <c r="F398" s="4" t="inlineStr">
        <is>
          <t>PV Fil C/ten MA NMr@ Cj 15 kg AS</t>
        </is>
      </c>
      <c r="G398" s="4" t="inlineStr">
        <is>
          <t>Pech Desh</t>
        </is>
      </c>
      <c r="H398" s="6" t="n">
        <v>48000</v>
      </c>
      <c r="I398" s="9" t="n">
        <v>48000</v>
      </c>
      <c r="J398" s="6">
        <f>SUMIFS('Stock - ETA'!$R$3:R2202,'Stock - ETA'!$F$3:F2202,'Rango proyecciones'!C398,'Stock - ETA'!$AA$3:AA2202,'Rango proyecciones'!$AB$5)</f>
        <v/>
      </c>
      <c r="K398" s="9">
        <f>SUMIFS('Stock - ETA'!$H$3:H2202,'Stock - ETA'!$F$3:F2202,'Rango proyecciones'!C398,'Stock - ETA'!$Q$3:Q2202,'Rango proyecciones'!$AB$5)</f>
        <v/>
      </c>
      <c r="L398" s="9" t="n">
        <v>0</v>
      </c>
      <c r="M398" s="9" t="n">
        <v>0</v>
      </c>
      <c r="N398" s="9" t="n">
        <v>0</v>
      </c>
      <c r="O398" s="9" t="n">
        <v>24000</v>
      </c>
      <c r="P398" s="15">
        <f>H398 + O398 + J398</f>
        <v/>
      </c>
      <c r="Q398" s="16">
        <f>H398 + O398 + K398</f>
        <v/>
      </c>
      <c r="R398" s="6">
        <f>SUMIFS('Stock - ETA'!$S$3:S2202,'Stock - ETA'!$F$3:F2202,'Rango proyecciones'!C398,'Stock - ETA'!$AA$3:AA2202,'Rango proyecciones'!$AB$5) + SUMIFS('Stock - ETA'!$R$3:R2202,'Stock - ETA'!$F$3:F2202,'Rango proyecciones'!C398,'Stock - ETA'!$AA$3:AA2202,'Rango proyecciones'!$AB$7)</f>
        <v/>
      </c>
      <c r="S398" s="9">
        <f>SUMIFS('Stock - ETA'!$I$3:I2202,'Stock - ETA'!$F$3:F2202,'Rango proyecciones'!C398,'Stock - ETA'!$Q$3:Q2202,'Rango proyecciones'!$AB$5) + SUMIFS('Stock - ETA'!$H$3:H2202,'Stock - ETA'!$F$3:F2202,'Rango proyecciones'!C398,'Stock - ETA'!$Q$3:Q2202,'Rango proyecciones'!$AB$7)</f>
        <v/>
      </c>
      <c r="T398" s="15">
        <f>R398</f>
        <v/>
      </c>
      <c r="U398" s="15">
        <f>S398</f>
        <v/>
      </c>
      <c r="V398" s="6" t="n"/>
      <c r="W398" s="9">
        <f>SUMIFS('Stock - ETA'!$T$3:T2202,'Stock - ETA'!$F$3:F2202,'Rango proyecciones'!C398,'Stock - ETA'!$AA$3:AA2202,'Rango proyecciones'!$AB$5) + SUMIFS('Stock - ETA'!$S$3:S2202,'Stock - ETA'!$F$3:F2202,'Rango proyecciones'!C398,'Stock - ETA'!$AA$3:AA2202,'Rango proyecciones'!$AB$8)</f>
        <v/>
      </c>
      <c r="X398" s="9">
        <f>SUMIFS('Stock - ETA'!$J$3:J2202,'Stock - ETA'!$F$3:F2202,'Rango proyecciones'!C398,'Stock - ETA'!$Q$3:Q2202,'Rango proyecciones'!$AB$5) + SUMIFS('Stock - ETA'!$I$3:I2202,'Stock - ETA'!$F$3:F2202,'Rango proyecciones'!C398,'Stock - ETA'!$Q$3:Q2202,'Rango proyecciones'!$AB$8)</f>
        <v/>
      </c>
      <c r="Y398" s="15">
        <f> 0.8 * V398 + W398</f>
        <v/>
      </c>
      <c r="Z398" s="15">
        <f> 0.8 * V398 + X398</f>
        <v/>
      </c>
      <c r="AA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mexico1030802</t>
        </is>
      </c>
      <c r="D399" s="4" t="inlineStr">
        <is>
          <t>Agro Mexico</t>
        </is>
      </c>
      <c r="E399" s="4" t="n">
        <v>1030802</v>
      </c>
      <c r="F399" s="4" t="inlineStr">
        <is>
          <t>PV PDM @ Bo Cj 15k AS</t>
        </is>
      </c>
      <c r="G399" s="4" t="inlineStr">
        <is>
          <t>Carne Recuperada</t>
        </is>
      </c>
      <c r="H399" s="6" t="n">
        <v>72000.33199999999</v>
      </c>
      <c r="I399" s="9" t="n">
        <v>168000</v>
      </c>
      <c r="J399" s="6">
        <f>SUMIFS('Stock - ETA'!$R$3:R2202,'Stock - ETA'!$F$3:F2202,'Rango proyecciones'!C399,'Stock - ETA'!$AA$3:AA2202,'Rango proyecciones'!$AB$5)</f>
        <v/>
      </c>
      <c r="K399" s="9">
        <f>SUMIFS('Stock - ETA'!$H$3:H2202,'Stock - ETA'!$F$3:F2202,'Rango proyecciones'!C399,'Stock - ETA'!$Q$3:Q2202,'Rango proyecciones'!$AB$5)</f>
        <v/>
      </c>
      <c r="L399" s="9" t="n">
        <v>0</v>
      </c>
      <c r="M399" s="9" t="n">
        <v>0</v>
      </c>
      <c r="N399" s="9" t="n"/>
      <c r="O399" s="9" t="n"/>
      <c r="P399" s="15">
        <f>H399 + O399 + J399</f>
        <v/>
      </c>
      <c r="Q399" s="16">
        <f>H399 + O399 + K399</f>
        <v/>
      </c>
      <c r="R399" s="6">
        <f>SUMIFS('Stock - ETA'!$S$3:S2202,'Stock - ETA'!$F$3:F2202,'Rango proyecciones'!C399,'Stock - ETA'!$AA$3:AA2202,'Rango proyecciones'!$AB$5) + SUMIFS('Stock - ETA'!$R$3:R2202,'Stock - ETA'!$F$3:F2202,'Rango proyecciones'!C399,'Stock - ETA'!$AA$3:AA2202,'Rango proyecciones'!$AB$7)</f>
        <v/>
      </c>
      <c r="S399" s="9">
        <f>SUMIFS('Stock - ETA'!$I$3:I2202,'Stock - ETA'!$F$3:F2202,'Rango proyecciones'!C399,'Stock - ETA'!$Q$3:Q2202,'Rango proyecciones'!$AB$5) + SUMIFS('Stock - ETA'!$H$3:H2202,'Stock - ETA'!$F$3:F2202,'Rango proyecciones'!C399,'Stock - ETA'!$Q$3:Q2202,'Rango proyecciones'!$AB$7)</f>
        <v/>
      </c>
      <c r="T399" s="15">
        <f>R399</f>
        <v/>
      </c>
      <c r="U399" s="15">
        <f>S399</f>
        <v/>
      </c>
      <c r="V399" s="6" t="n">
        <v>152000</v>
      </c>
      <c r="W399" s="9">
        <f>SUMIFS('Stock - ETA'!$T$3:T2202,'Stock - ETA'!$F$3:F2202,'Rango proyecciones'!C399,'Stock - ETA'!$AA$3:AA2202,'Rango proyecciones'!$AB$5) + SUMIFS('Stock - ETA'!$S$3:S2202,'Stock - ETA'!$F$3:F2202,'Rango proyecciones'!C399,'Stock - ETA'!$AA$3:AA2202,'Rango proyecciones'!$AB$8)</f>
        <v/>
      </c>
      <c r="X399" s="9">
        <f>SUMIFS('Stock - ETA'!$J$3:J2202,'Stock - ETA'!$F$3:F2202,'Rango proyecciones'!C399,'Stock - ETA'!$Q$3:Q2202,'Rango proyecciones'!$AB$5) + SUMIFS('Stock - ETA'!$I$3:I2202,'Stock - ETA'!$F$3:F2202,'Rango proyecciones'!C399,'Stock - ETA'!$Q$3:Q2202,'Rango proyecciones'!$AB$8)</f>
        <v/>
      </c>
      <c r="Y399" s="15">
        <f> 0.8 * V399 + W399</f>
        <v/>
      </c>
      <c r="Z399" s="15">
        <f> 0.8 * V399 + X399</f>
        <v/>
      </c>
      <c r="AA399" s="6" t="n"/>
    </row>
    <row r="400">
      <c r="A400" s="4" t="inlineStr">
        <is>
          <t>Pavo</t>
        </is>
      </c>
      <c r="B400" s="4" t="inlineStr">
        <is>
          <t>Venta Local</t>
        </is>
      </c>
      <c r="C400" s="4" t="inlineStr">
        <is>
          <t>agro mexico1030810</t>
        </is>
      </c>
      <c r="D400" s="4" t="inlineStr">
        <is>
          <t>Agro Mexico</t>
        </is>
      </c>
      <c r="E400" s="4" t="n">
        <v>1030810</v>
      </c>
      <c r="F400" s="4" t="inlineStr">
        <is>
          <t>PV Tru Lar MA Mr@ LP 15k AS</t>
        </is>
      </c>
      <c r="G400" s="4" t="inlineStr">
        <is>
          <t>Trutro</t>
        </is>
      </c>
      <c r="H400" s="6" t="n">
        <v>30</v>
      </c>
      <c r="I400" s="9" t="n">
        <v>86000</v>
      </c>
      <c r="J400" s="6">
        <f>SUMIFS('Stock - ETA'!$R$3:R2202,'Stock - ETA'!$F$3:F2202,'Rango proyecciones'!C400,'Stock - ETA'!$AA$3:AA2202,'Rango proyecciones'!$AB$5)</f>
        <v/>
      </c>
      <c r="K400" s="9">
        <f>SUMIFS('Stock - ETA'!$H$3:H2202,'Stock - ETA'!$F$3:F2202,'Rango proyecciones'!C400,'Stock - ETA'!$Q$3:Q2202,'Rango proyecciones'!$AB$5)</f>
        <v/>
      </c>
      <c r="L400" s="9" t="n">
        <v>0</v>
      </c>
      <c r="M400" s="9" t="n">
        <v>0</v>
      </c>
      <c r="N400" s="9" t="n">
        <v>0</v>
      </c>
      <c r="O400" s="9" t="n">
        <v>64800</v>
      </c>
      <c r="P400" s="15">
        <f>H400 + O400 + J400</f>
        <v/>
      </c>
      <c r="Q400" s="16">
        <f>H400 + O400 + K400</f>
        <v/>
      </c>
      <c r="R400" s="6">
        <f>SUMIFS('Stock - ETA'!$S$3:S2202,'Stock - ETA'!$F$3:F2202,'Rango proyecciones'!C400,'Stock - ETA'!$AA$3:AA2202,'Rango proyecciones'!$AB$5) + SUMIFS('Stock - ETA'!$R$3:R2202,'Stock - ETA'!$F$3:F2202,'Rango proyecciones'!C400,'Stock - ETA'!$AA$3:AA2202,'Rango proyecciones'!$AB$7)</f>
        <v/>
      </c>
      <c r="S400" s="9">
        <f>SUMIFS('Stock - ETA'!$I$3:I2202,'Stock - ETA'!$F$3:F2202,'Rango proyecciones'!C400,'Stock - ETA'!$Q$3:Q2202,'Rango proyecciones'!$AB$5) + SUMIFS('Stock - ETA'!$H$3:H2202,'Stock - ETA'!$F$3:F2202,'Rango proyecciones'!C400,'Stock - ETA'!$Q$3:Q2202,'Rango proyecciones'!$AB$7)</f>
        <v/>
      </c>
      <c r="T400" s="15">
        <f>R400</f>
        <v/>
      </c>
      <c r="U400" s="15">
        <f>S400</f>
        <v/>
      </c>
      <c r="V400" s="6" t="n"/>
      <c r="W400" s="9">
        <f>SUMIFS('Stock - ETA'!$T$3:T2202,'Stock - ETA'!$F$3:F2202,'Rango proyecciones'!C400,'Stock - ETA'!$AA$3:AA2202,'Rango proyecciones'!$AB$5) + SUMIFS('Stock - ETA'!$S$3:S2202,'Stock - ETA'!$F$3:F2202,'Rango proyecciones'!C400,'Stock - ETA'!$AA$3:AA2202,'Rango proyecciones'!$AB$8)</f>
        <v/>
      </c>
      <c r="X400" s="9">
        <f>SUMIFS('Stock - ETA'!$J$3:J2202,'Stock - ETA'!$F$3:F2202,'Rango proyecciones'!C400,'Stock - ETA'!$Q$3:Q2202,'Rango proyecciones'!$AB$5) + SUMIFS('Stock - ETA'!$I$3:I2202,'Stock - ETA'!$F$3:F2202,'Rango proyecciones'!C400,'Stock - ETA'!$Q$3:Q2202,'Rango proyecciones'!$AB$8)</f>
        <v/>
      </c>
      <c r="Y400" s="15">
        <f> 0.8 * V400 + W400</f>
        <v/>
      </c>
      <c r="Z400" s="15">
        <f> 0.8 * V400 + X400</f>
        <v/>
      </c>
      <c r="AA400" s="6" t="n"/>
    </row>
    <row r="401">
      <c r="A401" s="4" t="inlineStr">
        <is>
          <t>Pavo</t>
        </is>
      </c>
      <c r="B401" s="4" t="inlineStr">
        <is>
          <t>Venta Directa</t>
        </is>
      </c>
      <c r="C401" s="4" t="inlineStr">
        <is>
          <t>agro sudamerica1030792</t>
        </is>
      </c>
      <c r="D401" s="4" t="inlineStr">
        <is>
          <t>Agro Sudamerica</t>
        </is>
      </c>
      <c r="E401" s="4" t="n">
        <v>1030792</v>
      </c>
      <c r="F401" s="4" t="inlineStr">
        <is>
          <t>PV Fil C/ten MA NMr@ Cj 15 kg AS</t>
        </is>
      </c>
      <c r="G401" s="4" t="inlineStr">
        <is>
          <t>Pech Desh</t>
        </is>
      </c>
      <c r="H401" s="6" t="n">
        <v>24000</v>
      </c>
      <c r="I401" s="9" t="n">
        <v>0</v>
      </c>
      <c r="J401" s="6">
        <f>SUMIFS('Stock - ETA'!$R$3:R2202,'Stock - ETA'!$F$3:F2202,'Rango proyecciones'!C401,'Stock - ETA'!$AA$3:AA2202,'Rango proyecciones'!$AB$5)</f>
        <v/>
      </c>
      <c r="K401" s="9">
        <f>SUMIFS('Stock - ETA'!$H$3:H2202,'Stock - ETA'!$F$3:F2202,'Rango proyecciones'!C401,'Stock - ETA'!$Q$3:Q2202,'Rango proyecciones'!$AB$5)</f>
        <v/>
      </c>
      <c r="L401" s="9" t="n">
        <v>0</v>
      </c>
      <c r="M401" s="9" t="n">
        <v>0</v>
      </c>
      <c r="N401" s="9" t="n"/>
      <c r="O401" s="9" t="n"/>
      <c r="P401" s="15">
        <f>H401 + O401 + J401</f>
        <v/>
      </c>
      <c r="Q401" s="16">
        <f>H401 + O401 + K401</f>
        <v/>
      </c>
      <c r="R401" s="6">
        <f>SUMIFS('Stock - ETA'!$S$3:S2202,'Stock - ETA'!$F$3:F2202,'Rango proyecciones'!C401,'Stock - ETA'!$AA$3:AA2202,'Rango proyecciones'!$AB$5) + SUMIFS('Stock - ETA'!$R$3:R2202,'Stock - ETA'!$F$3:F2202,'Rango proyecciones'!C401,'Stock - ETA'!$AA$3:AA2202,'Rango proyecciones'!$AB$7)</f>
        <v/>
      </c>
      <c r="S401" s="9">
        <f>SUMIFS('Stock - ETA'!$I$3:I2202,'Stock - ETA'!$F$3:F2202,'Rango proyecciones'!C401,'Stock - ETA'!$Q$3:Q2202,'Rango proyecciones'!$AB$5) + SUMIFS('Stock - ETA'!$H$3:H2202,'Stock - ETA'!$F$3:F2202,'Rango proyecciones'!C401,'Stock - ETA'!$Q$3:Q2202,'Rango proyecciones'!$AB$7)</f>
        <v/>
      </c>
      <c r="T401" s="15">
        <f>R401</f>
        <v/>
      </c>
      <c r="U401" s="15">
        <f>S401</f>
        <v/>
      </c>
      <c r="V401" s="6" t="n">
        <v>16000</v>
      </c>
      <c r="W401" s="9">
        <f>SUMIFS('Stock - ETA'!$T$3:T2202,'Stock - ETA'!$F$3:F2202,'Rango proyecciones'!C401,'Stock - ETA'!$AA$3:AA2202,'Rango proyecciones'!$AB$5) + SUMIFS('Stock - ETA'!$S$3:S2202,'Stock - ETA'!$F$3:F2202,'Rango proyecciones'!C401,'Stock - ETA'!$AA$3:AA2202,'Rango proyecciones'!$AB$8)</f>
        <v/>
      </c>
      <c r="X401" s="9">
        <f>SUMIFS('Stock - ETA'!$J$3:J2202,'Stock - ETA'!$F$3:F2202,'Rango proyecciones'!C401,'Stock - ETA'!$Q$3:Q2202,'Rango proyecciones'!$AB$5) + SUMIFS('Stock - ETA'!$I$3:I2202,'Stock - ETA'!$F$3:F2202,'Rango proyecciones'!C401,'Stock - ETA'!$Q$3:Q2202,'Rango proyecciones'!$AB$8)</f>
        <v/>
      </c>
      <c r="Y401" s="15">
        <f> 0.6 * V401 + W401</f>
        <v/>
      </c>
      <c r="Z401" s="15">
        <f> 0.6 * V401 + X401</f>
        <v/>
      </c>
      <c r="AA401" s="6" t="n"/>
    </row>
    <row r="402">
      <c r="A402" s="4" t="inlineStr">
        <is>
          <t>Pavo</t>
        </is>
      </c>
      <c r="B402" s="4" t="inlineStr">
        <is>
          <t>Venta Directa</t>
        </is>
      </c>
      <c r="C402" s="4" t="inlineStr">
        <is>
          <t>agro sudamerica1030816</t>
        </is>
      </c>
      <c r="D402" s="4" t="inlineStr">
        <is>
          <t>Agro Sudamerica</t>
        </is>
      </c>
      <c r="E402" s="4" t="n">
        <v>1030816</v>
      </c>
      <c r="F402" s="4" t="inlineStr">
        <is>
          <t>PV Tru Ala@ Ex Bo Cj AS</t>
        </is>
      </c>
      <c r="G402" s="4" t="inlineStr">
        <is>
          <t>Ala</t>
        </is>
      </c>
      <c r="H402" s="6" t="n">
        <v>48007.6</v>
      </c>
      <c r="I402" s="9" t="n">
        <v>24000</v>
      </c>
      <c r="J402" s="6">
        <f>SUMIFS('Stock - ETA'!$R$3:R2202,'Stock - ETA'!$F$3:F2202,'Rango proyecciones'!C402,'Stock - ETA'!$AA$3:AA2202,'Rango proyecciones'!$AB$5)</f>
        <v/>
      </c>
      <c r="K402" s="9">
        <f>SUMIFS('Stock - ETA'!$H$3:H2202,'Stock - ETA'!$F$3:F2202,'Rango proyecciones'!C402,'Stock - ETA'!$Q$3:Q2202,'Rango proyecciones'!$AB$5)</f>
        <v/>
      </c>
      <c r="L402" s="9" t="n">
        <v>0</v>
      </c>
      <c r="M402" s="9" t="n">
        <v>0</v>
      </c>
      <c r="N402" s="9" t="n"/>
      <c r="O402" s="9" t="n"/>
      <c r="P402" s="15">
        <f>H402 + O402 + J402</f>
        <v/>
      </c>
      <c r="Q402" s="16">
        <f>H402 + O402 + K402</f>
        <v/>
      </c>
      <c r="R402" s="6">
        <f>SUMIFS('Stock - ETA'!$S$3:S2202,'Stock - ETA'!$F$3:F2202,'Rango proyecciones'!C402,'Stock - ETA'!$AA$3:AA2202,'Rango proyecciones'!$AB$5) + SUMIFS('Stock - ETA'!$R$3:R2202,'Stock - ETA'!$F$3:F2202,'Rango proyecciones'!C402,'Stock - ETA'!$AA$3:AA2202,'Rango proyecciones'!$AB$7)</f>
        <v/>
      </c>
      <c r="S402" s="9">
        <f>SUMIFS('Stock - ETA'!$I$3:I2202,'Stock - ETA'!$F$3:F2202,'Rango proyecciones'!C402,'Stock - ETA'!$Q$3:Q2202,'Rango proyecciones'!$AB$5) + SUMIFS('Stock - ETA'!$H$3:H2202,'Stock - ETA'!$F$3:F2202,'Rango proyecciones'!C402,'Stock - ETA'!$Q$3:Q2202,'Rango proyecciones'!$AB$7)</f>
        <v/>
      </c>
      <c r="T402" s="15">
        <f>R402</f>
        <v/>
      </c>
      <c r="U402" s="15">
        <f>S402</f>
        <v/>
      </c>
      <c r="V402" s="6" t="n"/>
      <c r="W402" s="9">
        <f>SUMIFS('Stock - ETA'!$T$3:T2202,'Stock - ETA'!$F$3:F2202,'Rango proyecciones'!C402,'Stock - ETA'!$AA$3:AA2202,'Rango proyecciones'!$AB$5) + SUMIFS('Stock - ETA'!$S$3:S2202,'Stock - ETA'!$F$3:F2202,'Rango proyecciones'!C402,'Stock - ETA'!$AA$3:AA2202,'Rango proyecciones'!$AB$8)</f>
        <v/>
      </c>
      <c r="X402" s="9">
        <f>SUMIFS('Stock - ETA'!$J$3:J2202,'Stock - ETA'!$F$3:F2202,'Rango proyecciones'!C402,'Stock - ETA'!$Q$3:Q2202,'Rango proyecciones'!$AB$5) + SUMIFS('Stock - ETA'!$I$3:I2202,'Stock - ETA'!$F$3:F2202,'Rango proyecciones'!C402,'Stock - ETA'!$Q$3:Q2202,'Rango proyecciones'!$AB$8)</f>
        <v/>
      </c>
      <c r="Y402" s="15">
        <f> 0.6 * V402 + W402</f>
        <v/>
      </c>
      <c r="Z402" s="15">
        <f> 0.6 * V402 + X402</f>
        <v/>
      </c>
      <c r="AA402" s="6" t="n"/>
    </row>
    <row r="403">
      <c r="A403" s="4" t="inlineStr">
        <is>
          <t>Pavo</t>
        </is>
      </c>
      <c r="B403" s="4" t="inlineStr">
        <is>
          <t>Venta Directa</t>
        </is>
      </c>
      <c r="C403" s="4" t="inlineStr">
        <is>
          <t>agro sudamerica1030817</t>
        </is>
      </c>
      <c r="D403" s="4" t="inlineStr">
        <is>
          <t>Agro Sudamerica</t>
        </is>
      </c>
      <c r="E403" s="4" t="n">
        <v>1030817</v>
      </c>
      <c r="F403" s="4" t="inlineStr">
        <is>
          <t>PV Tru Larg@ Bo Cj 15k AS</t>
        </is>
      </c>
      <c r="G403" s="4" t="inlineStr">
        <is>
          <t>Trutro</t>
        </is>
      </c>
      <c r="H403" s="6" t="n">
        <v>228146.365</v>
      </c>
      <c r="I403" s="9" t="n">
        <v>168000</v>
      </c>
      <c r="J403" s="6">
        <f>SUMIFS('Stock - ETA'!$R$3:R2202,'Stock - ETA'!$F$3:F2202,'Rango proyecciones'!C403,'Stock - ETA'!$AA$3:AA2202,'Rango proyecciones'!$AB$5)</f>
        <v/>
      </c>
      <c r="K403" s="9">
        <f>SUMIFS('Stock - ETA'!$H$3:H2202,'Stock - ETA'!$F$3:F2202,'Rango proyecciones'!C403,'Stock - ETA'!$Q$3:Q2202,'Rango proyecciones'!$AB$5)</f>
        <v/>
      </c>
      <c r="L403" s="9" t="n">
        <v>0</v>
      </c>
      <c r="M403" s="9" t="n">
        <v>0</v>
      </c>
      <c r="N403" s="9" t="n"/>
      <c r="O403" s="9" t="n"/>
      <c r="P403" s="15">
        <f>H403 + O403 + J403</f>
        <v/>
      </c>
      <c r="Q403" s="16">
        <f>H403 + O403 + K403</f>
        <v/>
      </c>
      <c r="R403" s="6">
        <f>SUMIFS('Stock - ETA'!$S$3:S2202,'Stock - ETA'!$F$3:F2202,'Rango proyecciones'!C403,'Stock - ETA'!$AA$3:AA2202,'Rango proyecciones'!$AB$5) + SUMIFS('Stock - ETA'!$R$3:R2202,'Stock - ETA'!$F$3:F2202,'Rango proyecciones'!C403,'Stock - ETA'!$AA$3:AA2202,'Rango proyecciones'!$AB$7)</f>
        <v/>
      </c>
      <c r="S403" s="9">
        <f>SUMIFS('Stock - ETA'!$I$3:I2202,'Stock - ETA'!$F$3:F2202,'Rango proyecciones'!C403,'Stock - ETA'!$Q$3:Q2202,'Rango proyecciones'!$AB$5) + SUMIFS('Stock - ETA'!$H$3:H2202,'Stock - ETA'!$F$3:F2202,'Rango proyecciones'!C403,'Stock - ETA'!$Q$3:Q2202,'Rango proyecciones'!$AB$7)</f>
        <v/>
      </c>
      <c r="T403" s="15">
        <f>R403</f>
        <v/>
      </c>
      <c r="U403" s="15">
        <f>S403</f>
        <v/>
      </c>
      <c r="V403" s="6" t="n">
        <v>168000</v>
      </c>
      <c r="W403" s="9">
        <f>SUMIFS('Stock - ETA'!$T$3:T2202,'Stock - ETA'!$F$3:F2202,'Rango proyecciones'!C403,'Stock - ETA'!$AA$3:AA2202,'Rango proyecciones'!$AB$5) + SUMIFS('Stock - ETA'!$S$3:S2202,'Stock - ETA'!$F$3:F2202,'Rango proyecciones'!C403,'Stock - ETA'!$AA$3:AA2202,'Rango proyecciones'!$AB$8)</f>
        <v/>
      </c>
      <c r="X403" s="9">
        <f>SUMIFS('Stock - ETA'!$J$3:J2202,'Stock - ETA'!$F$3:F2202,'Rango proyecciones'!C403,'Stock - ETA'!$Q$3:Q2202,'Rango proyecciones'!$AB$5) + SUMIFS('Stock - ETA'!$I$3:I2202,'Stock - ETA'!$F$3:F2202,'Rango proyecciones'!C403,'Stock - ETA'!$Q$3:Q2202,'Rango proyecciones'!$AB$8)</f>
        <v/>
      </c>
      <c r="Y403" s="15">
        <f> 0.6 * V403 + W403</f>
        <v/>
      </c>
      <c r="Z403" s="15">
        <f> 0.6 * V403 + X403</f>
        <v/>
      </c>
      <c r="AA403" s="6" t="n"/>
    </row>
    <row r="404">
      <c r="A404" s="4" t="inlineStr">
        <is>
          <t>Pavo</t>
        </is>
      </c>
      <c r="B404" s="4" t="inlineStr">
        <is>
          <t>Venta Directa</t>
        </is>
      </c>
      <c r="C404" s="4" t="inlineStr">
        <is>
          <t>agro sudamerica1030821</t>
        </is>
      </c>
      <c r="D404" s="4" t="inlineStr">
        <is>
          <t>Agro Sudamerica</t>
        </is>
      </c>
      <c r="E404" s="4" t="n">
        <v>1030821</v>
      </c>
      <c r="F404" s="4" t="inlineStr">
        <is>
          <t>PV PchDeh S/p c/f MA@ Cj 15k AS</t>
        </is>
      </c>
      <c r="G404" s="4" t="inlineStr">
        <is>
          <t>Pech Desh</t>
        </is>
      </c>
      <c r="H404" s="6" t="n">
        <v>0</v>
      </c>
      <c r="I404" s="9" t="n">
        <v>24000</v>
      </c>
      <c r="J404" s="6">
        <f>SUMIFS('Stock - ETA'!$R$3:R2202,'Stock - ETA'!$F$3:F2202,'Rango proyecciones'!C404,'Stock - ETA'!$AA$3:AA2202,'Rango proyecciones'!$AB$5)</f>
        <v/>
      </c>
      <c r="K404" s="9">
        <f>SUMIFS('Stock - ETA'!$H$3:H2202,'Stock - ETA'!$F$3:F2202,'Rango proyecciones'!C404,'Stock - ETA'!$Q$3:Q2202,'Rango proyecciones'!$AB$5)</f>
        <v/>
      </c>
      <c r="L404" s="9" t="n">
        <v>0</v>
      </c>
      <c r="M404" s="9" t="n">
        <v>0</v>
      </c>
      <c r="N404" s="9" t="n"/>
      <c r="O404" s="9" t="n"/>
      <c r="P404" s="15">
        <f>H404 + O404 + J404</f>
        <v/>
      </c>
      <c r="Q404" s="16">
        <f>H404 + O404 + K404</f>
        <v/>
      </c>
      <c r="R404" s="6">
        <f>SUMIFS('Stock - ETA'!$S$3:S2202,'Stock - ETA'!$F$3:F2202,'Rango proyecciones'!C404,'Stock - ETA'!$AA$3:AA2202,'Rango proyecciones'!$AB$5) + SUMIFS('Stock - ETA'!$R$3:R2202,'Stock - ETA'!$F$3:F2202,'Rango proyecciones'!C404,'Stock - ETA'!$AA$3:AA2202,'Rango proyecciones'!$AB$7)</f>
        <v/>
      </c>
      <c r="S404" s="9">
        <f>SUMIFS('Stock - ETA'!$I$3:I2202,'Stock - ETA'!$F$3:F2202,'Rango proyecciones'!C404,'Stock - ETA'!$Q$3:Q2202,'Rango proyecciones'!$AB$5) + SUMIFS('Stock - ETA'!$H$3:H2202,'Stock - ETA'!$F$3:F2202,'Rango proyecciones'!C404,'Stock - ETA'!$Q$3:Q2202,'Rango proyecciones'!$AB$7)</f>
        <v/>
      </c>
      <c r="T404" s="15">
        <f>R404</f>
        <v/>
      </c>
      <c r="U404" s="15">
        <f>S404</f>
        <v/>
      </c>
      <c r="V404" s="6" t="n">
        <v>24000</v>
      </c>
      <c r="W404" s="9">
        <f>SUMIFS('Stock - ETA'!$T$3:T2202,'Stock - ETA'!$F$3:F2202,'Rango proyecciones'!C404,'Stock - ETA'!$AA$3:AA2202,'Rango proyecciones'!$AB$5) + SUMIFS('Stock - ETA'!$S$3:S2202,'Stock - ETA'!$F$3:F2202,'Rango proyecciones'!C404,'Stock - ETA'!$AA$3:AA2202,'Rango proyecciones'!$AB$8)</f>
        <v/>
      </c>
      <c r="X404" s="9">
        <f>SUMIFS('Stock - ETA'!$J$3:J2202,'Stock - ETA'!$F$3:F2202,'Rango proyecciones'!C404,'Stock - ETA'!$Q$3:Q2202,'Rango proyecciones'!$AB$5) + SUMIFS('Stock - ETA'!$I$3:I2202,'Stock - ETA'!$F$3:F2202,'Rango proyecciones'!C404,'Stock - ETA'!$Q$3:Q2202,'Rango proyecciones'!$AB$8)</f>
        <v/>
      </c>
      <c r="Y404" s="15">
        <f> 0.6 * V404 + W404</f>
        <v/>
      </c>
      <c r="Z404" s="15">
        <f> 0.6 * V404 + X404</f>
        <v/>
      </c>
      <c r="AA404" s="6" t="n"/>
    </row>
    <row r="405">
      <c r="A405" s="4" t="inlineStr">
        <is>
          <t>Pavo</t>
        </is>
      </c>
      <c r="B405" s="4" t="inlineStr">
        <is>
          <t>Venta Local</t>
        </is>
      </c>
      <c r="C405" s="4" t="inlineStr">
        <is>
          <t>agrosuper shanghai1030525</t>
        </is>
      </c>
      <c r="D405" s="4" t="inlineStr">
        <is>
          <t>Agrosuper Shanghai</t>
        </is>
      </c>
      <c r="E405" s="4" t="n">
        <v>1030525</v>
      </c>
      <c r="F405" s="4" t="inlineStr">
        <is>
          <t>PV Tru Ala@ Ex blo Cj 15k SO</t>
        </is>
      </c>
      <c r="G405" s="4" t="inlineStr">
        <is>
          <t>Ala</t>
        </is>
      </c>
      <c r="H405" s="6" t="n">
        <v>96000</v>
      </c>
      <c r="I405" s="9" t="n">
        <v>96000</v>
      </c>
      <c r="J405" s="6">
        <f>SUMIFS('Stock - ETA'!$R$3:R2202,'Stock - ETA'!$F$3:F2202,'Rango proyecciones'!C405,'Stock - ETA'!$AA$3:AA2202,'Rango proyecciones'!$AB$5)</f>
        <v/>
      </c>
      <c r="K405" s="9">
        <f>SUMIFS('Stock - ETA'!$H$3:H2202,'Stock - ETA'!$F$3:F2202,'Rango proyecciones'!C405,'Stock - ETA'!$Q$3:Q2202,'Rango proyecciones'!$AB$5)</f>
        <v/>
      </c>
      <c r="L405" s="9" t="n">
        <v>0</v>
      </c>
      <c r="M405" s="9" t="n">
        <v>0</v>
      </c>
      <c r="N405" s="9" t="n"/>
      <c r="O405" s="9" t="n"/>
      <c r="P405" s="15">
        <f>H405 + O405 + J405</f>
        <v/>
      </c>
      <c r="Q405" s="16">
        <f>H405 + O405 + K405</f>
        <v/>
      </c>
      <c r="R405" s="6">
        <f>SUMIFS('Stock - ETA'!$S$3:S2202,'Stock - ETA'!$F$3:F2202,'Rango proyecciones'!C405,'Stock - ETA'!$AA$3:AA2202,'Rango proyecciones'!$AB$5) + SUMIFS('Stock - ETA'!$R$3:R2202,'Stock - ETA'!$F$3:F2202,'Rango proyecciones'!C405,'Stock - ETA'!$AA$3:AA2202,'Rango proyecciones'!$AB$7)</f>
        <v/>
      </c>
      <c r="S405" s="9">
        <f>SUMIFS('Stock - ETA'!$I$3:I2202,'Stock - ETA'!$F$3:F2202,'Rango proyecciones'!C405,'Stock - ETA'!$Q$3:Q2202,'Rango proyecciones'!$AB$5) + SUMIFS('Stock - ETA'!$H$3:H2202,'Stock - ETA'!$F$3:F2202,'Rango proyecciones'!C405,'Stock - ETA'!$Q$3:Q2202,'Rango proyecciones'!$AB$7)</f>
        <v/>
      </c>
      <c r="T405" s="15">
        <f>R405</f>
        <v/>
      </c>
      <c r="U405" s="15">
        <f>S405</f>
        <v/>
      </c>
      <c r="V405" s="6" t="n">
        <v>54543</v>
      </c>
      <c r="W405" s="9">
        <f>SUMIFS('Stock - ETA'!$T$3:T2202,'Stock - ETA'!$F$3:F2202,'Rango proyecciones'!C405,'Stock - ETA'!$AA$3:AA2202,'Rango proyecciones'!$AB$5) + SUMIFS('Stock - ETA'!$S$3:S2202,'Stock - ETA'!$F$3:F2202,'Rango proyecciones'!C405,'Stock - ETA'!$AA$3:AA2202,'Rango proyecciones'!$AB$8)</f>
        <v/>
      </c>
      <c r="X405" s="9">
        <f>SUMIFS('Stock - ETA'!$J$3:J2202,'Stock - ETA'!$F$3:F2202,'Rango proyecciones'!C405,'Stock - ETA'!$Q$3:Q2202,'Rango proyecciones'!$AB$5) + SUMIFS('Stock - ETA'!$I$3:I2202,'Stock - ETA'!$F$3:F2202,'Rango proyecciones'!C405,'Stock - ETA'!$Q$3:Q2202,'Rango proyecciones'!$AB$8)</f>
        <v/>
      </c>
      <c r="Y405" s="15">
        <f> 0.6 * V405 + W405</f>
        <v/>
      </c>
      <c r="Z405" s="15">
        <f> 0.6 * V405 + X405</f>
        <v/>
      </c>
      <c r="AA405" s="6" t="n"/>
    </row>
    <row r="406">
      <c r="A406" s="4" t="inlineStr">
        <is>
          <t>Pavo</t>
        </is>
      </c>
      <c r="B406" s="4" t="inlineStr">
        <is>
          <t>Venta Local</t>
        </is>
      </c>
      <c r="C406" s="4" t="inlineStr">
        <is>
          <t>agrosuper shanghai1030566</t>
        </is>
      </c>
      <c r="D406" s="4" t="inlineStr">
        <is>
          <t>Agrosuper Shanghai</t>
        </is>
      </c>
      <c r="E406" s="4" t="n">
        <v>1030566</v>
      </c>
      <c r="F406" s="4" t="inlineStr">
        <is>
          <t>PV Ctro Pta Ala B MA@ Bo Cj SO</t>
        </is>
      </c>
      <c r="G406" s="4" t="inlineStr">
        <is>
          <t>Ala</t>
        </is>
      </c>
      <c r="H406" s="6" t="n">
        <v>48000</v>
      </c>
      <c r="I406" s="9" t="n">
        <v>48000</v>
      </c>
      <c r="J406" s="6">
        <f>SUMIFS('Stock - ETA'!$R$3:R2202,'Stock - ETA'!$F$3:F2202,'Rango proyecciones'!C406,'Stock - ETA'!$AA$3:AA2202,'Rango proyecciones'!$AB$5)</f>
        <v/>
      </c>
      <c r="K406" s="9">
        <f>SUMIFS('Stock - ETA'!$H$3:H2202,'Stock - ETA'!$F$3:F2202,'Rango proyecciones'!C406,'Stock - ETA'!$Q$3:Q2202,'Rango proyecciones'!$AB$5)</f>
        <v/>
      </c>
      <c r="L406" s="9" t="n">
        <v>0</v>
      </c>
      <c r="M406" s="9" t="n">
        <v>0</v>
      </c>
      <c r="N406" s="9" t="n"/>
      <c r="O406" s="9" t="n"/>
      <c r="P406" s="15">
        <f>H406 + O406 + J406</f>
        <v/>
      </c>
      <c r="Q406" s="16">
        <f>H406 + O406 + K406</f>
        <v/>
      </c>
      <c r="R406" s="6">
        <f>SUMIFS('Stock - ETA'!$S$3:S2202,'Stock - ETA'!$F$3:F2202,'Rango proyecciones'!C406,'Stock - ETA'!$AA$3:AA2202,'Rango proyecciones'!$AB$5) + SUMIFS('Stock - ETA'!$R$3:R2202,'Stock - ETA'!$F$3:F2202,'Rango proyecciones'!C406,'Stock - ETA'!$AA$3:AA2202,'Rango proyecciones'!$AB$7)</f>
        <v/>
      </c>
      <c r="S406" s="9">
        <f>SUMIFS('Stock - ETA'!$I$3:I2202,'Stock - ETA'!$F$3:F2202,'Rango proyecciones'!C406,'Stock - ETA'!$Q$3:Q2202,'Rango proyecciones'!$AB$5) + SUMIFS('Stock - ETA'!$H$3:H2202,'Stock - ETA'!$F$3:F2202,'Rango proyecciones'!C406,'Stock - ETA'!$Q$3:Q2202,'Rango proyecciones'!$AB$7)</f>
        <v/>
      </c>
      <c r="T406" s="15">
        <f>R406</f>
        <v/>
      </c>
      <c r="U406" s="15">
        <f>S406</f>
        <v/>
      </c>
      <c r="V406" s="6" t="n">
        <v>47976</v>
      </c>
      <c r="W406" s="9">
        <f>SUMIFS('Stock - ETA'!$T$3:T2202,'Stock - ETA'!$F$3:F2202,'Rango proyecciones'!C406,'Stock - ETA'!$AA$3:AA2202,'Rango proyecciones'!$AB$5) + SUMIFS('Stock - ETA'!$S$3:S2202,'Stock - ETA'!$F$3:F2202,'Rango proyecciones'!C406,'Stock - ETA'!$AA$3:AA2202,'Rango proyecciones'!$AB$8)</f>
        <v/>
      </c>
      <c r="X406" s="9">
        <f>SUMIFS('Stock - ETA'!$J$3:J2202,'Stock - ETA'!$F$3:F2202,'Rango proyecciones'!C406,'Stock - ETA'!$Q$3:Q2202,'Rango proyecciones'!$AB$5) + SUMIFS('Stock - ETA'!$I$3:I2202,'Stock - ETA'!$F$3:F2202,'Rango proyecciones'!C406,'Stock - ETA'!$Q$3:Q2202,'Rango proyecciones'!$AB$8)</f>
        <v/>
      </c>
      <c r="Y406" s="15">
        <f> 0.6 * V406 + W406</f>
        <v/>
      </c>
      <c r="Z406" s="15">
        <f> 0.6 * V406 + X406</f>
        <v/>
      </c>
      <c r="AA406" s="6" t="n"/>
    </row>
    <row r="407">
      <c r="A407" s="4" t="inlineStr">
        <is>
          <t>Pavo</t>
        </is>
      </c>
      <c r="B407" s="4" t="inlineStr">
        <is>
          <t>Venta Local</t>
        </is>
      </c>
      <c r="C407" s="4" t="inlineStr">
        <is>
          <t>agrosuper shanghai1030683</t>
        </is>
      </c>
      <c r="D407" s="4" t="inlineStr">
        <is>
          <t>Agrosuper Shanghai</t>
        </is>
      </c>
      <c r="E407" s="4" t="n">
        <v>1030683</v>
      </c>
      <c r="F407" s="4" t="inlineStr">
        <is>
          <t>PV Tru Larg@ Bo Cj 15k AS</t>
        </is>
      </c>
      <c r="G407" s="4" t="inlineStr">
        <is>
          <t>Trutro</t>
        </is>
      </c>
      <c r="H407" s="6" t="n">
        <v>139005</v>
      </c>
      <c r="I407" s="9" t="n">
        <v>139005</v>
      </c>
      <c r="J407" s="6">
        <f>SUMIFS('Stock - ETA'!$R$3:R2202,'Stock - ETA'!$F$3:F2202,'Rango proyecciones'!C407,'Stock - ETA'!$AA$3:AA2202,'Rango proyecciones'!$AB$5)</f>
        <v/>
      </c>
      <c r="K407" s="9">
        <f>SUMIFS('Stock - ETA'!$H$3:H2202,'Stock - ETA'!$F$3:F2202,'Rango proyecciones'!C407,'Stock - ETA'!$Q$3:Q2202,'Rango proyecciones'!$AB$5)</f>
        <v/>
      </c>
      <c r="L407" s="9" t="n">
        <v>0</v>
      </c>
      <c r="M407" s="9" t="n">
        <v>0</v>
      </c>
      <c r="N407" s="9" t="n"/>
      <c r="O407" s="9" t="n"/>
      <c r="P407" s="15">
        <f>H407 + O407 + J407</f>
        <v/>
      </c>
      <c r="Q407" s="16">
        <f>H407 + O407 + K407</f>
        <v/>
      </c>
      <c r="R407" s="6">
        <f>SUMIFS('Stock - ETA'!$S$3:S2202,'Stock - ETA'!$F$3:F2202,'Rango proyecciones'!C407,'Stock - ETA'!$AA$3:AA2202,'Rango proyecciones'!$AB$5) + SUMIFS('Stock - ETA'!$R$3:R2202,'Stock - ETA'!$F$3:F2202,'Rango proyecciones'!C407,'Stock - ETA'!$AA$3:AA2202,'Rango proyecciones'!$AB$7)</f>
        <v/>
      </c>
      <c r="S407" s="9">
        <f>SUMIFS('Stock - ETA'!$I$3:I2202,'Stock - ETA'!$F$3:F2202,'Rango proyecciones'!C407,'Stock - ETA'!$Q$3:Q2202,'Rango proyecciones'!$AB$5) + SUMIFS('Stock - ETA'!$H$3:H2202,'Stock - ETA'!$F$3:F2202,'Rango proyecciones'!C407,'Stock - ETA'!$Q$3:Q2202,'Rango proyecciones'!$AB$7)</f>
        <v/>
      </c>
      <c r="T407" s="15">
        <f>R407</f>
        <v/>
      </c>
      <c r="U407" s="15">
        <f>S407</f>
        <v/>
      </c>
      <c r="V407" s="6" t="n">
        <v>186340</v>
      </c>
      <c r="W407" s="9">
        <f>SUMIFS('Stock - ETA'!$T$3:T2202,'Stock - ETA'!$F$3:F2202,'Rango proyecciones'!C407,'Stock - ETA'!$AA$3:AA2202,'Rango proyecciones'!$AB$5) + SUMIFS('Stock - ETA'!$S$3:S2202,'Stock - ETA'!$F$3:F2202,'Rango proyecciones'!C407,'Stock - ETA'!$AA$3:AA2202,'Rango proyecciones'!$AB$8)</f>
        <v/>
      </c>
      <c r="X407" s="9">
        <f>SUMIFS('Stock - ETA'!$J$3:J2202,'Stock - ETA'!$F$3:F2202,'Rango proyecciones'!C407,'Stock - ETA'!$Q$3:Q2202,'Rango proyecciones'!$AB$5) + SUMIFS('Stock - ETA'!$I$3:I2202,'Stock - ETA'!$F$3:F2202,'Rango proyecciones'!C407,'Stock - ETA'!$Q$3:Q2202,'Rango proyecciones'!$AB$8)</f>
        <v/>
      </c>
      <c r="Y407" s="15">
        <f> 0.6 * V407 + W407</f>
        <v/>
      </c>
      <c r="Z407" s="15">
        <f> 0.6 * V407 + X407</f>
        <v/>
      </c>
      <c r="AA407" s="6" t="n"/>
    </row>
    <row r="408">
      <c r="A408" s="4" t="inlineStr">
        <is>
          <t>Pavo</t>
        </is>
      </c>
      <c r="B408" s="4" t="inlineStr">
        <is>
          <t>Venta Local</t>
        </is>
      </c>
      <c r="C408" s="4" t="inlineStr">
        <is>
          <t>agrosuper shanghai1030685</t>
        </is>
      </c>
      <c r="D408" s="4" t="inlineStr">
        <is>
          <t>Agrosuper Shanghai</t>
        </is>
      </c>
      <c r="E408" s="4" t="n">
        <v>1030685</v>
      </c>
      <c r="F408" s="4" t="inlineStr">
        <is>
          <t>PV Ctro Pta Ala@ Bo Cj 15k AS</t>
        </is>
      </c>
      <c r="G408" s="4" t="inlineStr">
        <is>
          <t>Ala</t>
        </is>
      </c>
      <c r="H408" s="6" t="n">
        <v>168000</v>
      </c>
      <c r="I408" s="9" t="n">
        <v>144000</v>
      </c>
      <c r="J408" s="6">
        <f>SUMIFS('Stock - ETA'!$R$3:R2202,'Stock - ETA'!$F$3:F2202,'Rango proyecciones'!C408,'Stock - ETA'!$AA$3:AA2202,'Rango proyecciones'!$AB$5)</f>
        <v/>
      </c>
      <c r="K408" s="9">
        <f>SUMIFS('Stock - ETA'!$H$3:H2202,'Stock - ETA'!$F$3:F2202,'Rango proyecciones'!C408,'Stock - ETA'!$Q$3:Q2202,'Rango proyecciones'!$AB$5)</f>
        <v/>
      </c>
      <c r="L408" s="9" t="n">
        <v>0</v>
      </c>
      <c r="M408" s="9" t="n">
        <v>0</v>
      </c>
      <c r="N408" s="9" t="n">
        <v>0</v>
      </c>
      <c r="O408" s="9" t="n">
        <v>24000</v>
      </c>
      <c r="P408" s="15">
        <f>H408 + O408 + J408</f>
        <v/>
      </c>
      <c r="Q408" s="16">
        <f>H408 + O408 + K408</f>
        <v/>
      </c>
      <c r="R408" s="6">
        <f>SUMIFS('Stock - ETA'!$S$3:S2202,'Stock - ETA'!$F$3:F2202,'Rango proyecciones'!C408,'Stock - ETA'!$AA$3:AA2202,'Rango proyecciones'!$AB$5) + SUMIFS('Stock - ETA'!$R$3:R2202,'Stock - ETA'!$F$3:F2202,'Rango proyecciones'!C408,'Stock - ETA'!$AA$3:AA2202,'Rango proyecciones'!$AB$7)</f>
        <v/>
      </c>
      <c r="S408" s="9">
        <f>SUMIFS('Stock - ETA'!$I$3:I2202,'Stock - ETA'!$F$3:F2202,'Rango proyecciones'!C408,'Stock - ETA'!$Q$3:Q2202,'Rango proyecciones'!$AB$5) + SUMIFS('Stock - ETA'!$H$3:H2202,'Stock - ETA'!$F$3:F2202,'Rango proyecciones'!C408,'Stock - ETA'!$Q$3:Q2202,'Rango proyecciones'!$AB$7)</f>
        <v/>
      </c>
      <c r="T408" s="15">
        <f>R408</f>
        <v/>
      </c>
      <c r="U408" s="15">
        <f>S408</f>
        <v/>
      </c>
      <c r="V408" s="6" t="n">
        <v>121548</v>
      </c>
      <c r="W408" s="9">
        <f>SUMIFS('Stock - ETA'!$T$3:T2202,'Stock - ETA'!$F$3:F2202,'Rango proyecciones'!C408,'Stock - ETA'!$AA$3:AA2202,'Rango proyecciones'!$AB$5) + SUMIFS('Stock - ETA'!$S$3:S2202,'Stock - ETA'!$F$3:F2202,'Rango proyecciones'!C408,'Stock - ETA'!$AA$3:AA2202,'Rango proyecciones'!$AB$8)</f>
        <v/>
      </c>
      <c r="X408" s="9">
        <f>SUMIFS('Stock - ETA'!$J$3:J2202,'Stock - ETA'!$F$3:F2202,'Rango proyecciones'!C408,'Stock - ETA'!$Q$3:Q2202,'Rango proyecciones'!$AB$5) + SUMIFS('Stock - ETA'!$I$3:I2202,'Stock - ETA'!$F$3:F2202,'Rango proyecciones'!C408,'Stock - ETA'!$Q$3:Q2202,'Rango proyecciones'!$AB$8)</f>
        <v/>
      </c>
      <c r="Y408" s="15">
        <f> 0.6 * V408 + W408</f>
        <v/>
      </c>
      <c r="Z408" s="15">
        <f> 0.6 * V408 + X408</f>
        <v/>
      </c>
      <c r="AA408" s="6" t="n"/>
    </row>
    <row r="409">
      <c r="A409" s="4" t="inlineStr">
        <is>
          <t>Pavo</t>
        </is>
      </c>
      <c r="B409" s="4" t="inlineStr">
        <is>
          <t>Venta Local</t>
        </is>
      </c>
      <c r="C409" s="4" t="inlineStr">
        <is>
          <t>agrosuper shanghai1030686</t>
        </is>
      </c>
      <c r="D409" s="4" t="inlineStr">
        <is>
          <t>Agrosuper Shanghai</t>
        </is>
      </c>
      <c r="E409" s="4" t="n">
        <v>1030686</v>
      </c>
      <c r="F409" s="4" t="inlineStr">
        <is>
          <t>PV Cog S/piel MA@ Bo Cj 15k AS</t>
        </is>
      </c>
      <c r="G409" s="4" t="inlineStr">
        <is>
          <t>Menudencias</t>
        </is>
      </c>
      <c r="H409" s="6" t="n">
        <v>120000</v>
      </c>
      <c r="I409" s="9" t="n">
        <v>144000</v>
      </c>
      <c r="J409" s="6">
        <f>SUMIFS('Stock - ETA'!$R$3:R2202,'Stock - ETA'!$F$3:F2202,'Rango proyecciones'!C409,'Stock - ETA'!$AA$3:AA2202,'Rango proyecciones'!$AB$5)</f>
        <v/>
      </c>
      <c r="K409" s="9">
        <f>SUMIFS('Stock - ETA'!$H$3:H2202,'Stock - ETA'!$F$3:F2202,'Rango proyecciones'!C409,'Stock - ETA'!$Q$3:Q2202,'Rango proyecciones'!$AB$5)</f>
        <v/>
      </c>
      <c r="L409" s="9" t="n">
        <v>0</v>
      </c>
      <c r="M409" s="9" t="n">
        <v>0</v>
      </c>
      <c r="N409" s="9" t="n"/>
      <c r="O409" s="9" t="n"/>
      <c r="P409" s="15">
        <f>H409 + O409 + J409</f>
        <v/>
      </c>
      <c r="Q409" s="16">
        <f>H409 + O409 + K409</f>
        <v/>
      </c>
      <c r="R409" s="6">
        <f>SUMIFS('Stock - ETA'!$S$3:S2202,'Stock - ETA'!$F$3:F2202,'Rango proyecciones'!C409,'Stock - ETA'!$AA$3:AA2202,'Rango proyecciones'!$AB$5) + SUMIFS('Stock - ETA'!$R$3:R2202,'Stock - ETA'!$F$3:F2202,'Rango proyecciones'!C409,'Stock - ETA'!$AA$3:AA2202,'Rango proyecciones'!$AB$7)</f>
        <v/>
      </c>
      <c r="S409" s="9">
        <f>SUMIFS('Stock - ETA'!$I$3:I2202,'Stock - ETA'!$F$3:F2202,'Rango proyecciones'!C409,'Stock - ETA'!$Q$3:Q2202,'Rango proyecciones'!$AB$5) + SUMIFS('Stock - ETA'!$H$3:H2202,'Stock - ETA'!$F$3:F2202,'Rango proyecciones'!C409,'Stock - ETA'!$Q$3:Q2202,'Rango proyecciones'!$AB$7)</f>
        <v/>
      </c>
      <c r="T409" s="15">
        <f>R409</f>
        <v/>
      </c>
      <c r="U409" s="15">
        <f>S409</f>
        <v/>
      </c>
      <c r="V409" s="6" t="n">
        <v>113488</v>
      </c>
      <c r="W409" s="9">
        <f>SUMIFS('Stock - ETA'!$T$3:T2202,'Stock - ETA'!$F$3:F2202,'Rango proyecciones'!C409,'Stock - ETA'!$AA$3:AA2202,'Rango proyecciones'!$AB$5) + SUMIFS('Stock - ETA'!$S$3:S2202,'Stock - ETA'!$F$3:F2202,'Rango proyecciones'!C409,'Stock - ETA'!$AA$3:AA2202,'Rango proyecciones'!$AB$8)</f>
        <v/>
      </c>
      <c r="X409" s="9">
        <f>SUMIFS('Stock - ETA'!$J$3:J2202,'Stock - ETA'!$F$3:F2202,'Rango proyecciones'!C409,'Stock - ETA'!$Q$3:Q2202,'Rango proyecciones'!$AB$5) + SUMIFS('Stock - ETA'!$I$3:I2202,'Stock - ETA'!$F$3:F2202,'Rango proyecciones'!C409,'Stock - ETA'!$Q$3:Q2202,'Rango proyecciones'!$AB$8)</f>
        <v/>
      </c>
      <c r="Y409" s="15">
        <f> 0.6 * V409 + W409</f>
        <v/>
      </c>
      <c r="Z409" s="15">
        <f> 0.6 * V409 + X409</f>
        <v/>
      </c>
      <c r="AA409" s="6" t="n"/>
    </row>
    <row r="410">
      <c r="A410" s="4" t="inlineStr">
        <is>
          <t>Pavo</t>
        </is>
      </c>
      <c r="B410" s="4" t="inlineStr">
        <is>
          <t>Venta Local</t>
        </is>
      </c>
      <c r="C410" s="4" t="inlineStr">
        <is>
          <t>agrosuper shanghai1030791</t>
        </is>
      </c>
      <c r="D410" s="4" t="inlineStr">
        <is>
          <t>Agrosuper Shanghai</t>
        </is>
      </c>
      <c r="E410" s="4" t="n">
        <v>1030791</v>
      </c>
      <c r="F410" s="4" t="inlineStr">
        <is>
          <t>PV MA Tru Lar@ Bo Cj 15k AS</t>
        </is>
      </c>
      <c r="G410" s="4" t="inlineStr">
        <is>
          <t>Trutro</t>
        </is>
      </c>
      <c r="H410" s="6" t="n">
        <v>8535</v>
      </c>
      <c r="I410" s="9" t="n">
        <v>4995</v>
      </c>
      <c r="J410" s="6">
        <f>SUMIFS('Stock - ETA'!$R$3:R2202,'Stock - ETA'!$F$3:F2202,'Rango proyecciones'!C410,'Stock - ETA'!$AA$3:AA2202,'Rango proyecciones'!$AB$5)</f>
        <v/>
      </c>
      <c r="K410" s="9">
        <f>SUMIFS('Stock - ETA'!$H$3:H2202,'Stock - ETA'!$F$3:F2202,'Rango proyecciones'!C410,'Stock - ETA'!$Q$3:Q2202,'Rango proyecciones'!$AB$5)</f>
        <v/>
      </c>
      <c r="L410" s="9" t="n">
        <v>0</v>
      </c>
      <c r="M410" s="9" t="n">
        <v>0</v>
      </c>
      <c r="N410" s="9" t="n"/>
      <c r="O410" s="9" t="n"/>
      <c r="P410" s="15">
        <f>H410 + O410 + J410</f>
        <v/>
      </c>
      <c r="Q410" s="16">
        <f>H410 + O410 + K410</f>
        <v/>
      </c>
      <c r="R410" s="6">
        <f>SUMIFS('Stock - ETA'!$S$3:S2202,'Stock - ETA'!$F$3:F2202,'Rango proyecciones'!C410,'Stock - ETA'!$AA$3:AA2202,'Rango proyecciones'!$AB$5) + SUMIFS('Stock - ETA'!$R$3:R2202,'Stock - ETA'!$F$3:F2202,'Rango proyecciones'!C410,'Stock - ETA'!$AA$3:AA2202,'Rango proyecciones'!$AB$7)</f>
        <v/>
      </c>
      <c r="S410" s="9">
        <f>SUMIFS('Stock - ETA'!$I$3:I2202,'Stock - ETA'!$F$3:F2202,'Rango proyecciones'!C410,'Stock - ETA'!$Q$3:Q2202,'Rango proyecciones'!$AB$5) + SUMIFS('Stock - ETA'!$H$3:H2202,'Stock - ETA'!$F$3:F2202,'Rango proyecciones'!C410,'Stock - ETA'!$Q$3:Q2202,'Rango proyecciones'!$AB$7)</f>
        <v/>
      </c>
      <c r="T410" s="15">
        <f>R410</f>
        <v/>
      </c>
      <c r="U410" s="15">
        <f>S410</f>
        <v/>
      </c>
      <c r="V410" s="6" t="n"/>
      <c r="W410" s="9">
        <f>SUMIFS('Stock - ETA'!$T$3:T2202,'Stock - ETA'!$F$3:F2202,'Rango proyecciones'!C410,'Stock - ETA'!$AA$3:AA2202,'Rango proyecciones'!$AB$5) + SUMIFS('Stock - ETA'!$S$3:S2202,'Stock - ETA'!$F$3:F2202,'Rango proyecciones'!C410,'Stock - ETA'!$AA$3:AA2202,'Rango proyecciones'!$AB$8)</f>
        <v/>
      </c>
      <c r="X410" s="9">
        <f>SUMIFS('Stock - ETA'!$J$3:J2202,'Stock - ETA'!$F$3:F2202,'Rango proyecciones'!C410,'Stock - ETA'!$Q$3:Q2202,'Rango proyecciones'!$AB$5) + SUMIFS('Stock - ETA'!$I$3:I2202,'Stock - ETA'!$F$3:F2202,'Rango proyecciones'!C410,'Stock - ETA'!$Q$3:Q2202,'Rango proyecciones'!$AB$8)</f>
        <v/>
      </c>
      <c r="Y410" s="15">
        <f> 0.6 * V410 + W410</f>
        <v/>
      </c>
      <c r="Z410" s="15">
        <f> 0.6 * V410 + X410</f>
        <v/>
      </c>
      <c r="AA410" s="6" t="n"/>
    </row>
    <row r="411">
      <c r="A411" s="4" t="inlineStr">
        <is>
          <t>Pavo</t>
        </is>
      </c>
      <c r="B411" s="4" t="inlineStr">
        <is>
          <t>Venta Directa</t>
        </is>
      </c>
      <c r="C411" s="4" t="inlineStr">
        <is>
          <t>agrosuper asia1030535</t>
        </is>
      </c>
      <c r="D411" s="4" t="inlineStr">
        <is>
          <t>Agrosuper Asia</t>
        </is>
      </c>
      <c r="E411" s="4" t="n">
        <v>1030535</v>
      </c>
      <c r="F411" s="4" t="inlineStr">
        <is>
          <t>PV Tru Larg MA@ Bo Cj SO</t>
        </is>
      </c>
      <c r="G411" s="4" t="inlineStr">
        <is>
          <t>Trutro</t>
        </is>
      </c>
      <c r="H411" s="6" t="n">
        <v>21999.015</v>
      </c>
      <c r="I411" s="9" t="n">
        <v>44000</v>
      </c>
      <c r="J411" s="6">
        <f>SUMIFS('Stock - ETA'!$R$3:R2202,'Stock - ETA'!$F$3:F2202,'Rango proyecciones'!C411,'Stock - ETA'!$AA$3:AA2202,'Rango proyecciones'!$AB$5)</f>
        <v/>
      </c>
      <c r="K411" s="9">
        <f>SUMIFS('Stock - ETA'!$H$3:H2202,'Stock - ETA'!$F$3:F2202,'Rango proyecciones'!C411,'Stock - ETA'!$Q$3:Q2202,'Rango proyecciones'!$AB$5)</f>
        <v/>
      </c>
      <c r="L411" s="9" t="n">
        <v>0</v>
      </c>
      <c r="M411" s="9" t="n">
        <v>0</v>
      </c>
      <c r="N411" s="9" t="n"/>
      <c r="O411" s="9" t="n"/>
      <c r="P411" s="15">
        <f>H411 + O411 + J411</f>
        <v/>
      </c>
      <c r="Q411" s="16">
        <f>H411 + O411 + K411</f>
        <v/>
      </c>
      <c r="R411" s="6">
        <f>SUMIFS('Stock - ETA'!$S$3:S2202,'Stock - ETA'!$F$3:F2202,'Rango proyecciones'!C411,'Stock - ETA'!$AA$3:AA2202,'Rango proyecciones'!$AB$5) + SUMIFS('Stock - ETA'!$R$3:R2202,'Stock - ETA'!$F$3:F2202,'Rango proyecciones'!C411,'Stock - ETA'!$AA$3:AA2202,'Rango proyecciones'!$AB$7)</f>
        <v/>
      </c>
      <c r="S411" s="9">
        <f>SUMIFS('Stock - ETA'!$I$3:I2202,'Stock - ETA'!$F$3:F2202,'Rango proyecciones'!C411,'Stock - ETA'!$Q$3:Q2202,'Rango proyecciones'!$AB$5) + SUMIFS('Stock - ETA'!$H$3:H2202,'Stock - ETA'!$F$3:F2202,'Rango proyecciones'!C411,'Stock - ETA'!$Q$3:Q2202,'Rango proyecciones'!$AB$7)</f>
        <v/>
      </c>
      <c r="T411" s="15">
        <f>R411</f>
        <v/>
      </c>
      <c r="U411" s="15">
        <f>S411</f>
        <v/>
      </c>
      <c r="V411" s="6" t="n">
        <v>79000</v>
      </c>
      <c r="W411" s="9">
        <f>SUMIFS('Stock - ETA'!$T$3:T2202,'Stock - ETA'!$F$3:F2202,'Rango proyecciones'!C411,'Stock - ETA'!$AA$3:AA2202,'Rango proyecciones'!$AB$5) + SUMIFS('Stock - ETA'!$S$3:S2202,'Stock - ETA'!$F$3:F2202,'Rango proyecciones'!C411,'Stock - ETA'!$AA$3:AA2202,'Rango proyecciones'!$AB$8)</f>
        <v/>
      </c>
      <c r="X411" s="9">
        <f>SUMIFS('Stock - ETA'!$J$3:J2202,'Stock - ETA'!$F$3:F2202,'Rango proyecciones'!C411,'Stock - ETA'!$Q$3:Q2202,'Rango proyecciones'!$AB$5) + SUMIFS('Stock - ETA'!$I$3:I2202,'Stock - ETA'!$F$3:F2202,'Rango proyecciones'!C411,'Stock - ETA'!$Q$3:Q2202,'Rango proyecciones'!$AB$8)</f>
        <v/>
      </c>
      <c r="Y411" s="15">
        <f> 0.7 * V411 + W411</f>
        <v/>
      </c>
      <c r="Z411" s="15">
        <f> 0.7 * V411 + X411</f>
        <v/>
      </c>
      <c r="AA411" s="6" t="n"/>
    </row>
    <row r="412">
      <c r="A412" s="4" t="inlineStr">
        <is>
          <t>Elaborado</t>
        </is>
      </c>
      <c r="B412" s="4" t="inlineStr">
        <is>
          <t>Venta Local</t>
        </is>
      </c>
      <c r="C412" s="4" t="inlineStr">
        <is>
          <t>agro america1100570</t>
        </is>
      </c>
      <c r="D412" s="4" t="inlineStr">
        <is>
          <t>Agro America</t>
        </is>
      </c>
      <c r="E412" s="4" t="n">
        <v>1100570</v>
      </c>
      <c r="F412" s="4" t="inlineStr">
        <is>
          <t>Figuritas Pollo@ Bo 18x1.5 Lb Cj AS</t>
        </is>
      </c>
      <c r="G412" s="4" t="inlineStr">
        <is>
          <t>Empanizado</t>
        </is>
      </c>
      <c r="H412" s="6" t="n">
        <v>9178.433999999999</v>
      </c>
      <c r="I412" s="9" t="n">
        <v>0</v>
      </c>
      <c r="J412" s="6">
        <f>SUMIFS('Stock - ETA'!$R$3:R2202,'Stock - ETA'!$F$3:F2202,'Rango proyecciones'!C412,'Stock - ETA'!$AA$3:AA2202,'Rango proyecciones'!$AB$5)</f>
        <v/>
      </c>
      <c r="K412" s="9">
        <f>SUMIFS('Stock - ETA'!$H$3:H2202,'Stock - ETA'!$F$3:F2202,'Rango proyecciones'!C412,'Stock - ETA'!$Q$3:Q2202,'Rango proyecciones'!$AB$5)</f>
        <v/>
      </c>
      <c r="L412" s="9" t="n">
        <v>0</v>
      </c>
      <c r="M412" s="9" t="n">
        <v>0</v>
      </c>
      <c r="N412" s="9" t="n">
        <v>0</v>
      </c>
      <c r="O412" s="9" t="n">
        <v>354.96</v>
      </c>
      <c r="P412" s="15">
        <f>H412 + O412 + J412</f>
        <v/>
      </c>
      <c r="Q412" s="16">
        <f>H412 + O412 + K412</f>
        <v/>
      </c>
      <c r="R412" s="6">
        <f>SUMIFS('Stock - ETA'!$S$3:S2202,'Stock - ETA'!$F$3:F2202,'Rango proyecciones'!C412,'Stock - ETA'!$AA$3:AA2202,'Rango proyecciones'!$AB$5) + SUMIFS('Stock - ETA'!$R$3:R2202,'Stock - ETA'!$F$3:F2202,'Rango proyecciones'!C412,'Stock - ETA'!$AA$3:AA2202,'Rango proyecciones'!$AB$7)</f>
        <v/>
      </c>
      <c r="S412" s="9">
        <f>SUMIFS('Stock - ETA'!$I$3:I2202,'Stock - ETA'!$F$3:F2202,'Rango proyecciones'!C412,'Stock - ETA'!$Q$3:Q2202,'Rango proyecciones'!$AB$5) + SUMIFS('Stock - ETA'!$H$3:H2202,'Stock - ETA'!$F$3:F2202,'Rango proyecciones'!C412,'Stock - ETA'!$Q$3:Q2202,'Rango proyecciones'!$AB$7)</f>
        <v/>
      </c>
      <c r="T412" s="15">
        <f>R412</f>
        <v/>
      </c>
      <c r="U412" s="15">
        <f>S412</f>
        <v/>
      </c>
      <c r="V412" s="6" t="n"/>
      <c r="W412" s="9">
        <f>SUMIFS('Stock - ETA'!$T$3:T2202,'Stock - ETA'!$F$3:F2202,'Rango proyecciones'!C412,'Stock - ETA'!$AA$3:AA2202,'Rango proyecciones'!$AB$5) + SUMIFS('Stock - ETA'!$S$3:S2202,'Stock - ETA'!$F$3:F2202,'Rango proyecciones'!C412,'Stock - ETA'!$AA$3:AA2202,'Rango proyecciones'!$AB$8)</f>
        <v/>
      </c>
      <c r="X412" s="9">
        <f>SUMIFS('Stock - ETA'!$J$3:J2202,'Stock - ETA'!$F$3:F2202,'Rango proyecciones'!C412,'Stock - ETA'!$Q$3:Q2202,'Rango proyecciones'!$AB$5) + SUMIFS('Stock - ETA'!$I$3:I2202,'Stock - ETA'!$F$3:F2202,'Rango proyecciones'!C412,'Stock - ETA'!$Q$3:Q2202,'Rango proyecciones'!$AB$8)</f>
        <v/>
      </c>
      <c r="Y412" s="15">
        <f> 0.6 * V412 + W412</f>
        <v/>
      </c>
      <c r="Z412" s="15">
        <f> 0.6 * V412 + X412</f>
        <v/>
      </c>
      <c r="AA412" s="6" t="n"/>
    </row>
    <row r="413">
      <c r="A413" s="4" t="inlineStr">
        <is>
          <t>Elaborado</t>
        </is>
      </c>
      <c r="B413" s="4" t="inlineStr">
        <is>
          <t>Venta Local</t>
        </is>
      </c>
      <c r="C413" s="4" t="inlineStr">
        <is>
          <t>agro america1100572</t>
        </is>
      </c>
      <c r="D413" s="4" t="inlineStr">
        <is>
          <t>Agro America</t>
        </is>
      </c>
      <c r="E413" s="4" t="n">
        <v>1100572</v>
      </c>
      <c r="F413" s="4" t="inlineStr">
        <is>
          <t>Strips Pollo@ Bo 18x1.5 Lb Cj AS</t>
        </is>
      </c>
      <c r="G413" s="4" t="inlineStr">
        <is>
          <t>Empanizado</t>
        </is>
      </c>
      <c r="H413" s="6" t="n">
        <v>11626.017</v>
      </c>
      <c r="I413" s="9" t="n">
        <v>0</v>
      </c>
      <c r="J413" s="6">
        <f>SUMIFS('Stock - ETA'!$R$3:R2202,'Stock - ETA'!$F$3:F2202,'Rango proyecciones'!C413,'Stock - ETA'!$AA$3:AA2202,'Rango proyecciones'!$AB$5)</f>
        <v/>
      </c>
      <c r="K413" s="9">
        <f>SUMIFS('Stock - ETA'!$H$3:H2202,'Stock - ETA'!$F$3:F2202,'Rango proyecciones'!C413,'Stock - ETA'!$Q$3:Q2202,'Rango proyecciones'!$AB$5)</f>
        <v/>
      </c>
      <c r="L413" s="9" t="n">
        <v>0</v>
      </c>
      <c r="M413" s="9" t="n">
        <v>0</v>
      </c>
      <c r="N413" s="9" t="n"/>
      <c r="O413" s="9" t="n"/>
      <c r="P413" s="15">
        <f>H413 + O413 + J413</f>
        <v/>
      </c>
      <c r="Q413" s="16">
        <f>H413 + O413 + K413</f>
        <v/>
      </c>
      <c r="R413" s="6">
        <f>SUMIFS('Stock - ETA'!$S$3:S2202,'Stock - ETA'!$F$3:F2202,'Rango proyecciones'!C413,'Stock - ETA'!$AA$3:AA2202,'Rango proyecciones'!$AB$5) + SUMIFS('Stock - ETA'!$R$3:R2202,'Stock - ETA'!$F$3:F2202,'Rango proyecciones'!C413,'Stock - ETA'!$AA$3:AA2202,'Rango proyecciones'!$AB$7)</f>
        <v/>
      </c>
      <c r="S413" s="9">
        <f>SUMIFS('Stock - ETA'!$I$3:I2202,'Stock - ETA'!$F$3:F2202,'Rango proyecciones'!C413,'Stock - ETA'!$Q$3:Q2202,'Rango proyecciones'!$AB$5) + SUMIFS('Stock - ETA'!$H$3:H2202,'Stock - ETA'!$F$3:F2202,'Rango proyecciones'!C413,'Stock - ETA'!$Q$3:Q2202,'Rango proyecciones'!$AB$7)</f>
        <v/>
      </c>
      <c r="T413" s="15">
        <f>R413</f>
        <v/>
      </c>
      <c r="U413" s="15">
        <f>S413</f>
        <v/>
      </c>
      <c r="V413" s="6" t="n"/>
      <c r="W413" s="9">
        <f>SUMIFS('Stock - ETA'!$T$3:T2202,'Stock - ETA'!$F$3:F2202,'Rango proyecciones'!C413,'Stock - ETA'!$AA$3:AA2202,'Rango proyecciones'!$AB$5) + SUMIFS('Stock - ETA'!$S$3:S2202,'Stock - ETA'!$F$3:F2202,'Rango proyecciones'!C413,'Stock - ETA'!$AA$3:AA2202,'Rango proyecciones'!$AB$8)</f>
        <v/>
      </c>
      <c r="X413" s="9">
        <f>SUMIFS('Stock - ETA'!$J$3:J2202,'Stock - ETA'!$F$3:F2202,'Rango proyecciones'!C413,'Stock - ETA'!$Q$3:Q2202,'Rango proyecciones'!$AB$5) + SUMIFS('Stock - ETA'!$I$3:I2202,'Stock - ETA'!$F$3:F2202,'Rango proyecciones'!C413,'Stock - ETA'!$Q$3:Q2202,'Rango proyecciones'!$AB$8)</f>
        <v/>
      </c>
      <c r="Y413" s="15">
        <f> 0.6 * V413 + W413</f>
        <v/>
      </c>
      <c r="Z413" s="15">
        <f> 0.6 * V413 + X413</f>
        <v/>
      </c>
      <c r="AA413" s="6" t="n"/>
    </row>
    <row r="414">
      <c r="A414" s="4" t="inlineStr">
        <is>
          <t>Elaborado</t>
        </is>
      </c>
      <c r="B414" s="4" t="inlineStr">
        <is>
          <t>Venta Local</t>
        </is>
      </c>
      <c r="C414" s="4" t="inlineStr">
        <is>
          <t>agro america1100573</t>
        </is>
      </c>
      <c r="D414" s="4" t="inlineStr">
        <is>
          <t>Agro America</t>
        </is>
      </c>
      <c r="E414" s="4" t="n">
        <v>1100573</v>
      </c>
      <c r="F414" s="4" t="inlineStr">
        <is>
          <t>Croq Pollo 80g@Bo 18x1,5 Lb Cj AS</t>
        </is>
      </c>
      <c r="G414" s="4" t="inlineStr">
        <is>
          <t>Empanizado</t>
        </is>
      </c>
      <c r="H414" s="6" t="n">
        <v>8212.282999999999</v>
      </c>
      <c r="I414" s="9" t="n">
        <v>0</v>
      </c>
      <c r="J414" s="6">
        <f>SUMIFS('Stock - ETA'!$R$3:R2202,'Stock - ETA'!$F$3:F2202,'Rango proyecciones'!C414,'Stock - ETA'!$AA$3:AA2202,'Rango proyecciones'!$AB$5)</f>
        <v/>
      </c>
      <c r="K414" s="9">
        <f>SUMIFS('Stock - ETA'!$H$3:H2202,'Stock - ETA'!$F$3:F2202,'Rango proyecciones'!C414,'Stock - ETA'!$Q$3:Q2202,'Rango proyecciones'!$AB$5)</f>
        <v/>
      </c>
      <c r="L414" s="9" t="n">
        <v>0</v>
      </c>
      <c r="M414" s="9" t="n">
        <v>0</v>
      </c>
      <c r="N414" s="9" t="n"/>
      <c r="O414" s="9" t="n"/>
      <c r="P414" s="15">
        <f>H414 + O414 + J414</f>
        <v/>
      </c>
      <c r="Q414" s="16">
        <f>H414 + O414 + K414</f>
        <v/>
      </c>
      <c r="R414" s="6">
        <f>SUMIFS('Stock - ETA'!$S$3:S2202,'Stock - ETA'!$F$3:F2202,'Rango proyecciones'!C414,'Stock - ETA'!$AA$3:AA2202,'Rango proyecciones'!$AB$5) + SUMIFS('Stock - ETA'!$R$3:R2202,'Stock - ETA'!$F$3:F2202,'Rango proyecciones'!C414,'Stock - ETA'!$AA$3:AA2202,'Rango proyecciones'!$AB$7)</f>
        <v/>
      </c>
      <c r="S414" s="9">
        <f>SUMIFS('Stock - ETA'!$I$3:I2202,'Stock - ETA'!$F$3:F2202,'Rango proyecciones'!C414,'Stock - ETA'!$Q$3:Q2202,'Rango proyecciones'!$AB$5) + SUMIFS('Stock - ETA'!$H$3:H2202,'Stock - ETA'!$F$3:F2202,'Rango proyecciones'!C414,'Stock - ETA'!$Q$3:Q2202,'Rango proyecciones'!$AB$7)</f>
        <v/>
      </c>
      <c r="T414" s="15">
        <f>R414</f>
        <v/>
      </c>
      <c r="U414" s="15">
        <f>S414</f>
        <v/>
      </c>
      <c r="V414" s="6" t="n"/>
      <c r="W414" s="9">
        <f>SUMIFS('Stock - ETA'!$T$3:T2202,'Stock - ETA'!$F$3:F2202,'Rango proyecciones'!C414,'Stock - ETA'!$AA$3:AA2202,'Rango proyecciones'!$AB$5) + SUMIFS('Stock - ETA'!$S$3:S2202,'Stock - ETA'!$F$3:F2202,'Rango proyecciones'!C414,'Stock - ETA'!$AA$3:AA2202,'Rango proyecciones'!$AB$8)</f>
        <v/>
      </c>
      <c r="X414" s="9">
        <f>SUMIFS('Stock - ETA'!$J$3:J2202,'Stock - ETA'!$F$3:F2202,'Rango proyecciones'!C414,'Stock - ETA'!$Q$3:Q2202,'Rango proyecciones'!$AB$5) + SUMIFS('Stock - ETA'!$I$3:I2202,'Stock - ETA'!$F$3:F2202,'Rango proyecciones'!C414,'Stock - ETA'!$Q$3:Q2202,'Rango proyecciones'!$AB$8)</f>
        <v/>
      </c>
      <c r="Y414" s="15">
        <f> 0.6 * V414 + W414</f>
        <v/>
      </c>
      <c r="Z414" s="15">
        <f> 0.6 * V414 + X414</f>
        <v/>
      </c>
      <c r="AA414" s="6" t="n"/>
    </row>
    <row r="415">
      <c r="A415" s="4" t="inlineStr">
        <is>
          <t>Elaborado</t>
        </is>
      </c>
      <c r="B415" s="4" t="inlineStr">
        <is>
          <t>Venta Local</t>
        </is>
      </c>
      <c r="C415" s="4" t="inlineStr">
        <is>
          <t>agro america1100574</t>
        </is>
      </c>
      <c r="D415" s="4" t="inlineStr">
        <is>
          <t>Agro America</t>
        </is>
      </c>
      <c r="E415" s="4" t="n">
        <v>1100574</v>
      </c>
      <c r="F415" s="4" t="inlineStr">
        <is>
          <t>Nugg Pollo@ Bo 18x1.5 Lb Cj AS</t>
        </is>
      </c>
      <c r="G415" s="4" t="inlineStr">
        <is>
          <t>Empanizado</t>
        </is>
      </c>
      <c r="H415" s="6" t="n">
        <v>12237.912</v>
      </c>
      <c r="I415" s="9" t="n">
        <v>0</v>
      </c>
      <c r="J415" s="6">
        <f>SUMIFS('Stock - ETA'!$R$3:R2202,'Stock - ETA'!$F$3:F2202,'Rango proyecciones'!C415,'Stock - ETA'!$AA$3:AA2202,'Rango proyecciones'!$AB$5)</f>
        <v/>
      </c>
      <c r="K415" s="9">
        <f>SUMIFS('Stock - ETA'!$H$3:H2202,'Stock - ETA'!$F$3:F2202,'Rango proyecciones'!C415,'Stock - ETA'!$Q$3:Q2202,'Rango proyecciones'!$AB$5)</f>
        <v/>
      </c>
      <c r="L415" s="9" t="n">
        <v>0</v>
      </c>
      <c r="M415" s="9" t="n">
        <v>0</v>
      </c>
      <c r="N415" s="9" t="n"/>
      <c r="O415" s="9" t="n"/>
      <c r="P415" s="15">
        <f>H415 + O415 + J415</f>
        <v/>
      </c>
      <c r="Q415" s="16">
        <f>H415 + O415 + K415</f>
        <v/>
      </c>
      <c r="R415" s="6">
        <f>SUMIFS('Stock - ETA'!$S$3:S2202,'Stock - ETA'!$F$3:F2202,'Rango proyecciones'!C415,'Stock - ETA'!$AA$3:AA2202,'Rango proyecciones'!$AB$5) + SUMIFS('Stock - ETA'!$R$3:R2202,'Stock - ETA'!$F$3:F2202,'Rango proyecciones'!C415,'Stock - ETA'!$AA$3:AA2202,'Rango proyecciones'!$AB$7)</f>
        <v/>
      </c>
      <c r="S415" s="9">
        <f>SUMIFS('Stock - ETA'!$I$3:I2202,'Stock - ETA'!$F$3:F2202,'Rango proyecciones'!C415,'Stock - ETA'!$Q$3:Q2202,'Rango proyecciones'!$AB$5) + SUMIFS('Stock - ETA'!$H$3:H2202,'Stock - ETA'!$F$3:F2202,'Rango proyecciones'!C415,'Stock - ETA'!$Q$3:Q2202,'Rango proyecciones'!$AB$7)</f>
        <v/>
      </c>
      <c r="T415" s="15">
        <f>R415</f>
        <v/>
      </c>
      <c r="U415" s="15">
        <f>S415</f>
        <v/>
      </c>
      <c r="V415" s="6" t="n"/>
      <c r="W415" s="9">
        <f>SUMIFS('Stock - ETA'!$T$3:T2202,'Stock - ETA'!$F$3:F2202,'Rango proyecciones'!C415,'Stock - ETA'!$AA$3:AA2202,'Rango proyecciones'!$AB$5) + SUMIFS('Stock - ETA'!$S$3:S2202,'Stock - ETA'!$F$3:F2202,'Rango proyecciones'!C415,'Stock - ETA'!$AA$3:AA2202,'Rango proyecciones'!$AB$8)</f>
        <v/>
      </c>
      <c r="X415" s="9">
        <f>SUMIFS('Stock - ETA'!$J$3:J2202,'Stock - ETA'!$F$3:F2202,'Rango proyecciones'!C415,'Stock - ETA'!$Q$3:Q2202,'Rango proyecciones'!$AB$5) + SUMIFS('Stock - ETA'!$I$3:I2202,'Stock - ETA'!$F$3:F2202,'Rango proyecciones'!C415,'Stock - ETA'!$Q$3:Q2202,'Rango proyecciones'!$AB$8)</f>
        <v/>
      </c>
      <c r="Y415" s="15">
        <f> 0.6 * V415 + W415</f>
        <v/>
      </c>
      <c r="Z415" s="15">
        <f> 0.6 * V415 + X415</f>
        <v/>
      </c>
      <c r="AA415" s="6" t="n"/>
    </row>
    <row r="416">
      <c r="A416" t="inlineStr">
        <is>
          <t>Pavo</t>
        </is>
      </c>
      <c r="B416" t="inlineStr">
        <is>
          <t>Venta Local</t>
        </is>
      </c>
      <c r="C416" t="inlineStr">
        <is>
          <t>Agro America1030745</t>
        </is>
      </c>
      <c r="D416" t="inlineStr">
        <is>
          <t>Agro America</t>
        </is>
      </c>
      <c r="E416" t="n">
        <v>1030745</v>
      </c>
      <c r="F416" t="inlineStr">
        <is>
          <t>PV Higad 40Lb@ Bo Cj 18k SO</t>
        </is>
      </c>
      <c r="G416" t="inlineStr"/>
      <c r="H416" t="n">
        <v>0</v>
      </c>
      <c r="I416" t="n">
        <v>0</v>
      </c>
      <c r="J416">
        <f>SUMIFS('Stock - ETA'!$R$3:R2202,'Stock - ETA'!$F$3:F2202,'Rango proyecciones'!C416,'Stock - ETA'!$AA$3:AA2202,'Rango proyecciones'!$AB$5)</f>
        <v/>
      </c>
      <c r="K416">
        <f>SUMIFS('Stock - ETA'!$H$3:H2202,'Stock - ETA'!$F$3:F2202,'Rango proyecciones'!C416,'Stock - ETA'!$Q$3:Q2202,'Rango proyecciones'!$AB$5)</f>
        <v/>
      </c>
      <c r="M416" t="n">
        <v>0</v>
      </c>
      <c r="N416" t="n">
        <v>1106.784</v>
      </c>
      <c r="P416">
        <f>H416 + O416 + J416</f>
        <v/>
      </c>
      <c r="Q416">
        <f>H416 + O416 + K416</f>
        <v/>
      </c>
      <c r="R416">
        <f>SUMIFS('Stock - ETA'!$S$3:S2202,'Stock - ETA'!$F$3:F2202,'Rango proyecciones'!C416,'Stock - ETA'!$AA$3:AA2202,'Rango proyecciones'!$AB$5) + SUMIFS('Stock - ETA'!$R$3:R2202,'Stock - ETA'!$F$3:F2202,'Rango proyecciones'!C416,'Stock - ETA'!$AA$3:AA2202,'Rango proyecciones'!$AB$7)</f>
        <v/>
      </c>
      <c r="S416">
        <f>SUMIFS('Stock - ETA'!$I$3:I2202,'Stock - ETA'!$F$3:F2202,'Rango proyecciones'!C416,'Stock - ETA'!$Q$3:Q2202,'Rango proyecciones'!$AB$5) + SUMIFS('Stock - ETA'!$H$3:H2202,'Stock - ETA'!$F$3:F2202,'Rango proyecciones'!C416,'Stock - ETA'!$Q$3:Q2202,'Rango proyecciones'!$AB$7)</f>
        <v/>
      </c>
      <c r="T416">
        <f>R416</f>
        <v/>
      </c>
      <c r="U416">
        <f>S416</f>
        <v/>
      </c>
      <c r="W416">
        <f>SUMIFS('Stock - ETA'!$T$3:T2202,'Stock - ETA'!$F$3:F2202,'Rango proyecciones'!C416,'Stock - ETA'!$AA$3:AA2202,'Rango proyecciones'!$AB$5) + SUMIFS('Stock - ETA'!$S$3:S2202,'Stock - ETA'!$F$3:F2202,'Rango proyecciones'!C416,'Stock - ETA'!$AA$3:AA2202,'Rango proyecciones'!$AB$8)</f>
        <v/>
      </c>
      <c r="X416">
        <f>SUMIFS('Stock - ETA'!$J$3:J2202,'Stock - ETA'!$F$3:F2202,'Rango proyecciones'!C416,'Stock - ETA'!$Q$3:Q2202,'Rango proyecciones'!$AB$5) + SUMIFS('Stock - ETA'!$I$3:I2202,'Stock - ETA'!$F$3:F2202,'Rango proyecciones'!C416,'Stock - ETA'!$Q$3:Q2202,'Rango proyecciones'!$AB$8)</f>
        <v/>
      </c>
      <c r="Y416">
        <f> 0.6 * V416 + W416</f>
        <v/>
      </c>
      <c r="Z416">
        <f> 0.6 * V416 + X416</f>
        <v/>
      </c>
    </row>
    <row r="417">
      <c r="A417" t="inlineStr">
        <is>
          <t>Cerdo</t>
        </is>
      </c>
      <c r="B417" t="inlineStr">
        <is>
          <t>Venta Local</t>
        </is>
      </c>
      <c r="C417" t="inlineStr">
        <is>
          <t>Agro America1023050</t>
        </is>
      </c>
      <c r="D417" t="inlineStr">
        <is>
          <t>Agro America</t>
        </is>
      </c>
      <c r="E417" t="n">
        <v>1023050</v>
      </c>
      <c r="F417" t="inlineStr">
        <is>
          <t>GO Lom Centro@ Cj 16k AS</t>
        </is>
      </c>
      <c r="G417" t="inlineStr"/>
      <c r="H417" t="n">
        <v>0</v>
      </c>
      <c r="I417" t="n">
        <v>0</v>
      </c>
      <c r="J417">
        <f>SUMIFS('Stock - ETA'!$R$3:R2202,'Stock - ETA'!$F$3:F2202,'Rango proyecciones'!C417,'Stock - ETA'!$AA$3:AA2202,'Rango proyecciones'!$AB$5)</f>
        <v/>
      </c>
      <c r="K417">
        <f>SUMIFS('Stock - ETA'!$H$3:H2202,'Stock - ETA'!$F$3:F2202,'Rango proyecciones'!C417,'Stock - ETA'!$Q$3:Q2202,'Rango proyecciones'!$AB$5)</f>
        <v/>
      </c>
      <c r="M417" t="n">
        <v>0</v>
      </c>
      <c r="N417" t="n">
        <v>39.226</v>
      </c>
      <c r="P417">
        <f>H417 + O417 + J417</f>
        <v/>
      </c>
      <c r="Q417">
        <f>H417 + O417 + K417</f>
        <v/>
      </c>
      <c r="R417">
        <f>SUMIFS('Stock - ETA'!$S$3:S2202,'Stock - ETA'!$F$3:F2202,'Rango proyecciones'!C417,'Stock - ETA'!$AA$3:AA2202,'Rango proyecciones'!$AB$5) + SUMIFS('Stock - ETA'!$R$3:R2202,'Stock - ETA'!$F$3:F2202,'Rango proyecciones'!C417,'Stock - ETA'!$AA$3:AA2202,'Rango proyecciones'!$AB$7)</f>
        <v/>
      </c>
      <c r="S417">
        <f>SUMIFS('Stock - ETA'!$I$3:I2202,'Stock - ETA'!$F$3:F2202,'Rango proyecciones'!C417,'Stock - ETA'!$Q$3:Q2202,'Rango proyecciones'!$AB$5) + SUMIFS('Stock - ETA'!$H$3:H2202,'Stock - ETA'!$F$3:F2202,'Rango proyecciones'!C417,'Stock - ETA'!$Q$3:Q2202,'Rango proyecciones'!$AB$7)</f>
        <v/>
      </c>
      <c r="T417">
        <f>R417</f>
        <v/>
      </c>
      <c r="U417">
        <f>S417</f>
        <v/>
      </c>
      <c r="W417">
        <f>SUMIFS('Stock - ETA'!$T$3:T2202,'Stock - ETA'!$F$3:F2202,'Rango proyecciones'!C417,'Stock - ETA'!$AA$3:AA2202,'Rango proyecciones'!$AB$5) + SUMIFS('Stock - ETA'!$S$3:S2202,'Stock - ETA'!$F$3:F2202,'Rango proyecciones'!C417,'Stock - ETA'!$AA$3:AA2202,'Rango proyecciones'!$AB$8)</f>
        <v/>
      </c>
      <c r="X417">
        <f>SUMIFS('Stock - ETA'!$J$3:J2202,'Stock - ETA'!$F$3:F2202,'Rango proyecciones'!C417,'Stock - ETA'!$Q$3:Q2202,'Rango proyecciones'!$AB$5) + SUMIFS('Stock - ETA'!$I$3:I2202,'Stock - ETA'!$F$3:F2202,'Rango proyecciones'!C417,'Stock - ETA'!$Q$3:Q2202,'Rango proyecciones'!$AB$8)</f>
        <v/>
      </c>
      <c r="Y417">
        <f> 0.6 * V417 + W417</f>
        <v/>
      </c>
      <c r="Z417">
        <f> 0.6 * V417 + X417</f>
        <v/>
      </c>
    </row>
    <row r="418">
      <c r="A418" t="inlineStr">
        <is>
          <t>Pollo</t>
        </is>
      </c>
      <c r="B418" t="inlineStr">
        <is>
          <t>Venta Local</t>
        </is>
      </c>
      <c r="C418" t="inlineStr">
        <is>
          <t>Agro America1012524</t>
        </is>
      </c>
      <c r="D418" t="inlineStr">
        <is>
          <t>Agro America</t>
        </is>
      </c>
      <c r="E418" t="n">
        <v>1012524</v>
      </c>
      <c r="F418" t="inlineStr">
        <is>
          <t>PO PchDeh 9oz Mr@ Cj AS</t>
        </is>
      </c>
      <c r="G418" t="inlineStr"/>
      <c r="H418" t="n">
        <v>0</v>
      </c>
      <c r="I418" t="n">
        <v>0</v>
      </c>
      <c r="J418">
        <f>SUMIFS('Stock - ETA'!$R$3:R2202,'Stock - ETA'!$F$3:F2202,'Rango proyecciones'!C418,'Stock - ETA'!$AA$3:AA2202,'Rango proyecciones'!$AB$5)</f>
        <v/>
      </c>
      <c r="K418">
        <f>SUMIFS('Stock - ETA'!$H$3:H2202,'Stock - ETA'!$F$3:F2202,'Rango proyecciones'!C418,'Stock - ETA'!$Q$3:Q2202,'Rango proyecciones'!$AB$5)</f>
        <v/>
      </c>
      <c r="M418" t="n">
        <v>0</v>
      </c>
      <c r="N418" t="n">
        <v>9634.352999999999</v>
      </c>
      <c r="P418">
        <f>H418 + O418 + J418</f>
        <v/>
      </c>
      <c r="Q418">
        <f>H418 + O418 + K418</f>
        <v/>
      </c>
      <c r="R418">
        <f>SUMIFS('Stock - ETA'!$S$3:S2202,'Stock - ETA'!$F$3:F2202,'Rango proyecciones'!C418,'Stock - ETA'!$AA$3:AA2202,'Rango proyecciones'!$AB$5) + SUMIFS('Stock - ETA'!$R$3:R2202,'Stock - ETA'!$F$3:F2202,'Rango proyecciones'!C418,'Stock - ETA'!$AA$3:AA2202,'Rango proyecciones'!$AB$7)</f>
        <v/>
      </c>
      <c r="S418">
        <f>SUMIFS('Stock - ETA'!$I$3:I2202,'Stock - ETA'!$F$3:F2202,'Rango proyecciones'!C418,'Stock - ETA'!$Q$3:Q2202,'Rango proyecciones'!$AB$5) + SUMIFS('Stock - ETA'!$H$3:H2202,'Stock - ETA'!$F$3:F2202,'Rango proyecciones'!C418,'Stock - ETA'!$Q$3:Q2202,'Rango proyecciones'!$AB$7)</f>
        <v/>
      </c>
      <c r="T418">
        <f>R418</f>
        <v/>
      </c>
      <c r="U418">
        <f>S418</f>
        <v/>
      </c>
      <c r="W418">
        <f>SUMIFS('Stock - ETA'!$T$3:T2202,'Stock - ETA'!$F$3:F2202,'Rango proyecciones'!C418,'Stock - ETA'!$AA$3:AA2202,'Rango proyecciones'!$AB$5) + SUMIFS('Stock - ETA'!$S$3:S2202,'Stock - ETA'!$F$3:F2202,'Rango proyecciones'!C418,'Stock - ETA'!$AA$3:AA2202,'Rango proyecciones'!$AB$8)</f>
        <v/>
      </c>
      <c r="X418">
        <f>SUMIFS('Stock - ETA'!$J$3:J2202,'Stock - ETA'!$F$3:F2202,'Rango proyecciones'!C418,'Stock - ETA'!$Q$3:Q2202,'Rango proyecciones'!$AB$5) + SUMIFS('Stock - ETA'!$I$3:I2202,'Stock - ETA'!$F$3:F2202,'Rango proyecciones'!C418,'Stock - ETA'!$Q$3:Q2202,'Rango proyecciones'!$AB$8)</f>
        <v/>
      </c>
      <c r="Y418">
        <f> 0.6 * V418 + W418</f>
        <v/>
      </c>
      <c r="Z418">
        <f> 0.6 * V418 + X418</f>
        <v/>
      </c>
    </row>
    <row r="419">
      <c r="A419" t="inlineStr">
        <is>
          <t>Elaborado</t>
        </is>
      </c>
      <c r="B419" t="inlineStr">
        <is>
          <t>Venta Local</t>
        </is>
      </c>
      <c r="C419" t="inlineStr">
        <is>
          <t>Agro America1100602</t>
        </is>
      </c>
      <c r="D419" t="inlineStr">
        <is>
          <t>Agro America</t>
        </is>
      </c>
      <c r="E419" t="n">
        <v>1100602</v>
      </c>
      <c r="F419" t="inlineStr">
        <is>
          <t>File Pollo PR@ Bo 18x1.5 Lb Cj AS</t>
        </is>
      </c>
      <c r="G419" t="inlineStr"/>
      <c r="H419" t="n">
        <v>0</v>
      </c>
      <c r="I419" t="n">
        <v>0</v>
      </c>
      <c r="J419">
        <f>SUMIFS('Stock - ETA'!$R$3:R2202,'Stock - ETA'!$F$3:F2202,'Rango proyecciones'!C419,'Stock - ETA'!$AA$3:AA2202,'Rango proyecciones'!$AB$5)</f>
        <v/>
      </c>
      <c r="K419">
        <f>SUMIFS('Stock - ETA'!$H$3:H2202,'Stock - ETA'!$F$3:F2202,'Rango proyecciones'!C419,'Stock - ETA'!$Q$3:Q2202,'Rango proyecciones'!$AB$5)</f>
        <v/>
      </c>
      <c r="M419" t="n">
        <v>0</v>
      </c>
      <c r="N419" t="n">
        <v>1175.04</v>
      </c>
      <c r="P419">
        <f>H419 + O419 + J419</f>
        <v/>
      </c>
      <c r="Q419">
        <f>H419 + O419 + K419</f>
        <v/>
      </c>
      <c r="R419">
        <f>SUMIFS('Stock - ETA'!$S$3:S2202,'Stock - ETA'!$F$3:F2202,'Rango proyecciones'!C419,'Stock - ETA'!$AA$3:AA2202,'Rango proyecciones'!$AB$5) + SUMIFS('Stock - ETA'!$R$3:R2202,'Stock - ETA'!$F$3:F2202,'Rango proyecciones'!C419,'Stock - ETA'!$AA$3:AA2202,'Rango proyecciones'!$AB$7)</f>
        <v/>
      </c>
      <c r="S419">
        <f>SUMIFS('Stock - ETA'!$I$3:I2202,'Stock - ETA'!$F$3:F2202,'Rango proyecciones'!C419,'Stock - ETA'!$Q$3:Q2202,'Rango proyecciones'!$AB$5) + SUMIFS('Stock - ETA'!$H$3:H2202,'Stock - ETA'!$F$3:F2202,'Rango proyecciones'!C419,'Stock - ETA'!$Q$3:Q2202,'Rango proyecciones'!$AB$7)</f>
        <v/>
      </c>
      <c r="T419">
        <f>R419</f>
        <v/>
      </c>
      <c r="U419">
        <f>S419</f>
        <v/>
      </c>
      <c r="W419">
        <f>SUMIFS('Stock - ETA'!$T$3:T2202,'Stock - ETA'!$F$3:F2202,'Rango proyecciones'!C419,'Stock - ETA'!$AA$3:AA2202,'Rango proyecciones'!$AB$5) + SUMIFS('Stock - ETA'!$S$3:S2202,'Stock - ETA'!$F$3:F2202,'Rango proyecciones'!C419,'Stock - ETA'!$AA$3:AA2202,'Rango proyecciones'!$AB$8)</f>
        <v/>
      </c>
      <c r="X419">
        <f>SUMIFS('Stock - ETA'!$J$3:J2202,'Stock - ETA'!$F$3:F2202,'Rango proyecciones'!C419,'Stock - ETA'!$Q$3:Q2202,'Rango proyecciones'!$AB$5) + SUMIFS('Stock - ETA'!$I$3:I2202,'Stock - ETA'!$F$3:F2202,'Rango proyecciones'!C419,'Stock - ETA'!$Q$3:Q2202,'Rango proyecciones'!$AB$8)</f>
        <v/>
      </c>
      <c r="Y419">
        <f> 0.6 * V419 + W419</f>
        <v/>
      </c>
      <c r="Z419">
        <f> 0.6 * V419 + X419</f>
        <v/>
      </c>
    </row>
    <row r="420">
      <c r="A420" t="inlineStr">
        <is>
          <t>Cerdo</t>
        </is>
      </c>
      <c r="B420" t="inlineStr">
        <is>
          <t>Venta Local</t>
        </is>
      </c>
      <c r="C420" t="inlineStr">
        <is>
          <t>Agro America1023175</t>
        </is>
      </c>
      <c r="D420" t="inlineStr">
        <is>
          <t>Agro America</t>
        </is>
      </c>
      <c r="E420" t="n">
        <v>1023175</v>
      </c>
      <c r="F420" t="inlineStr">
        <is>
          <t>GO Pp Pna USA@ Cj Muestra SAG</t>
        </is>
      </c>
      <c r="G420" t="inlineStr"/>
      <c r="H420" t="n">
        <v>0</v>
      </c>
      <c r="I420" t="n">
        <v>0</v>
      </c>
      <c r="J420">
        <f>SUMIFS('Stock - ETA'!$R$3:R2202,'Stock - ETA'!$F$3:F2202,'Rango proyecciones'!C420,'Stock - ETA'!$AA$3:AA2202,'Rango proyecciones'!$AB$5)</f>
        <v/>
      </c>
      <c r="K420">
        <f>SUMIFS('Stock - ETA'!$H$3:H2202,'Stock - ETA'!$F$3:F2202,'Rango proyecciones'!C420,'Stock - ETA'!$Q$3:Q2202,'Rango proyecciones'!$AB$5)</f>
        <v/>
      </c>
      <c r="M420" t="n">
        <v>0</v>
      </c>
      <c r="N420" t="n">
        <v>46.9</v>
      </c>
      <c r="P420">
        <f>H420 + O420 + J420</f>
        <v/>
      </c>
      <c r="Q420">
        <f>H420 + O420 + K420</f>
        <v/>
      </c>
      <c r="R420">
        <f>SUMIFS('Stock - ETA'!$S$3:S2202,'Stock - ETA'!$F$3:F2202,'Rango proyecciones'!C420,'Stock - ETA'!$AA$3:AA2202,'Rango proyecciones'!$AB$5) + SUMIFS('Stock - ETA'!$R$3:R2202,'Stock - ETA'!$F$3:F2202,'Rango proyecciones'!C420,'Stock - ETA'!$AA$3:AA2202,'Rango proyecciones'!$AB$7)</f>
        <v/>
      </c>
      <c r="S420">
        <f>SUMIFS('Stock - ETA'!$I$3:I2202,'Stock - ETA'!$F$3:F2202,'Rango proyecciones'!C420,'Stock - ETA'!$Q$3:Q2202,'Rango proyecciones'!$AB$5) + SUMIFS('Stock - ETA'!$H$3:H2202,'Stock - ETA'!$F$3:F2202,'Rango proyecciones'!C420,'Stock - ETA'!$Q$3:Q2202,'Rango proyecciones'!$AB$7)</f>
        <v/>
      </c>
      <c r="T420">
        <f>R420</f>
        <v/>
      </c>
      <c r="U420">
        <f>S420</f>
        <v/>
      </c>
      <c r="W420">
        <f>SUMIFS('Stock - ETA'!$T$3:T2202,'Stock - ETA'!$F$3:F2202,'Rango proyecciones'!C420,'Stock - ETA'!$AA$3:AA2202,'Rango proyecciones'!$AB$5) + SUMIFS('Stock - ETA'!$S$3:S2202,'Stock - ETA'!$F$3:F2202,'Rango proyecciones'!C420,'Stock - ETA'!$AA$3:AA2202,'Rango proyecciones'!$AB$8)</f>
        <v/>
      </c>
      <c r="X420">
        <f>SUMIFS('Stock - ETA'!$J$3:J2202,'Stock - ETA'!$F$3:F2202,'Rango proyecciones'!C420,'Stock - ETA'!$Q$3:Q2202,'Rango proyecciones'!$AB$5) + SUMIFS('Stock - ETA'!$I$3:I2202,'Stock - ETA'!$F$3:F2202,'Rango proyecciones'!C420,'Stock - ETA'!$Q$3:Q2202,'Rango proyecciones'!$AB$8)</f>
        <v/>
      </c>
      <c r="Y420">
        <f> 0.6 * V420 + W420</f>
        <v/>
      </c>
      <c r="Z420">
        <f> 0.6 * V420 + X420</f>
        <v/>
      </c>
    </row>
    <row r="421">
      <c r="A421" t="inlineStr">
        <is>
          <t>Pavo</t>
        </is>
      </c>
      <c r="B421" t="inlineStr">
        <is>
          <t>Venta Local</t>
        </is>
      </c>
      <c r="C421" t="inlineStr">
        <is>
          <t>Agro America1030783</t>
        </is>
      </c>
      <c r="D421" t="inlineStr">
        <is>
          <t>Agro America</t>
        </is>
      </c>
      <c r="E421" t="n">
        <v>1030783</v>
      </c>
      <c r="F421" t="inlineStr">
        <is>
          <t>PV Pch MA 8% 18-20 Lb@ Bo Cj 20k AS</t>
        </is>
      </c>
      <c r="G421" t="inlineStr"/>
      <c r="H421" t="n">
        <v>0</v>
      </c>
      <c r="I421" t="n">
        <v>0</v>
      </c>
      <c r="J421">
        <f>SUMIFS('Stock - ETA'!$R$3:R2202,'Stock - ETA'!$F$3:F2202,'Rango proyecciones'!C421,'Stock - ETA'!$AA$3:AA2202,'Rango proyecciones'!$AB$5)</f>
        <v/>
      </c>
      <c r="K421">
        <f>SUMIFS('Stock - ETA'!$H$3:H2202,'Stock - ETA'!$F$3:F2202,'Rango proyecciones'!C421,'Stock - ETA'!$Q$3:Q2202,'Rango proyecciones'!$AB$5)</f>
        <v/>
      </c>
      <c r="M421" t="n">
        <v>0</v>
      </c>
      <c r="N421" t="n">
        <v>16.886</v>
      </c>
      <c r="P421">
        <f>H421 + O421 + J421</f>
        <v/>
      </c>
      <c r="Q421">
        <f>H421 + O421 + K421</f>
        <v/>
      </c>
      <c r="R421">
        <f>SUMIFS('Stock - ETA'!$S$3:S2202,'Stock - ETA'!$F$3:F2202,'Rango proyecciones'!C421,'Stock - ETA'!$AA$3:AA2202,'Rango proyecciones'!$AB$5) + SUMIFS('Stock - ETA'!$R$3:R2202,'Stock - ETA'!$F$3:F2202,'Rango proyecciones'!C421,'Stock - ETA'!$AA$3:AA2202,'Rango proyecciones'!$AB$7)</f>
        <v/>
      </c>
      <c r="S421">
        <f>SUMIFS('Stock - ETA'!$I$3:I2202,'Stock - ETA'!$F$3:F2202,'Rango proyecciones'!C421,'Stock - ETA'!$Q$3:Q2202,'Rango proyecciones'!$AB$5) + SUMIFS('Stock - ETA'!$H$3:H2202,'Stock - ETA'!$F$3:F2202,'Rango proyecciones'!C421,'Stock - ETA'!$Q$3:Q2202,'Rango proyecciones'!$AB$7)</f>
        <v/>
      </c>
      <c r="T421">
        <f>R421</f>
        <v/>
      </c>
      <c r="U421">
        <f>S421</f>
        <v/>
      </c>
      <c r="W421">
        <f>SUMIFS('Stock - ETA'!$T$3:T2202,'Stock - ETA'!$F$3:F2202,'Rango proyecciones'!C421,'Stock - ETA'!$AA$3:AA2202,'Rango proyecciones'!$AB$5) + SUMIFS('Stock - ETA'!$S$3:S2202,'Stock - ETA'!$F$3:F2202,'Rango proyecciones'!C421,'Stock - ETA'!$AA$3:AA2202,'Rango proyecciones'!$AB$8)</f>
        <v/>
      </c>
      <c r="X421">
        <f>SUMIFS('Stock - ETA'!$J$3:J2202,'Stock - ETA'!$F$3:F2202,'Rango proyecciones'!C421,'Stock - ETA'!$Q$3:Q2202,'Rango proyecciones'!$AB$5) + SUMIFS('Stock - ETA'!$I$3:I2202,'Stock - ETA'!$F$3:F2202,'Rango proyecciones'!C421,'Stock - ETA'!$Q$3:Q2202,'Rango proyecciones'!$AB$8)</f>
        <v/>
      </c>
      <c r="Y421">
        <f> 0.6 * V421 + W421</f>
        <v/>
      </c>
      <c r="Z421">
        <f> 0.6 * V421 + X421</f>
        <v/>
      </c>
    </row>
    <row r="422">
      <c r="A422" t="inlineStr">
        <is>
          <t>Pavo</t>
        </is>
      </c>
      <c r="B422" t="inlineStr">
        <is>
          <t>Venta Local</t>
        </is>
      </c>
      <c r="C422" t="inlineStr">
        <is>
          <t>Agro America1030228</t>
        </is>
      </c>
      <c r="D422" t="inlineStr">
        <is>
          <t>Agro America</t>
        </is>
      </c>
      <c r="E422" t="n">
        <v>1030228</v>
      </c>
      <c r="F422" t="inlineStr">
        <is>
          <t>PV TruDeh Cort S/p@ Bo Cj  SO</t>
        </is>
      </c>
      <c r="G422" t="inlineStr"/>
      <c r="H422" t="n">
        <v>0</v>
      </c>
      <c r="I422" t="n">
        <v>0</v>
      </c>
      <c r="J422">
        <f>SUMIFS('Stock - ETA'!$R$3:R2202,'Stock - ETA'!$F$3:F2202,'Rango proyecciones'!C422,'Stock - ETA'!$AA$3:AA2202,'Rango proyecciones'!$AB$5)</f>
        <v/>
      </c>
      <c r="K422">
        <f>SUMIFS('Stock - ETA'!$H$3:H2202,'Stock - ETA'!$F$3:F2202,'Rango proyecciones'!C422,'Stock - ETA'!$Q$3:Q2202,'Rango proyecciones'!$AB$5)</f>
        <v/>
      </c>
      <c r="M422" t="n">
        <v>0</v>
      </c>
      <c r="N422" t="n">
        <v>163.296</v>
      </c>
      <c r="P422">
        <f>H422 + O422 + J422</f>
        <v/>
      </c>
      <c r="Q422">
        <f>H422 + O422 + K422</f>
        <v/>
      </c>
      <c r="R422">
        <f>SUMIFS('Stock - ETA'!$S$3:S2202,'Stock - ETA'!$F$3:F2202,'Rango proyecciones'!C422,'Stock - ETA'!$AA$3:AA2202,'Rango proyecciones'!$AB$5) + SUMIFS('Stock - ETA'!$R$3:R2202,'Stock - ETA'!$F$3:F2202,'Rango proyecciones'!C422,'Stock - ETA'!$AA$3:AA2202,'Rango proyecciones'!$AB$7)</f>
        <v/>
      </c>
      <c r="S422">
        <f>SUMIFS('Stock - ETA'!$I$3:I2202,'Stock - ETA'!$F$3:F2202,'Rango proyecciones'!C422,'Stock - ETA'!$Q$3:Q2202,'Rango proyecciones'!$AB$5) + SUMIFS('Stock - ETA'!$H$3:H2202,'Stock - ETA'!$F$3:F2202,'Rango proyecciones'!C422,'Stock - ETA'!$Q$3:Q2202,'Rango proyecciones'!$AB$7)</f>
        <v/>
      </c>
      <c r="T422">
        <f>R422</f>
        <v/>
      </c>
      <c r="U422">
        <f>S422</f>
        <v/>
      </c>
      <c r="W422">
        <f>SUMIFS('Stock - ETA'!$T$3:T2202,'Stock - ETA'!$F$3:F2202,'Rango proyecciones'!C422,'Stock - ETA'!$AA$3:AA2202,'Rango proyecciones'!$AB$5) + SUMIFS('Stock - ETA'!$S$3:S2202,'Stock - ETA'!$F$3:F2202,'Rango proyecciones'!C422,'Stock - ETA'!$AA$3:AA2202,'Rango proyecciones'!$AB$8)</f>
        <v/>
      </c>
      <c r="X422">
        <f>SUMIFS('Stock - ETA'!$J$3:J2202,'Stock - ETA'!$F$3:F2202,'Rango proyecciones'!C422,'Stock - ETA'!$Q$3:Q2202,'Rango proyecciones'!$AB$5) + SUMIFS('Stock - ETA'!$I$3:I2202,'Stock - ETA'!$F$3:F2202,'Rango proyecciones'!C422,'Stock - ETA'!$Q$3:Q2202,'Rango proyecciones'!$AB$8)</f>
        <v/>
      </c>
      <c r="Y422">
        <f> 0.6 * V422 + W422</f>
        <v/>
      </c>
      <c r="Z422">
        <f> 0.6 * V422 + X422</f>
        <v/>
      </c>
    </row>
    <row r="423">
      <c r="A423" t="inlineStr">
        <is>
          <t>Cerdo</t>
        </is>
      </c>
      <c r="B423" t="inlineStr">
        <is>
          <t>Venta Local</t>
        </is>
      </c>
      <c r="C423" t="inlineStr">
        <is>
          <t>Agro America1020822</t>
        </is>
      </c>
      <c r="D423" t="inlineStr">
        <is>
          <t>Agro America</t>
        </is>
      </c>
      <c r="E423" t="n">
        <v>1020822</v>
      </c>
      <c r="F423" t="inlineStr">
        <is>
          <t>GO Resto Tira Hso@ Cj 20k AS</t>
        </is>
      </c>
      <c r="G423" t="inlineStr"/>
      <c r="H423" t="n">
        <v>0</v>
      </c>
      <c r="I423" t="n">
        <v>0</v>
      </c>
      <c r="J423">
        <f>SUMIFS('Stock - ETA'!$R$3:R2202,'Stock - ETA'!$F$3:F2202,'Rango proyecciones'!C423,'Stock - ETA'!$AA$3:AA2202,'Rango proyecciones'!$AB$5)</f>
        <v/>
      </c>
      <c r="K423">
        <f>SUMIFS('Stock - ETA'!$H$3:H2202,'Stock - ETA'!$F$3:F2202,'Rango proyecciones'!C423,'Stock - ETA'!$Q$3:Q2202,'Rango proyecciones'!$AB$5)</f>
        <v/>
      </c>
      <c r="M423" t="n">
        <v>0</v>
      </c>
      <c r="N423" t="n">
        <v>10255.749</v>
      </c>
      <c r="P423">
        <f>H423 + O423 + J423</f>
        <v/>
      </c>
      <c r="Q423">
        <f>H423 + O423 + K423</f>
        <v/>
      </c>
      <c r="R423">
        <f>SUMIFS('Stock - ETA'!$S$3:S2202,'Stock - ETA'!$F$3:F2202,'Rango proyecciones'!C423,'Stock - ETA'!$AA$3:AA2202,'Rango proyecciones'!$AB$5) + SUMIFS('Stock - ETA'!$R$3:R2202,'Stock - ETA'!$F$3:F2202,'Rango proyecciones'!C423,'Stock - ETA'!$AA$3:AA2202,'Rango proyecciones'!$AB$7)</f>
        <v/>
      </c>
      <c r="S423">
        <f>SUMIFS('Stock - ETA'!$I$3:I2202,'Stock - ETA'!$F$3:F2202,'Rango proyecciones'!C423,'Stock - ETA'!$Q$3:Q2202,'Rango proyecciones'!$AB$5) + SUMIFS('Stock - ETA'!$H$3:H2202,'Stock - ETA'!$F$3:F2202,'Rango proyecciones'!C423,'Stock - ETA'!$Q$3:Q2202,'Rango proyecciones'!$AB$7)</f>
        <v/>
      </c>
      <c r="T423">
        <f>R423</f>
        <v/>
      </c>
      <c r="U423">
        <f>S423</f>
        <v/>
      </c>
      <c r="W423">
        <f>SUMIFS('Stock - ETA'!$T$3:T2202,'Stock - ETA'!$F$3:F2202,'Rango proyecciones'!C423,'Stock - ETA'!$AA$3:AA2202,'Rango proyecciones'!$AB$5) + SUMIFS('Stock - ETA'!$S$3:S2202,'Stock - ETA'!$F$3:F2202,'Rango proyecciones'!C423,'Stock - ETA'!$AA$3:AA2202,'Rango proyecciones'!$AB$8)</f>
        <v/>
      </c>
      <c r="X423">
        <f>SUMIFS('Stock - ETA'!$J$3:J2202,'Stock - ETA'!$F$3:F2202,'Rango proyecciones'!C423,'Stock - ETA'!$Q$3:Q2202,'Rango proyecciones'!$AB$5) + SUMIFS('Stock - ETA'!$I$3:I2202,'Stock - ETA'!$F$3:F2202,'Rango proyecciones'!C423,'Stock - ETA'!$Q$3:Q2202,'Rango proyecciones'!$AB$8)</f>
        <v/>
      </c>
      <c r="Y423">
        <f> 0.6 * V423 + W423</f>
        <v/>
      </c>
      <c r="Z423">
        <f> 0.6 * V423 + X423</f>
        <v/>
      </c>
    </row>
    <row r="424">
      <c r="A424" t="inlineStr">
        <is>
          <t>Pavo</t>
        </is>
      </c>
      <c r="B424" t="inlineStr">
        <is>
          <t>Venta Local</t>
        </is>
      </c>
      <c r="C424" t="inlineStr">
        <is>
          <t>Agro America1030370</t>
        </is>
      </c>
      <c r="D424" t="inlineStr">
        <is>
          <t>Agro America</t>
        </is>
      </c>
      <c r="E424" t="n">
        <v>1030370</v>
      </c>
      <c r="F424" t="inlineStr">
        <is>
          <t>PV Triming Pch@ Cj 40 Lbs SO</t>
        </is>
      </c>
      <c r="G424" t="inlineStr"/>
      <c r="H424" t="n">
        <v>0</v>
      </c>
      <c r="I424" t="n">
        <v>0</v>
      </c>
      <c r="J424">
        <f>SUMIFS('Stock - ETA'!$R$3:R2202,'Stock - ETA'!$F$3:F2202,'Rango proyecciones'!C424,'Stock - ETA'!$AA$3:AA2202,'Rango proyecciones'!$AB$5)</f>
        <v/>
      </c>
      <c r="K424">
        <f>SUMIFS('Stock - ETA'!$H$3:H2202,'Stock - ETA'!$F$3:F2202,'Rango proyecciones'!C424,'Stock - ETA'!$Q$3:Q2202,'Rango proyecciones'!$AB$5)</f>
        <v/>
      </c>
      <c r="M424" t="n">
        <v>0</v>
      </c>
      <c r="N424" t="n">
        <v>2.436</v>
      </c>
      <c r="P424">
        <f>H424 + O424 + J424</f>
        <v/>
      </c>
      <c r="Q424">
        <f>H424 + O424 + K424</f>
        <v/>
      </c>
      <c r="R424">
        <f>SUMIFS('Stock - ETA'!$S$3:S2202,'Stock - ETA'!$F$3:F2202,'Rango proyecciones'!C424,'Stock - ETA'!$AA$3:AA2202,'Rango proyecciones'!$AB$5) + SUMIFS('Stock - ETA'!$R$3:R2202,'Stock - ETA'!$F$3:F2202,'Rango proyecciones'!C424,'Stock - ETA'!$AA$3:AA2202,'Rango proyecciones'!$AB$7)</f>
        <v/>
      </c>
      <c r="S424">
        <f>SUMIFS('Stock - ETA'!$I$3:I2202,'Stock - ETA'!$F$3:F2202,'Rango proyecciones'!C424,'Stock - ETA'!$Q$3:Q2202,'Rango proyecciones'!$AB$5) + SUMIFS('Stock - ETA'!$H$3:H2202,'Stock - ETA'!$F$3:F2202,'Rango proyecciones'!C424,'Stock - ETA'!$Q$3:Q2202,'Rango proyecciones'!$AB$7)</f>
        <v/>
      </c>
      <c r="T424">
        <f>R424</f>
        <v/>
      </c>
      <c r="U424">
        <f>S424</f>
        <v/>
      </c>
      <c r="W424">
        <f>SUMIFS('Stock - ETA'!$T$3:T2202,'Stock - ETA'!$F$3:F2202,'Rango proyecciones'!C424,'Stock - ETA'!$AA$3:AA2202,'Rango proyecciones'!$AB$5) + SUMIFS('Stock - ETA'!$S$3:S2202,'Stock - ETA'!$F$3:F2202,'Rango proyecciones'!C424,'Stock - ETA'!$AA$3:AA2202,'Rango proyecciones'!$AB$8)</f>
        <v/>
      </c>
      <c r="X424">
        <f>SUMIFS('Stock - ETA'!$J$3:J2202,'Stock - ETA'!$F$3:F2202,'Rango proyecciones'!C424,'Stock - ETA'!$Q$3:Q2202,'Rango proyecciones'!$AB$5) + SUMIFS('Stock - ETA'!$I$3:I2202,'Stock - ETA'!$F$3:F2202,'Rango proyecciones'!C424,'Stock - ETA'!$Q$3:Q2202,'Rango proyecciones'!$AB$8)</f>
        <v/>
      </c>
      <c r="Y424">
        <f> 0.6 * V424 + W424</f>
        <v/>
      </c>
      <c r="Z424">
        <f> 0.6 * V424 + X424</f>
        <v/>
      </c>
    </row>
    <row r="425">
      <c r="A425" t="inlineStr">
        <is>
          <t>Pollo</t>
        </is>
      </c>
      <c r="B425" t="inlineStr">
        <is>
          <t>Venta Local</t>
        </is>
      </c>
      <c r="C425" t="inlineStr">
        <is>
          <t>Agro America1012400</t>
        </is>
      </c>
      <c r="D425" t="inlineStr">
        <is>
          <t>Agro America</t>
        </is>
      </c>
      <c r="E425" t="n">
        <v>1012400</v>
      </c>
      <c r="F425" t="inlineStr">
        <is>
          <t>PO File s/t 700g Mr@ Cj AS</t>
        </is>
      </c>
      <c r="G425" t="inlineStr"/>
      <c r="H425" t="n">
        <v>0</v>
      </c>
      <c r="I425" t="n">
        <v>0</v>
      </c>
      <c r="J425">
        <f>SUMIFS('Stock - ETA'!$R$3:R2202,'Stock - ETA'!$F$3:F2202,'Rango proyecciones'!C425,'Stock - ETA'!$AA$3:AA2202,'Rango proyecciones'!$AB$5)</f>
        <v/>
      </c>
      <c r="K425">
        <f>SUMIFS('Stock - ETA'!$H$3:H2202,'Stock - ETA'!$F$3:F2202,'Rango proyecciones'!C425,'Stock - ETA'!$Q$3:Q2202,'Rango proyecciones'!$AB$5)</f>
        <v/>
      </c>
      <c r="M425" t="n">
        <v>0</v>
      </c>
      <c r="N425" t="n">
        <v>235.2</v>
      </c>
      <c r="P425">
        <f>H425 + O425 + J425</f>
        <v/>
      </c>
      <c r="Q425">
        <f>H425 + O425 + K425</f>
        <v/>
      </c>
      <c r="R425">
        <f>SUMIFS('Stock - ETA'!$S$3:S2202,'Stock - ETA'!$F$3:F2202,'Rango proyecciones'!C425,'Stock - ETA'!$AA$3:AA2202,'Rango proyecciones'!$AB$5) + SUMIFS('Stock - ETA'!$R$3:R2202,'Stock - ETA'!$F$3:F2202,'Rango proyecciones'!C425,'Stock - ETA'!$AA$3:AA2202,'Rango proyecciones'!$AB$7)</f>
        <v/>
      </c>
      <c r="S425">
        <f>SUMIFS('Stock - ETA'!$I$3:I2202,'Stock - ETA'!$F$3:F2202,'Rango proyecciones'!C425,'Stock - ETA'!$Q$3:Q2202,'Rango proyecciones'!$AB$5) + SUMIFS('Stock - ETA'!$H$3:H2202,'Stock - ETA'!$F$3:F2202,'Rango proyecciones'!C425,'Stock - ETA'!$Q$3:Q2202,'Rango proyecciones'!$AB$7)</f>
        <v/>
      </c>
      <c r="T425">
        <f>R425</f>
        <v/>
      </c>
      <c r="U425">
        <f>S425</f>
        <v/>
      </c>
      <c r="W425">
        <f>SUMIFS('Stock - ETA'!$T$3:T2202,'Stock - ETA'!$F$3:F2202,'Rango proyecciones'!C425,'Stock - ETA'!$AA$3:AA2202,'Rango proyecciones'!$AB$5) + SUMIFS('Stock - ETA'!$S$3:S2202,'Stock - ETA'!$F$3:F2202,'Rango proyecciones'!C425,'Stock - ETA'!$AA$3:AA2202,'Rango proyecciones'!$AB$8)</f>
        <v/>
      </c>
      <c r="X425">
        <f>SUMIFS('Stock - ETA'!$J$3:J2202,'Stock - ETA'!$F$3:F2202,'Rango proyecciones'!C425,'Stock - ETA'!$Q$3:Q2202,'Rango proyecciones'!$AB$5) + SUMIFS('Stock - ETA'!$I$3:I2202,'Stock - ETA'!$F$3:F2202,'Rango proyecciones'!C425,'Stock - ETA'!$Q$3:Q2202,'Rango proyecciones'!$AB$8)</f>
        <v/>
      </c>
      <c r="Y425">
        <f> 0.6 * V425 + W425</f>
        <v/>
      </c>
      <c r="Z425">
        <f> 0.6 * V425 + X425</f>
        <v/>
      </c>
    </row>
    <row r="426">
      <c r="A426" t="inlineStr">
        <is>
          <t>Pollo</t>
        </is>
      </c>
      <c r="B426" t="inlineStr">
        <is>
          <t>Venta Local</t>
        </is>
      </c>
      <c r="C426" t="inlineStr">
        <is>
          <t>Agro America1012837</t>
        </is>
      </c>
      <c r="D426" t="inlineStr">
        <is>
          <t>Agro America</t>
        </is>
      </c>
      <c r="E426" t="n">
        <v>1012837</v>
      </c>
      <c r="F426" t="inlineStr">
        <is>
          <t>PO Tru-Ctro Ala 4x10 Mr@MQ OOII Cj AS</t>
        </is>
      </c>
      <c r="G426" t="inlineStr"/>
      <c r="H426" t="n">
        <v>0</v>
      </c>
      <c r="I426" t="n">
        <v>0</v>
      </c>
      <c r="J426">
        <f>SUMIFS('Stock - ETA'!$R$3:R2202,'Stock - ETA'!$F$3:F2202,'Rango proyecciones'!C426,'Stock - ETA'!$AA$3:AA2202,'Rango proyecciones'!$AB$5)</f>
        <v/>
      </c>
      <c r="K426">
        <f>SUMIFS('Stock - ETA'!$H$3:H2202,'Stock - ETA'!$F$3:F2202,'Rango proyecciones'!C426,'Stock - ETA'!$Q$3:Q2202,'Rango proyecciones'!$AB$5)</f>
        <v/>
      </c>
      <c r="M426" t="n">
        <v>0</v>
      </c>
      <c r="N426" t="n">
        <v>1778.08</v>
      </c>
      <c r="P426">
        <f>H426 + O426 + J426</f>
        <v/>
      </c>
      <c r="Q426">
        <f>H426 + O426 + K426</f>
        <v/>
      </c>
      <c r="R426">
        <f>SUMIFS('Stock - ETA'!$S$3:S2202,'Stock - ETA'!$F$3:F2202,'Rango proyecciones'!C426,'Stock - ETA'!$AA$3:AA2202,'Rango proyecciones'!$AB$5) + SUMIFS('Stock - ETA'!$R$3:R2202,'Stock - ETA'!$F$3:F2202,'Rango proyecciones'!C426,'Stock - ETA'!$AA$3:AA2202,'Rango proyecciones'!$AB$7)</f>
        <v/>
      </c>
      <c r="S426">
        <f>SUMIFS('Stock - ETA'!$I$3:I2202,'Stock - ETA'!$F$3:F2202,'Rango proyecciones'!C426,'Stock - ETA'!$Q$3:Q2202,'Rango proyecciones'!$AB$5) + SUMIFS('Stock - ETA'!$H$3:H2202,'Stock - ETA'!$F$3:F2202,'Rango proyecciones'!C426,'Stock - ETA'!$Q$3:Q2202,'Rango proyecciones'!$AB$7)</f>
        <v/>
      </c>
      <c r="T426">
        <f>R426</f>
        <v/>
      </c>
      <c r="U426">
        <f>S426</f>
        <v/>
      </c>
      <c r="W426">
        <f>SUMIFS('Stock - ETA'!$T$3:T2202,'Stock - ETA'!$F$3:F2202,'Rango proyecciones'!C426,'Stock - ETA'!$AA$3:AA2202,'Rango proyecciones'!$AB$5) + SUMIFS('Stock - ETA'!$S$3:S2202,'Stock - ETA'!$F$3:F2202,'Rango proyecciones'!C426,'Stock - ETA'!$AA$3:AA2202,'Rango proyecciones'!$AB$8)</f>
        <v/>
      </c>
      <c r="X426">
        <f>SUMIFS('Stock - ETA'!$J$3:J2202,'Stock - ETA'!$F$3:F2202,'Rango proyecciones'!C426,'Stock - ETA'!$Q$3:Q2202,'Rango proyecciones'!$AB$5) + SUMIFS('Stock - ETA'!$I$3:I2202,'Stock - ETA'!$F$3:F2202,'Rango proyecciones'!C426,'Stock - ETA'!$Q$3:Q2202,'Rango proyecciones'!$AB$8)</f>
        <v/>
      </c>
      <c r="Y426">
        <f> 0.6 * V426 + W426</f>
        <v/>
      </c>
      <c r="Z426">
        <f> 0.6 * V426 + X426</f>
        <v/>
      </c>
    </row>
    <row r="427">
      <c r="A427" t="inlineStr">
        <is>
          <t>Cerdo</t>
        </is>
      </c>
      <c r="B427" t="inlineStr">
        <is>
          <t>Venta Local</t>
        </is>
      </c>
      <c r="C427" t="inlineStr">
        <is>
          <t>Agro America1023410</t>
        </is>
      </c>
      <c r="D427" t="inlineStr">
        <is>
          <t>Agro America</t>
        </is>
      </c>
      <c r="E427" t="n">
        <v>1023410</v>
      </c>
      <c r="F427" t="inlineStr">
        <is>
          <t>GO File C/cab 1KG@ Cj k AS</t>
        </is>
      </c>
      <c r="G427" t="inlineStr"/>
      <c r="H427" t="n">
        <v>0</v>
      </c>
      <c r="I427" t="n">
        <v>0</v>
      </c>
      <c r="J427">
        <f>SUMIFS('Stock - ETA'!$R$3:R2202,'Stock - ETA'!$F$3:F2202,'Rango proyecciones'!C427,'Stock - ETA'!$AA$3:AA2202,'Rango proyecciones'!$AB$5)</f>
        <v/>
      </c>
      <c r="K427">
        <f>SUMIFS('Stock - ETA'!$H$3:H2202,'Stock - ETA'!$F$3:F2202,'Rango proyecciones'!C427,'Stock - ETA'!$Q$3:Q2202,'Rango proyecciones'!$AB$5)</f>
        <v/>
      </c>
      <c r="M427" t="n">
        <v>0</v>
      </c>
      <c r="N427" t="n">
        <v>96</v>
      </c>
      <c r="P427">
        <f>H427 + O427 + J427</f>
        <v/>
      </c>
      <c r="Q427">
        <f>H427 + O427 + K427</f>
        <v/>
      </c>
      <c r="R427">
        <f>SUMIFS('Stock - ETA'!$S$3:S2202,'Stock - ETA'!$F$3:F2202,'Rango proyecciones'!C427,'Stock - ETA'!$AA$3:AA2202,'Rango proyecciones'!$AB$5) + SUMIFS('Stock - ETA'!$R$3:R2202,'Stock - ETA'!$F$3:F2202,'Rango proyecciones'!C427,'Stock - ETA'!$AA$3:AA2202,'Rango proyecciones'!$AB$7)</f>
        <v/>
      </c>
      <c r="S427">
        <f>SUMIFS('Stock - ETA'!$I$3:I2202,'Stock - ETA'!$F$3:F2202,'Rango proyecciones'!C427,'Stock - ETA'!$Q$3:Q2202,'Rango proyecciones'!$AB$5) + SUMIFS('Stock - ETA'!$H$3:H2202,'Stock - ETA'!$F$3:F2202,'Rango proyecciones'!C427,'Stock - ETA'!$Q$3:Q2202,'Rango proyecciones'!$AB$7)</f>
        <v/>
      </c>
      <c r="T427">
        <f>R427</f>
        <v/>
      </c>
      <c r="U427">
        <f>S427</f>
        <v/>
      </c>
      <c r="W427">
        <f>SUMIFS('Stock - ETA'!$T$3:T2202,'Stock - ETA'!$F$3:F2202,'Rango proyecciones'!C427,'Stock - ETA'!$AA$3:AA2202,'Rango proyecciones'!$AB$5) + SUMIFS('Stock - ETA'!$S$3:S2202,'Stock - ETA'!$F$3:F2202,'Rango proyecciones'!C427,'Stock - ETA'!$AA$3:AA2202,'Rango proyecciones'!$AB$8)</f>
        <v/>
      </c>
      <c r="X427">
        <f>SUMIFS('Stock - ETA'!$J$3:J2202,'Stock - ETA'!$F$3:F2202,'Rango proyecciones'!C427,'Stock - ETA'!$Q$3:Q2202,'Rango proyecciones'!$AB$5) + SUMIFS('Stock - ETA'!$I$3:I2202,'Stock - ETA'!$F$3:F2202,'Rango proyecciones'!C427,'Stock - ETA'!$Q$3:Q2202,'Rango proyecciones'!$AB$8)</f>
        <v/>
      </c>
      <c r="Y427">
        <f> 0.6 * V427 + W427</f>
        <v/>
      </c>
      <c r="Z427">
        <f> 0.6 * V427 + X427</f>
        <v/>
      </c>
    </row>
    <row r="428">
      <c r="A428" t="inlineStr">
        <is>
          <t>Pollo</t>
        </is>
      </c>
      <c r="B428" t="inlineStr">
        <is>
          <t>Venta Local</t>
        </is>
      </c>
      <c r="C428" t="inlineStr">
        <is>
          <t>Agro Europa1011906</t>
        </is>
      </c>
      <c r="D428" t="inlineStr">
        <is>
          <t>Agro Europa</t>
        </is>
      </c>
      <c r="E428" t="n">
        <v>1011906</v>
      </c>
      <c r="F428" t="inlineStr">
        <is>
          <t>PO File NMr@Bo Cj 15K AS</t>
        </is>
      </c>
      <c r="G428" t="inlineStr"/>
      <c r="H428" t="n">
        <v>0</v>
      </c>
      <c r="I428" t="n">
        <v>0</v>
      </c>
      <c r="J428">
        <f>SUMIFS('Stock - ETA'!$R$3:R2202,'Stock - ETA'!$F$3:F2202,'Rango proyecciones'!C428,'Stock - ETA'!$AA$3:AA2202,'Rango proyecciones'!$AB$5)</f>
        <v/>
      </c>
      <c r="K428">
        <f>SUMIFS('Stock - ETA'!$H$3:H2202,'Stock - ETA'!$F$3:F2202,'Rango proyecciones'!C428,'Stock - ETA'!$Q$3:Q2202,'Rango proyecciones'!$AB$5)</f>
        <v/>
      </c>
      <c r="M428" t="n">
        <v>0</v>
      </c>
      <c r="N428" t="n">
        <v>21000</v>
      </c>
      <c r="P428">
        <f>H428 + O428 + J428</f>
        <v/>
      </c>
      <c r="Q428">
        <f>H428 + O428 + K428</f>
        <v/>
      </c>
      <c r="R428">
        <f>SUMIFS('Stock - ETA'!$S$3:S2202,'Stock - ETA'!$F$3:F2202,'Rango proyecciones'!C428,'Stock - ETA'!$AA$3:AA2202,'Rango proyecciones'!$AB$5) + SUMIFS('Stock - ETA'!$R$3:R2202,'Stock - ETA'!$F$3:F2202,'Rango proyecciones'!C428,'Stock - ETA'!$AA$3:AA2202,'Rango proyecciones'!$AB$7)</f>
        <v/>
      </c>
      <c r="S428">
        <f>SUMIFS('Stock - ETA'!$I$3:I2202,'Stock - ETA'!$F$3:F2202,'Rango proyecciones'!C428,'Stock - ETA'!$Q$3:Q2202,'Rango proyecciones'!$AB$5) + SUMIFS('Stock - ETA'!$H$3:H2202,'Stock - ETA'!$F$3:F2202,'Rango proyecciones'!C428,'Stock - ETA'!$Q$3:Q2202,'Rango proyecciones'!$AB$7)</f>
        <v/>
      </c>
      <c r="T428">
        <f>R428</f>
        <v/>
      </c>
      <c r="U428">
        <f>S428</f>
        <v/>
      </c>
      <c r="W428">
        <f>SUMIFS('Stock - ETA'!$T$3:T2202,'Stock - ETA'!$F$3:F2202,'Rango proyecciones'!C428,'Stock - ETA'!$AA$3:AA2202,'Rango proyecciones'!$AB$5) + SUMIFS('Stock - ETA'!$S$3:S2202,'Stock - ETA'!$F$3:F2202,'Rango proyecciones'!C428,'Stock - ETA'!$AA$3:AA2202,'Rango proyecciones'!$AB$8)</f>
        <v/>
      </c>
      <c r="X428">
        <f>SUMIFS('Stock - ETA'!$J$3:J2202,'Stock - ETA'!$F$3:F2202,'Rango proyecciones'!C428,'Stock - ETA'!$Q$3:Q2202,'Rango proyecciones'!$AB$5) + SUMIFS('Stock - ETA'!$I$3:I2202,'Stock - ETA'!$F$3:F2202,'Rango proyecciones'!C428,'Stock - ETA'!$Q$3:Q2202,'Rango proyecciones'!$AB$8)</f>
        <v/>
      </c>
      <c r="Y428">
        <f> 0.7 * V428 + W428</f>
        <v/>
      </c>
      <c r="Z428">
        <f> 0.7 * V428 + X428</f>
        <v/>
      </c>
    </row>
    <row r="429">
      <c r="A429" t="inlineStr">
        <is>
          <t>Pollo</t>
        </is>
      </c>
      <c r="B429" t="inlineStr">
        <is>
          <t>Venta Local</t>
        </is>
      </c>
      <c r="C429" t="inlineStr">
        <is>
          <t>Agro Europa1011973</t>
        </is>
      </c>
      <c r="D429" t="inlineStr">
        <is>
          <t>Agro Europa</t>
        </is>
      </c>
      <c r="E429" t="n">
        <v>1011973</v>
      </c>
      <c r="F429" t="inlineStr">
        <is>
          <t>PO PchDeh Lam 110-130 NMr@ Bo Cj 10k AS</t>
        </is>
      </c>
      <c r="G429" t="inlineStr"/>
      <c r="H429" t="n">
        <v>0</v>
      </c>
      <c r="I429" t="n">
        <v>0</v>
      </c>
      <c r="J429">
        <f>SUMIFS('Stock - ETA'!$R$3:R2202,'Stock - ETA'!$F$3:F2202,'Rango proyecciones'!C429,'Stock - ETA'!$AA$3:AA2202,'Rango proyecciones'!$AB$5)</f>
        <v/>
      </c>
      <c r="K429">
        <f>SUMIFS('Stock - ETA'!$H$3:H2202,'Stock - ETA'!$F$3:F2202,'Rango proyecciones'!C429,'Stock - ETA'!$Q$3:Q2202,'Rango proyecciones'!$AB$5)</f>
        <v/>
      </c>
      <c r="M429" t="n">
        <v>10</v>
      </c>
      <c r="N429" t="n">
        <v>0</v>
      </c>
      <c r="P429">
        <f>H429 + O429 + J429</f>
        <v/>
      </c>
      <c r="Q429">
        <f>H429 + O429 + K429</f>
        <v/>
      </c>
      <c r="R429">
        <f>SUMIFS('Stock - ETA'!$S$3:S2202,'Stock - ETA'!$F$3:F2202,'Rango proyecciones'!C429,'Stock - ETA'!$AA$3:AA2202,'Rango proyecciones'!$AB$5) + SUMIFS('Stock - ETA'!$R$3:R2202,'Stock - ETA'!$F$3:F2202,'Rango proyecciones'!C429,'Stock - ETA'!$AA$3:AA2202,'Rango proyecciones'!$AB$7)</f>
        <v/>
      </c>
      <c r="S429">
        <f>SUMIFS('Stock - ETA'!$I$3:I2202,'Stock - ETA'!$F$3:F2202,'Rango proyecciones'!C429,'Stock - ETA'!$Q$3:Q2202,'Rango proyecciones'!$AB$5) + SUMIFS('Stock - ETA'!$H$3:H2202,'Stock - ETA'!$F$3:F2202,'Rango proyecciones'!C429,'Stock - ETA'!$Q$3:Q2202,'Rango proyecciones'!$AB$7)</f>
        <v/>
      </c>
      <c r="T429">
        <f>R429</f>
        <v/>
      </c>
      <c r="U429">
        <f>S429</f>
        <v/>
      </c>
      <c r="W429">
        <f>SUMIFS('Stock - ETA'!$T$3:T2202,'Stock - ETA'!$F$3:F2202,'Rango proyecciones'!C429,'Stock - ETA'!$AA$3:AA2202,'Rango proyecciones'!$AB$5) + SUMIFS('Stock - ETA'!$S$3:S2202,'Stock - ETA'!$F$3:F2202,'Rango proyecciones'!C429,'Stock - ETA'!$AA$3:AA2202,'Rango proyecciones'!$AB$8)</f>
        <v/>
      </c>
      <c r="X429">
        <f>SUMIFS('Stock - ETA'!$J$3:J2202,'Stock - ETA'!$F$3:F2202,'Rango proyecciones'!C429,'Stock - ETA'!$Q$3:Q2202,'Rango proyecciones'!$AB$5) + SUMIFS('Stock - ETA'!$I$3:I2202,'Stock - ETA'!$F$3:F2202,'Rango proyecciones'!C429,'Stock - ETA'!$Q$3:Q2202,'Rango proyecciones'!$AB$8)</f>
        <v/>
      </c>
      <c r="Y429">
        <f> 0.7 * V429 + W429</f>
        <v/>
      </c>
      <c r="Z429">
        <f> 0.7 * V429 + X429</f>
        <v/>
      </c>
    </row>
    <row r="430">
      <c r="A430" t="inlineStr">
        <is>
          <t>Pollo</t>
        </is>
      </c>
      <c r="B430" t="inlineStr">
        <is>
          <t>Venta Local</t>
        </is>
      </c>
      <c r="C430" t="inlineStr">
        <is>
          <t>Agro Europa1011974</t>
        </is>
      </c>
      <c r="D430" t="inlineStr">
        <is>
          <t>Agro Europa</t>
        </is>
      </c>
      <c r="E430" t="n">
        <v>1011974</v>
      </c>
      <c r="F430" t="inlineStr">
        <is>
          <t>PO PchDeh Lam 130-150 NMr@ Bo Cj 10k AS</t>
        </is>
      </c>
      <c r="G430" t="inlineStr"/>
      <c r="H430" t="n">
        <v>0</v>
      </c>
      <c r="I430" t="n">
        <v>0</v>
      </c>
      <c r="J430">
        <f>SUMIFS('Stock - ETA'!$R$3:R2202,'Stock - ETA'!$F$3:F2202,'Rango proyecciones'!C430,'Stock - ETA'!$AA$3:AA2202,'Rango proyecciones'!$AB$5)</f>
        <v/>
      </c>
      <c r="K430">
        <f>SUMIFS('Stock - ETA'!$H$3:H2202,'Stock - ETA'!$F$3:F2202,'Rango proyecciones'!C430,'Stock - ETA'!$Q$3:Q2202,'Rango proyecciones'!$AB$5)</f>
        <v/>
      </c>
      <c r="M430" t="n">
        <v>20</v>
      </c>
      <c r="N430" t="n">
        <v>0</v>
      </c>
      <c r="P430">
        <f>H430 + O430 + J430</f>
        <v/>
      </c>
      <c r="Q430">
        <f>H430 + O430 + K430</f>
        <v/>
      </c>
      <c r="R430">
        <f>SUMIFS('Stock - ETA'!$S$3:S2202,'Stock - ETA'!$F$3:F2202,'Rango proyecciones'!C430,'Stock - ETA'!$AA$3:AA2202,'Rango proyecciones'!$AB$5) + SUMIFS('Stock - ETA'!$R$3:R2202,'Stock - ETA'!$F$3:F2202,'Rango proyecciones'!C430,'Stock - ETA'!$AA$3:AA2202,'Rango proyecciones'!$AB$7)</f>
        <v/>
      </c>
      <c r="S430">
        <f>SUMIFS('Stock - ETA'!$I$3:I2202,'Stock - ETA'!$F$3:F2202,'Rango proyecciones'!C430,'Stock - ETA'!$Q$3:Q2202,'Rango proyecciones'!$AB$5) + SUMIFS('Stock - ETA'!$H$3:H2202,'Stock - ETA'!$F$3:F2202,'Rango proyecciones'!C430,'Stock - ETA'!$Q$3:Q2202,'Rango proyecciones'!$AB$7)</f>
        <v/>
      </c>
      <c r="T430">
        <f>R430</f>
        <v/>
      </c>
      <c r="U430">
        <f>S430</f>
        <v/>
      </c>
      <c r="W430">
        <f>SUMIFS('Stock - ETA'!$T$3:T2202,'Stock - ETA'!$F$3:F2202,'Rango proyecciones'!C430,'Stock - ETA'!$AA$3:AA2202,'Rango proyecciones'!$AB$5) + SUMIFS('Stock - ETA'!$S$3:S2202,'Stock - ETA'!$F$3:F2202,'Rango proyecciones'!C430,'Stock - ETA'!$AA$3:AA2202,'Rango proyecciones'!$AB$8)</f>
        <v/>
      </c>
      <c r="X430">
        <f>SUMIFS('Stock - ETA'!$J$3:J2202,'Stock - ETA'!$F$3:F2202,'Rango proyecciones'!C430,'Stock - ETA'!$Q$3:Q2202,'Rango proyecciones'!$AB$5) + SUMIFS('Stock - ETA'!$I$3:I2202,'Stock - ETA'!$F$3:F2202,'Rango proyecciones'!C430,'Stock - ETA'!$Q$3:Q2202,'Rango proyecciones'!$AB$8)</f>
        <v/>
      </c>
      <c r="Y430">
        <f> 0.7 * V430 + W430</f>
        <v/>
      </c>
      <c r="Z430">
        <f> 0.7 * V430 + X430</f>
        <v/>
      </c>
    </row>
    <row r="431">
      <c r="A431" t="inlineStr">
        <is>
          <t>Pollo</t>
        </is>
      </c>
      <c r="B431" t="inlineStr">
        <is>
          <t>Venta Local</t>
        </is>
      </c>
      <c r="C431" t="inlineStr">
        <is>
          <t>Agro Europa1011975</t>
        </is>
      </c>
      <c r="D431" t="inlineStr">
        <is>
          <t>Agro Europa</t>
        </is>
      </c>
      <c r="E431" t="n">
        <v>1011975</v>
      </c>
      <c r="F431" t="inlineStr">
        <is>
          <t>PO PchDeh Lam 150-170 NMr@ Bo Cj 10k AS</t>
        </is>
      </c>
      <c r="G431" t="inlineStr"/>
      <c r="H431" t="n">
        <v>0</v>
      </c>
      <c r="I431" t="n">
        <v>0</v>
      </c>
      <c r="J431">
        <f>SUMIFS('Stock - ETA'!$R$3:R2202,'Stock - ETA'!$F$3:F2202,'Rango proyecciones'!C431,'Stock - ETA'!$AA$3:AA2202,'Rango proyecciones'!$AB$5)</f>
        <v/>
      </c>
      <c r="K431">
        <f>SUMIFS('Stock - ETA'!$H$3:H2202,'Stock - ETA'!$F$3:F2202,'Rango proyecciones'!C431,'Stock - ETA'!$Q$3:Q2202,'Rango proyecciones'!$AB$5)</f>
        <v/>
      </c>
      <c r="M431" t="n">
        <v>10</v>
      </c>
      <c r="N431" t="n">
        <v>0</v>
      </c>
      <c r="P431">
        <f>H431 + O431 + J431</f>
        <v/>
      </c>
      <c r="Q431">
        <f>H431 + O431 + K431</f>
        <v/>
      </c>
      <c r="R431">
        <f>SUMIFS('Stock - ETA'!$S$3:S2202,'Stock - ETA'!$F$3:F2202,'Rango proyecciones'!C431,'Stock - ETA'!$AA$3:AA2202,'Rango proyecciones'!$AB$5) + SUMIFS('Stock - ETA'!$R$3:R2202,'Stock - ETA'!$F$3:F2202,'Rango proyecciones'!C431,'Stock - ETA'!$AA$3:AA2202,'Rango proyecciones'!$AB$7)</f>
        <v/>
      </c>
      <c r="S431">
        <f>SUMIFS('Stock - ETA'!$I$3:I2202,'Stock - ETA'!$F$3:F2202,'Rango proyecciones'!C431,'Stock - ETA'!$Q$3:Q2202,'Rango proyecciones'!$AB$5) + SUMIFS('Stock - ETA'!$H$3:H2202,'Stock - ETA'!$F$3:F2202,'Rango proyecciones'!C431,'Stock - ETA'!$Q$3:Q2202,'Rango proyecciones'!$AB$7)</f>
        <v/>
      </c>
      <c r="T431">
        <f>R431</f>
        <v/>
      </c>
      <c r="U431">
        <f>S431</f>
        <v/>
      </c>
      <c r="W431">
        <f>SUMIFS('Stock - ETA'!$T$3:T2202,'Stock - ETA'!$F$3:F2202,'Rango proyecciones'!C431,'Stock - ETA'!$AA$3:AA2202,'Rango proyecciones'!$AB$5) + SUMIFS('Stock - ETA'!$S$3:S2202,'Stock - ETA'!$F$3:F2202,'Rango proyecciones'!C431,'Stock - ETA'!$AA$3:AA2202,'Rango proyecciones'!$AB$8)</f>
        <v/>
      </c>
      <c r="X431">
        <f>SUMIFS('Stock - ETA'!$J$3:J2202,'Stock - ETA'!$F$3:F2202,'Rango proyecciones'!C431,'Stock - ETA'!$Q$3:Q2202,'Rango proyecciones'!$AB$5) + SUMIFS('Stock - ETA'!$I$3:I2202,'Stock - ETA'!$F$3:F2202,'Rango proyecciones'!C431,'Stock - ETA'!$Q$3:Q2202,'Rango proyecciones'!$AB$8)</f>
        <v/>
      </c>
      <c r="Y431">
        <f> 0.7 * V431 + W431</f>
        <v/>
      </c>
      <c r="Z431">
        <f> 0.7 * V431 + X431</f>
        <v/>
      </c>
    </row>
    <row r="432">
      <c r="A432" t="inlineStr">
        <is>
          <t>Pollo</t>
        </is>
      </c>
      <c r="B432" t="inlineStr">
        <is>
          <t>Venta Local</t>
        </is>
      </c>
      <c r="C432" t="inlineStr">
        <is>
          <t>Agro Europa1011976</t>
        </is>
      </c>
      <c r="D432" t="inlineStr">
        <is>
          <t>Agro Europa</t>
        </is>
      </c>
      <c r="E432" t="n">
        <v>1011976</v>
      </c>
      <c r="F432" t="inlineStr">
        <is>
          <t>PO PchDeh Lam 170-190 NMr@ Bo Cj 10k AS</t>
        </is>
      </c>
      <c r="G432" t="inlineStr"/>
      <c r="H432" t="n">
        <v>0</v>
      </c>
      <c r="I432" t="n">
        <v>0</v>
      </c>
      <c r="J432">
        <f>SUMIFS('Stock - ETA'!$R$3:R2202,'Stock - ETA'!$F$3:F2202,'Rango proyecciones'!C432,'Stock - ETA'!$AA$3:AA2202,'Rango proyecciones'!$AB$5)</f>
        <v/>
      </c>
      <c r="K432">
        <f>SUMIFS('Stock - ETA'!$H$3:H2202,'Stock - ETA'!$F$3:F2202,'Rango proyecciones'!C432,'Stock - ETA'!$Q$3:Q2202,'Rango proyecciones'!$AB$5)</f>
        <v/>
      </c>
      <c r="M432" t="n">
        <v>10</v>
      </c>
      <c r="N432" t="n">
        <v>0</v>
      </c>
      <c r="P432">
        <f>H432 + O432 + J432</f>
        <v/>
      </c>
      <c r="Q432">
        <f>H432 + O432 + K432</f>
        <v/>
      </c>
      <c r="R432">
        <f>SUMIFS('Stock - ETA'!$S$3:S2202,'Stock - ETA'!$F$3:F2202,'Rango proyecciones'!C432,'Stock - ETA'!$AA$3:AA2202,'Rango proyecciones'!$AB$5) + SUMIFS('Stock - ETA'!$R$3:R2202,'Stock - ETA'!$F$3:F2202,'Rango proyecciones'!C432,'Stock - ETA'!$AA$3:AA2202,'Rango proyecciones'!$AB$7)</f>
        <v/>
      </c>
      <c r="S432">
        <f>SUMIFS('Stock - ETA'!$I$3:I2202,'Stock - ETA'!$F$3:F2202,'Rango proyecciones'!C432,'Stock - ETA'!$Q$3:Q2202,'Rango proyecciones'!$AB$5) + SUMIFS('Stock - ETA'!$H$3:H2202,'Stock - ETA'!$F$3:F2202,'Rango proyecciones'!C432,'Stock - ETA'!$Q$3:Q2202,'Rango proyecciones'!$AB$7)</f>
        <v/>
      </c>
      <c r="T432">
        <f>R432</f>
        <v/>
      </c>
      <c r="U432">
        <f>S432</f>
        <v/>
      </c>
      <c r="W432">
        <f>SUMIFS('Stock - ETA'!$T$3:T2202,'Stock - ETA'!$F$3:F2202,'Rango proyecciones'!C432,'Stock - ETA'!$AA$3:AA2202,'Rango proyecciones'!$AB$5) + SUMIFS('Stock - ETA'!$S$3:S2202,'Stock - ETA'!$F$3:F2202,'Rango proyecciones'!C432,'Stock - ETA'!$AA$3:AA2202,'Rango proyecciones'!$AB$8)</f>
        <v/>
      </c>
      <c r="X432">
        <f>SUMIFS('Stock - ETA'!$J$3:J2202,'Stock - ETA'!$F$3:F2202,'Rango proyecciones'!C432,'Stock - ETA'!$Q$3:Q2202,'Rango proyecciones'!$AB$5) + SUMIFS('Stock - ETA'!$I$3:I2202,'Stock - ETA'!$F$3:F2202,'Rango proyecciones'!C432,'Stock - ETA'!$Q$3:Q2202,'Rango proyecciones'!$AB$8)</f>
        <v/>
      </c>
      <c r="Y432">
        <f> 0.7 * V432 + W432</f>
        <v/>
      </c>
      <c r="Z432">
        <f> 0.7 * V432 + X432</f>
        <v/>
      </c>
    </row>
    <row r="433">
      <c r="A433" t="inlineStr">
        <is>
          <t>Pollo</t>
        </is>
      </c>
      <c r="B433" t="inlineStr">
        <is>
          <t>Venta Local</t>
        </is>
      </c>
      <c r="C433" t="inlineStr">
        <is>
          <t>Agrosuper Shanghai1012005</t>
        </is>
      </c>
      <c r="D433" t="inlineStr">
        <is>
          <t>Agrosuper Shanghai</t>
        </is>
      </c>
      <c r="E433" t="n">
        <v>1012005</v>
      </c>
      <c r="F433" t="inlineStr">
        <is>
          <t>PO Garra IQF@ Bo Cj AS</t>
        </is>
      </c>
      <c r="G433" t="inlineStr"/>
      <c r="H433" t="n">
        <v>0</v>
      </c>
      <c r="I433" t="n">
        <v>0</v>
      </c>
      <c r="J433">
        <f>SUMIFS('Stock - ETA'!$R$3:R2202,'Stock - ETA'!$F$3:F2202,'Rango proyecciones'!C433,'Stock - ETA'!$AA$3:AA2202,'Rango proyecciones'!$AB$5)</f>
        <v/>
      </c>
      <c r="K433">
        <f>SUMIFS('Stock - ETA'!$H$3:H2202,'Stock - ETA'!$F$3:F2202,'Rango proyecciones'!C433,'Stock - ETA'!$Q$3:Q2202,'Rango proyecciones'!$AB$5)</f>
        <v/>
      </c>
      <c r="M433" t="n">
        <v>0</v>
      </c>
      <c r="N433" t="n">
        <v>4720</v>
      </c>
      <c r="P433">
        <f>H433 + O433 + J433</f>
        <v/>
      </c>
      <c r="Q433">
        <f>H433 + O433 + K433</f>
        <v/>
      </c>
      <c r="R433">
        <f>SUMIFS('Stock - ETA'!$S$3:S2202,'Stock - ETA'!$F$3:F2202,'Rango proyecciones'!C433,'Stock - ETA'!$AA$3:AA2202,'Rango proyecciones'!$AB$5) + SUMIFS('Stock - ETA'!$R$3:R2202,'Stock - ETA'!$F$3:F2202,'Rango proyecciones'!C433,'Stock - ETA'!$AA$3:AA2202,'Rango proyecciones'!$AB$7)</f>
        <v/>
      </c>
      <c r="S433">
        <f>SUMIFS('Stock - ETA'!$I$3:I2202,'Stock - ETA'!$F$3:F2202,'Rango proyecciones'!C433,'Stock - ETA'!$Q$3:Q2202,'Rango proyecciones'!$AB$5) + SUMIFS('Stock - ETA'!$H$3:H2202,'Stock - ETA'!$F$3:F2202,'Rango proyecciones'!C433,'Stock - ETA'!$Q$3:Q2202,'Rango proyecciones'!$AB$7)</f>
        <v/>
      </c>
      <c r="T433">
        <f>R433</f>
        <v/>
      </c>
      <c r="U433">
        <f>S433</f>
        <v/>
      </c>
      <c r="W433">
        <f>SUMIFS('Stock - ETA'!$T$3:T2202,'Stock - ETA'!$F$3:F2202,'Rango proyecciones'!C433,'Stock - ETA'!$AA$3:AA2202,'Rango proyecciones'!$AB$5) + SUMIFS('Stock - ETA'!$S$3:S2202,'Stock - ETA'!$F$3:F2202,'Rango proyecciones'!C433,'Stock - ETA'!$AA$3:AA2202,'Rango proyecciones'!$AB$8)</f>
        <v/>
      </c>
      <c r="X433">
        <f>SUMIFS('Stock - ETA'!$J$3:J2202,'Stock - ETA'!$F$3:F2202,'Rango proyecciones'!C433,'Stock - ETA'!$Q$3:Q2202,'Rango proyecciones'!$AB$5) + SUMIFS('Stock - ETA'!$I$3:I2202,'Stock - ETA'!$F$3:F2202,'Rango proyecciones'!C433,'Stock - ETA'!$Q$3:Q2202,'Rango proyecciones'!$AB$8)</f>
        <v/>
      </c>
      <c r="Y433">
        <f> 0.6 * V433 + W433</f>
        <v/>
      </c>
      <c r="Z433">
        <f> 0.6 * V433 + X433</f>
        <v/>
      </c>
    </row>
    <row r="434">
      <c r="A434" t="inlineStr">
        <is>
          <t>Pollo</t>
        </is>
      </c>
      <c r="B434" t="inlineStr">
        <is>
          <t>Venta Local</t>
        </is>
      </c>
      <c r="C434" t="inlineStr">
        <is>
          <t>Agrosuper Shanghai1012622</t>
        </is>
      </c>
      <c r="D434" t="inlineStr">
        <is>
          <t>Agrosuper Shanghai</t>
        </is>
      </c>
      <c r="E434" t="n">
        <v>1012622</v>
      </c>
      <c r="F434" t="inlineStr">
        <is>
          <t>PO TruEnt Deh Tf@MUESTRA SAG</t>
        </is>
      </c>
      <c r="G434" t="inlineStr"/>
      <c r="H434" t="n">
        <v>0</v>
      </c>
      <c r="I434" t="n">
        <v>0</v>
      </c>
      <c r="J434">
        <f>SUMIFS('Stock - ETA'!$R$3:R2202,'Stock - ETA'!$F$3:F2202,'Rango proyecciones'!C434,'Stock - ETA'!$AA$3:AA2202,'Rango proyecciones'!$AB$5)</f>
        <v/>
      </c>
      <c r="K434">
        <f>SUMIFS('Stock - ETA'!$H$3:H2202,'Stock - ETA'!$F$3:F2202,'Rango proyecciones'!C434,'Stock - ETA'!$Q$3:Q2202,'Rango proyecciones'!$AB$5)</f>
        <v/>
      </c>
      <c r="M434" t="n">
        <v>0</v>
      </c>
      <c r="N434" t="n">
        <v>80</v>
      </c>
      <c r="P434">
        <f>H434 + O434 + J434</f>
        <v/>
      </c>
      <c r="Q434">
        <f>H434 + O434 + K434</f>
        <v/>
      </c>
      <c r="R434">
        <f>SUMIFS('Stock - ETA'!$S$3:S2202,'Stock - ETA'!$F$3:F2202,'Rango proyecciones'!C434,'Stock - ETA'!$AA$3:AA2202,'Rango proyecciones'!$AB$5) + SUMIFS('Stock - ETA'!$R$3:R2202,'Stock - ETA'!$F$3:F2202,'Rango proyecciones'!C434,'Stock - ETA'!$AA$3:AA2202,'Rango proyecciones'!$AB$7)</f>
        <v/>
      </c>
      <c r="S434">
        <f>SUMIFS('Stock - ETA'!$I$3:I2202,'Stock - ETA'!$F$3:F2202,'Rango proyecciones'!C434,'Stock - ETA'!$Q$3:Q2202,'Rango proyecciones'!$AB$5) + SUMIFS('Stock - ETA'!$H$3:H2202,'Stock - ETA'!$F$3:F2202,'Rango proyecciones'!C434,'Stock - ETA'!$Q$3:Q2202,'Rango proyecciones'!$AB$7)</f>
        <v/>
      </c>
      <c r="T434">
        <f>R434</f>
        <v/>
      </c>
      <c r="U434">
        <f>S434</f>
        <v/>
      </c>
      <c r="W434">
        <f>SUMIFS('Stock - ETA'!$T$3:T2202,'Stock - ETA'!$F$3:F2202,'Rango proyecciones'!C434,'Stock - ETA'!$AA$3:AA2202,'Rango proyecciones'!$AB$5) + SUMIFS('Stock - ETA'!$S$3:S2202,'Stock - ETA'!$F$3:F2202,'Rango proyecciones'!C434,'Stock - ETA'!$AA$3:AA2202,'Rango proyecciones'!$AB$8)</f>
        <v/>
      </c>
      <c r="X434">
        <f>SUMIFS('Stock - ETA'!$J$3:J2202,'Stock - ETA'!$F$3:F2202,'Rango proyecciones'!C434,'Stock - ETA'!$Q$3:Q2202,'Rango proyecciones'!$AB$5) + SUMIFS('Stock - ETA'!$I$3:I2202,'Stock - ETA'!$F$3:F2202,'Rango proyecciones'!C434,'Stock - ETA'!$Q$3:Q2202,'Rango proyecciones'!$AB$8)</f>
        <v/>
      </c>
      <c r="Y434">
        <f> 0.6 * V434 + W434</f>
        <v/>
      </c>
      <c r="Z434">
        <f> 0.6 * V434 + X434</f>
        <v/>
      </c>
    </row>
    <row r="435">
      <c r="A435" t="inlineStr">
        <is>
          <t>Cerdo</t>
        </is>
      </c>
      <c r="B435" t="inlineStr">
        <is>
          <t>Venta Local</t>
        </is>
      </c>
      <c r="C435" t="inlineStr">
        <is>
          <t>Agrosuper Shanghai1022940</t>
        </is>
      </c>
      <c r="D435" t="inlineStr">
        <is>
          <t>Agrosuper Shanghai</t>
        </is>
      </c>
      <c r="E435" t="n">
        <v>1022940</v>
      </c>
      <c r="F435" t="inlineStr">
        <is>
          <t>GO PernilM 1 kg down@ Cj 20k AS</t>
        </is>
      </c>
      <c r="G435" t="inlineStr"/>
      <c r="H435" t="n">
        <v>0</v>
      </c>
      <c r="I435" t="n">
        <v>0</v>
      </c>
      <c r="J435">
        <f>SUMIFS('Stock - ETA'!$R$3:R2202,'Stock - ETA'!$F$3:F2202,'Rango proyecciones'!C435,'Stock - ETA'!$AA$3:AA2202,'Rango proyecciones'!$AB$5)</f>
        <v/>
      </c>
      <c r="K435">
        <f>SUMIFS('Stock - ETA'!$H$3:H2202,'Stock - ETA'!$F$3:F2202,'Rango proyecciones'!C435,'Stock - ETA'!$Q$3:Q2202,'Rango proyecciones'!$AB$5)</f>
        <v/>
      </c>
      <c r="M435" t="n">
        <v>0</v>
      </c>
      <c r="N435" t="n">
        <v>0</v>
      </c>
      <c r="P435">
        <f>H435 + O435 + J435</f>
        <v/>
      </c>
      <c r="Q435">
        <f>H435 + O435 + K435</f>
        <v/>
      </c>
      <c r="R435">
        <f>SUMIFS('Stock - ETA'!$S$3:S2202,'Stock - ETA'!$F$3:F2202,'Rango proyecciones'!C435,'Stock - ETA'!$AA$3:AA2202,'Rango proyecciones'!$AB$5) + SUMIFS('Stock - ETA'!$R$3:R2202,'Stock - ETA'!$F$3:F2202,'Rango proyecciones'!C435,'Stock - ETA'!$AA$3:AA2202,'Rango proyecciones'!$AB$7)</f>
        <v/>
      </c>
      <c r="S435">
        <f>SUMIFS('Stock - ETA'!$I$3:I2202,'Stock - ETA'!$F$3:F2202,'Rango proyecciones'!C435,'Stock - ETA'!$Q$3:Q2202,'Rango proyecciones'!$AB$5) + SUMIFS('Stock - ETA'!$H$3:H2202,'Stock - ETA'!$F$3:F2202,'Rango proyecciones'!C435,'Stock - ETA'!$Q$3:Q2202,'Rango proyecciones'!$AB$7)</f>
        <v/>
      </c>
      <c r="T435">
        <f>R435</f>
        <v/>
      </c>
      <c r="U435">
        <f>S435</f>
        <v/>
      </c>
      <c r="W435">
        <f>SUMIFS('Stock - ETA'!$T$3:T2202,'Stock - ETA'!$F$3:F2202,'Rango proyecciones'!C435,'Stock - ETA'!$AA$3:AA2202,'Rango proyecciones'!$AB$5) + SUMIFS('Stock - ETA'!$S$3:S2202,'Stock - ETA'!$F$3:F2202,'Rango proyecciones'!C435,'Stock - ETA'!$AA$3:AA2202,'Rango proyecciones'!$AB$8)</f>
        <v/>
      </c>
      <c r="X435">
        <f>SUMIFS('Stock - ETA'!$J$3:J2202,'Stock - ETA'!$F$3:F2202,'Rango proyecciones'!C435,'Stock - ETA'!$Q$3:Q2202,'Rango proyecciones'!$AB$5) + SUMIFS('Stock - ETA'!$I$3:I2202,'Stock - ETA'!$F$3:F2202,'Rango proyecciones'!C435,'Stock - ETA'!$Q$3:Q2202,'Rango proyecciones'!$AB$8)</f>
        <v/>
      </c>
      <c r="Y435">
        <f> 0.6 * V435 + W435</f>
        <v/>
      </c>
      <c r="Z435">
        <f> 0.6 * V435 + X435</f>
        <v/>
      </c>
    </row>
    <row r="436">
      <c r="A436" t="inlineStr">
        <is>
          <t>Cerdo</t>
        </is>
      </c>
      <c r="B436" t="inlineStr">
        <is>
          <t>Venta Local</t>
        </is>
      </c>
      <c r="C436" t="inlineStr">
        <is>
          <t>Andes Asia1022975</t>
        </is>
      </c>
      <c r="D436" t="inlineStr">
        <is>
          <t>Andes Asia</t>
        </is>
      </c>
      <c r="E436" t="n">
        <v>1022975</v>
      </c>
      <c r="F436" t="inlineStr">
        <is>
          <t>GO Hso Pecho@ Cj 10k AA</t>
        </is>
      </c>
      <c r="G436" t="inlineStr"/>
      <c r="H436" t="n">
        <v>0</v>
      </c>
      <c r="I436" t="n">
        <v>0</v>
      </c>
      <c r="J436">
        <f>SUMIFS('Stock - ETA'!$R$3:R2202,'Stock - ETA'!$F$3:F2202,'Rango proyecciones'!C436,'Stock - ETA'!$AA$3:AA2202,'Rango proyecciones'!$AB$5)</f>
        <v/>
      </c>
      <c r="K436">
        <f>SUMIFS('Stock - ETA'!$H$3:H2202,'Stock - ETA'!$F$3:F2202,'Rango proyecciones'!C436,'Stock - ETA'!$Q$3:Q2202,'Rango proyecciones'!$AB$5)</f>
        <v/>
      </c>
      <c r="M436" t="n">
        <v>0</v>
      </c>
      <c r="N436" t="n">
        <v>0</v>
      </c>
      <c r="P436">
        <f>H436 + O436 + J436</f>
        <v/>
      </c>
      <c r="Q436">
        <f>H436 + O436 + K436</f>
        <v/>
      </c>
      <c r="R436">
        <f>SUMIFS('Stock - ETA'!$S$3:S2202,'Stock - ETA'!$F$3:F2202,'Rango proyecciones'!C436,'Stock - ETA'!$AA$3:AA2202,'Rango proyecciones'!$AB$5) + SUMIFS('Stock - ETA'!$R$3:R2202,'Stock - ETA'!$F$3:F2202,'Rango proyecciones'!C436,'Stock - ETA'!$AA$3:AA2202,'Rango proyecciones'!$AB$7)</f>
        <v/>
      </c>
      <c r="S436">
        <f>SUMIFS('Stock - ETA'!$I$3:I2202,'Stock - ETA'!$F$3:F2202,'Rango proyecciones'!C436,'Stock - ETA'!$Q$3:Q2202,'Rango proyecciones'!$AB$5) + SUMIFS('Stock - ETA'!$H$3:H2202,'Stock - ETA'!$F$3:F2202,'Rango proyecciones'!C436,'Stock - ETA'!$Q$3:Q2202,'Rango proyecciones'!$AB$7)</f>
        <v/>
      </c>
      <c r="T436">
        <f>R436</f>
        <v/>
      </c>
      <c r="U436">
        <f>S436</f>
        <v/>
      </c>
      <c r="W436">
        <f>SUMIFS('Stock - ETA'!$T$3:T2202,'Stock - ETA'!$F$3:F2202,'Rango proyecciones'!C436,'Stock - ETA'!$AA$3:AA2202,'Rango proyecciones'!$AB$5) + SUMIFS('Stock - ETA'!$S$3:S2202,'Stock - ETA'!$F$3:F2202,'Rango proyecciones'!C436,'Stock - ETA'!$AA$3:AA2202,'Rango proyecciones'!$AB$8)</f>
        <v/>
      </c>
      <c r="X436">
        <f>SUMIFS('Stock - ETA'!$J$3:J2202,'Stock - ETA'!$F$3:F2202,'Rango proyecciones'!C436,'Stock - ETA'!$Q$3:Q2202,'Rango proyecciones'!$AB$5) + SUMIFS('Stock - ETA'!$I$3:I2202,'Stock - ETA'!$F$3:F2202,'Rango proyecciones'!C436,'Stock - ETA'!$Q$3:Q2202,'Rango proyecciones'!$AB$8)</f>
        <v/>
      </c>
      <c r="Y436">
        <f> 0.7 * V436 + W436</f>
        <v/>
      </c>
      <c r="Z436">
        <f> 0.7 * V436 + X436</f>
        <v/>
      </c>
    </row>
  </sheetData>
  <mergeCells count="3">
    <mergeCell ref="J1:Q1"/>
    <mergeCell ref="R1:U1"/>
    <mergeCell ref="V1:Z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160.700601477203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10" t="n">
        <v>18198.975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77.3158340054329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29.5411179088536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10" t="n">
        <v>10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10" t="n">
        <v>20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10" t="n">
        <v>10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10" t="n">
        <v>10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9.5</v>
      </c>
      <c r="L270" s="7" t="n">
        <v>9.5</v>
      </c>
      <c r="M270" s="10" t="n">
        <v>43200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10" t="n">
        <v>15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10" t="n">
        <v>129610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10" t="n">
        <v>20007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10" t="n">
        <v>64969.041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10" t="n">
        <v>14963.635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10" t="n">
        <v>24580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10" t="n">
        <v>24320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2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1</v>
      </c>
      <c r="P346" s="7" t="n">
        <v>1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10" t="n">
        <v>3725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2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2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1.41564410114938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1</v>
      </c>
      <c r="P364" s="7" t="n">
        <v>3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1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10" t="n">
        <v>96015.02</v>
      </c>
      <c r="N372" s="6" t="n">
        <v>322675.906</v>
      </c>
      <c r="O372" s="7" t="n">
        <v>14.9427653888729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J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T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J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T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J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T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J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T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J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T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J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T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J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T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J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T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J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T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J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T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J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T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J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T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J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T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J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T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J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T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K18" t="n">
        <v>24000</v>
      </c>
      <c r="L18" t="n">
        <v>5.142011834319526</v>
      </c>
      <c r="M18" s="12" t="n">
        <v>45060</v>
      </c>
      <c r="N18" t="n">
        <v>7.5</v>
      </c>
      <c r="O18" s="13" t="n">
        <v>45067</v>
      </c>
      <c r="P18" t="n">
        <v>9</v>
      </c>
      <c r="Q18" t="inlineStr">
        <is>
          <t>SI</t>
        </is>
      </c>
      <c r="U18" s="14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J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T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J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T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J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T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J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T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K23" t="n">
        <v>24000</v>
      </c>
      <c r="L23" t="n">
        <v>5.142011834319526</v>
      </c>
      <c r="M23" s="12" t="n">
        <v>45060</v>
      </c>
      <c r="N23" t="n">
        <v>7.5</v>
      </c>
      <c r="O23" s="13" t="n">
        <v>45067</v>
      </c>
      <c r="P23" t="n">
        <v>9</v>
      </c>
      <c r="Q23" t="inlineStr">
        <is>
          <t>SI</t>
        </is>
      </c>
      <c r="U23" s="14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K24" t="n">
        <v>24000</v>
      </c>
      <c r="L24" t="n">
        <v>5.142011834319526</v>
      </c>
      <c r="M24" s="12" t="n">
        <v>45053</v>
      </c>
      <c r="N24" t="n">
        <v>7.5</v>
      </c>
      <c r="O24" s="13" t="n">
        <v>45060</v>
      </c>
      <c r="P24" t="n">
        <v>15</v>
      </c>
      <c r="Q24" t="inlineStr">
        <is>
          <t>SI</t>
        </is>
      </c>
      <c r="U24" s="1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J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T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inlineStr"/>
      <c r="I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S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inlineStr"/>
      <c r="I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S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J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T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J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T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J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T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J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T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J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T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J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T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inlineStr"/>
      <c r="I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S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J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T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J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T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J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T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inlineStr"/>
      <c r="I38" t="n">
        <v>24000</v>
      </c>
      <c r="L38" t="n">
        <v>3.003475897329453</v>
      </c>
      <c r="M38" s="12" t="n">
        <v>44999</v>
      </c>
      <c r="N38" t="n">
        <v>7</v>
      </c>
      <c r="O38" s="12" t="n">
        <v>45006</v>
      </c>
      <c r="P38" t="n">
        <v>9</v>
      </c>
      <c r="Q38" t="inlineStr">
        <is>
          <t>SI</t>
        </is>
      </c>
      <c r="S38" t="n">
        <v>24000</v>
      </c>
      <c r="V38" t="n">
        <v>5.003475897329453</v>
      </c>
      <c r="W38" s="12" t="n">
        <v>45001</v>
      </c>
      <c r="X38" t="n">
        <v>10</v>
      </c>
      <c r="Y38" s="12" t="n">
        <v>45011</v>
      </c>
      <c r="Z38" t="n">
        <v>5</v>
      </c>
      <c r="AA38" t="inlineStr">
        <is>
          <t>SI</t>
        </is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inlineStr"/>
      <c r="I39" t="n">
        <v>24000</v>
      </c>
      <c r="L39" t="n">
        <v>3.003475897329453</v>
      </c>
      <c r="M39" s="12" t="n">
        <v>44999</v>
      </c>
      <c r="N39" t="n">
        <v>7</v>
      </c>
      <c r="O39" s="12" t="n">
        <v>45006</v>
      </c>
      <c r="P39" t="n">
        <v>9</v>
      </c>
      <c r="Q39" t="inlineStr">
        <is>
          <t>SI</t>
        </is>
      </c>
      <c r="S39" t="n">
        <v>24000</v>
      </c>
      <c r="V39" t="n">
        <v>5.003475897329453</v>
      </c>
      <c r="W39" s="12" t="n">
        <v>45001</v>
      </c>
      <c r="X39" t="n">
        <v>10</v>
      </c>
      <c r="Y39" s="12" t="n">
        <v>45011</v>
      </c>
      <c r="Z39" t="n">
        <v>5</v>
      </c>
      <c r="AA39" t="inlineStr">
        <is>
          <t>SI</t>
        </is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inlineStr"/>
      <c r="I40" t="n">
        <v>24000</v>
      </c>
      <c r="L40" t="n">
        <v>3.003475897329453</v>
      </c>
      <c r="M40" s="12" t="n">
        <v>44999</v>
      </c>
      <c r="N40" t="n">
        <v>7</v>
      </c>
      <c r="O40" s="12" t="n">
        <v>45006</v>
      </c>
      <c r="P40" t="n">
        <v>9</v>
      </c>
      <c r="Q40" t="inlineStr">
        <is>
          <t>SI</t>
        </is>
      </c>
      <c r="S40" t="n">
        <v>24000</v>
      </c>
      <c r="V40" t="n">
        <v>5.003475897329453</v>
      </c>
      <c r="W40" s="12" t="n">
        <v>45001</v>
      </c>
      <c r="X40" t="n">
        <v>10</v>
      </c>
      <c r="Y40" s="12" t="n">
        <v>45011</v>
      </c>
      <c r="Z40" t="n">
        <v>5</v>
      </c>
      <c r="AA40" t="inlineStr">
        <is>
          <t>SI</t>
        </is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inlineStr"/>
      <c r="I41" t="n">
        <v>24000</v>
      </c>
      <c r="L41" t="n">
        <v>3.003475897329453</v>
      </c>
      <c r="M41" s="12" t="n">
        <v>44999</v>
      </c>
      <c r="N41" t="n">
        <v>7</v>
      </c>
      <c r="O41" s="12" t="n">
        <v>45006</v>
      </c>
      <c r="P41" t="n">
        <v>9</v>
      </c>
      <c r="Q41" t="inlineStr">
        <is>
          <t>SI</t>
        </is>
      </c>
      <c r="S41" t="n">
        <v>24000</v>
      </c>
      <c r="V41" t="n">
        <v>5.003475897329453</v>
      </c>
      <c r="W41" s="12" t="n">
        <v>45001</v>
      </c>
      <c r="X41" t="n">
        <v>10</v>
      </c>
      <c r="Y41" s="12" t="n">
        <v>45011</v>
      </c>
      <c r="Z41" t="n">
        <v>5</v>
      </c>
      <c r="AA41" t="inlineStr">
        <is>
          <t>SI</t>
        </is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inlineStr"/>
      <c r="I42" t="n">
        <v>24000</v>
      </c>
      <c r="L42" t="n">
        <v>3.003475897329453</v>
      </c>
      <c r="M42" s="12" t="n">
        <v>44999</v>
      </c>
      <c r="N42" t="n">
        <v>7</v>
      </c>
      <c r="O42" s="12" t="n">
        <v>45006</v>
      </c>
      <c r="P42" t="n">
        <v>9</v>
      </c>
      <c r="Q42" t="inlineStr">
        <is>
          <t>SI</t>
        </is>
      </c>
      <c r="S42" t="n">
        <v>24000</v>
      </c>
      <c r="V42" t="n">
        <v>5.003475897329453</v>
      </c>
      <c r="W42" s="12" t="n">
        <v>45001</v>
      </c>
      <c r="X42" t="n">
        <v>10</v>
      </c>
      <c r="Y42" s="12" t="n">
        <v>45011</v>
      </c>
      <c r="Z42" t="n">
        <v>5</v>
      </c>
      <c r="AA42" t="inlineStr">
        <is>
          <t>SI</t>
        </is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inlineStr"/>
      <c r="I43" t="n">
        <v>24000</v>
      </c>
      <c r="L43" t="n">
        <v>3.003475897329453</v>
      </c>
      <c r="M43" s="12" t="n">
        <v>44999</v>
      </c>
      <c r="N43" t="n">
        <v>7</v>
      </c>
      <c r="O43" s="12" t="n">
        <v>45006</v>
      </c>
      <c r="P43" t="n">
        <v>9</v>
      </c>
      <c r="Q43" t="inlineStr">
        <is>
          <t>SI</t>
        </is>
      </c>
      <c r="S43" t="n">
        <v>24000</v>
      </c>
      <c r="V43" t="n">
        <v>5.003475897329453</v>
      </c>
      <c r="W43" s="12" t="n">
        <v>45001</v>
      </c>
      <c r="X43" t="n">
        <v>10</v>
      </c>
      <c r="Y43" s="12" t="n">
        <v>45011</v>
      </c>
      <c r="Z43" t="n">
        <v>5</v>
      </c>
      <c r="AA43" t="inlineStr">
        <is>
          <t>SI</t>
        </is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inlineStr"/>
      <c r="I44" t="n">
        <v>24000</v>
      </c>
      <c r="L44" t="n">
        <v>3.003475897329453</v>
      </c>
      <c r="M44" s="12" t="n">
        <v>44999</v>
      </c>
      <c r="N44" t="n">
        <v>7</v>
      </c>
      <c r="O44" s="12" t="n">
        <v>45006</v>
      </c>
      <c r="P44" t="n">
        <v>9</v>
      </c>
      <c r="Q44" t="inlineStr">
        <is>
          <t>SI</t>
        </is>
      </c>
      <c r="S44" t="n">
        <v>24000</v>
      </c>
      <c r="V44" t="n">
        <v>5.003475897329453</v>
      </c>
      <c r="W44" s="12" t="n">
        <v>45001</v>
      </c>
      <c r="X44" t="n">
        <v>10</v>
      </c>
      <c r="Y44" s="12" t="n">
        <v>45011</v>
      </c>
      <c r="Z44" t="n">
        <v>5</v>
      </c>
      <c r="AA44" t="inlineStr">
        <is>
          <t>SI</t>
        </is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inlineStr"/>
      <c r="I45" t="n">
        <v>24000</v>
      </c>
      <c r="L45" t="n">
        <v>3.003475897329453</v>
      </c>
      <c r="M45" s="12" t="n">
        <v>44999</v>
      </c>
      <c r="N45" t="n">
        <v>7</v>
      </c>
      <c r="O45" s="12" t="n">
        <v>45006</v>
      </c>
      <c r="P45" t="n">
        <v>9</v>
      </c>
      <c r="Q45" t="inlineStr">
        <is>
          <t>SI</t>
        </is>
      </c>
      <c r="S45" t="n">
        <v>24000</v>
      </c>
      <c r="V45" t="n">
        <v>5.003475897329453</v>
      </c>
      <c r="W45" s="12" t="n">
        <v>45001</v>
      </c>
      <c r="X45" t="n">
        <v>10</v>
      </c>
      <c r="Y45" s="12" t="n">
        <v>45011</v>
      </c>
      <c r="Z45" t="n">
        <v>5</v>
      </c>
      <c r="AA45" t="inlineStr">
        <is>
          <t>SI</t>
        </is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inlineStr"/>
      <c r="I46" t="n">
        <v>24000</v>
      </c>
      <c r="L46" t="n">
        <v>3.003475897329453</v>
      </c>
      <c r="M46" s="12" t="n">
        <v>44999</v>
      </c>
      <c r="N46" t="n">
        <v>7</v>
      </c>
      <c r="O46" s="12" t="n">
        <v>45006</v>
      </c>
      <c r="P46" t="n">
        <v>9</v>
      </c>
      <c r="Q46" t="inlineStr">
        <is>
          <t>SI</t>
        </is>
      </c>
      <c r="S46" t="n">
        <v>24000</v>
      </c>
      <c r="V46" t="n">
        <v>5.003475897329453</v>
      </c>
      <c r="W46" s="12" t="n">
        <v>45001</v>
      </c>
      <c r="X46" t="n">
        <v>10</v>
      </c>
      <c r="Y46" s="12" t="n">
        <v>45011</v>
      </c>
      <c r="Z46" t="n">
        <v>5</v>
      </c>
      <c r="AA46" t="inlineStr">
        <is>
          <t>SI</t>
        </is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inlineStr"/>
      <c r="I47" t="n">
        <v>24000</v>
      </c>
      <c r="L47" t="n">
        <v>3.003475897329453</v>
      </c>
      <c r="M47" s="12" t="n">
        <v>45001</v>
      </c>
      <c r="N47" t="n">
        <v>7</v>
      </c>
      <c r="O47" s="12" t="n">
        <v>45008</v>
      </c>
      <c r="P47" t="n">
        <v>7</v>
      </c>
      <c r="Q47" t="inlineStr">
        <is>
          <t>SI</t>
        </is>
      </c>
      <c r="S47" t="n">
        <v>24000</v>
      </c>
      <c r="V47" t="n">
        <v>5.003475897329453</v>
      </c>
      <c r="W47" s="12" t="n">
        <v>45003</v>
      </c>
      <c r="X47" t="n">
        <v>10</v>
      </c>
      <c r="Y47" s="12" t="n">
        <v>45013</v>
      </c>
      <c r="Z47" t="n">
        <v>3</v>
      </c>
      <c r="AA47" t="inlineStr">
        <is>
          <t>SI</t>
        </is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inlineStr"/>
      <c r="I48" t="n">
        <v>24000</v>
      </c>
      <c r="L48" t="n">
        <v>3.003475897329453</v>
      </c>
      <c r="M48" s="12" t="n">
        <v>45001</v>
      </c>
      <c r="N48" t="n">
        <v>7</v>
      </c>
      <c r="O48" s="12" t="n">
        <v>45008</v>
      </c>
      <c r="P48" t="n">
        <v>7</v>
      </c>
      <c r="Q48" t="inlineStr">
        <is>
          <t>SI</t>
        </is>
      </c>
      <c r="S48" t="n">
        <v>24000</v>
      </c>
      <c r="V48" t="n">
        <v>5.003475897329453</v>
      </c>
      <c r="W48" s="12" t="n">
        <v>45003</v>
      </c>
      <c r="X48" t="n">
        <v>10</v>
      </c>
      <c r="Y48" s="12" t="n">
        <v>45013</v>
      </c>
      <c r="Z48" t="n">
        <v>3</v>
      </c>
      <c r="AA48" t="inlineStr">
        <is>
          <t>SI</t>
        </is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inlineStr"/>
      <c r="I49" t="n">
        <v>25000</v>
      </c>
      <c r="L49" t="n">
        <v>3.003475897329453</v>
      </c>
      <c r="M49" s="12" t="n">
        <v>44992</v>
      </c>
      <c r="N49" t="n">
        <v>7</v>
      </c>
      <c r="O49" s="12" t="n">
        <v>44999</v>
      </c>
      <c r="P49" t="n">
        <v>15</v>
      </c>
      <c r="Q49" t="inlineStr">
        <is>
          <t>SI</t>
        </is>
      </c>
      <c r="S49" t="n">
        <v>25000</v>
      </c>
      <c r="V49" t="n">
        <v>5.003475897329453</v>
      </c>
      <c r="W49" s="12" t="n">
        <v>44994</v>
      </c>
      <c r="X49" t="n">
        <v>10</v>
      </c>
      <c r="Y49" s="12" t="n">
        <v>45004</v>
      </c>
      <c r="Z49" t="n">
        <v>11</v>
      </c>
      <c r="AA49" t="inlineStr">
        <is>
          <t>SI</t>
        </is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inlineStr"/>
      <c r="I50" t="n">
        <v>25000</v>
      </c>
      <c r="L50" t="n">
        <v>3.003475897329453</v>
      </c>
      <c r="M50" s="12" t="n">
        <v>44992</v>
      </c>
      <c r="N50" t="n">
        <v>7</v>
      </c>
      <c r="O50" s="12" t="n">
        <v>44999</v>
      </c>
      <c r="P50" t="n">
        <v>15</v>
      </c>
      <c r="Q50" t="inlineStr">
        <is>
          <t>SI</t>
        </is>
      </c>
      <c r="S50" t="n">
        <v>25000</v>
      </c>
      <c r="V50" t="n">
        <v>5.003475897329453</v>
      </c>
      <c r="W50" s="12" t="n">
        <v>44994</v>
      </c>
      <c r="X50" t="n">
        <v>10</v>
      </c>
      <c r="Y50" s="12" t="n">
        <v>45004</v>
      </c>
      <c r="Z50" t="n">
        <v>11</v>
      </c>
      <c r="AA50" t="inlineStr">
        <is>
          <t>SI</t>
        </is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inlineStr"/>
      <c r="I51" t="n">
        <v>24000</v>
      </c>
      <c r="L51" t="n">
        <v>3.003475897329453</v>
      </c>
      <c r="M51" s="12" t="n">
        <v>44999</v>
      </c>
      <c r="N51" t="n">
        <v>7</v>
      </c>
      <c r="O51" s="12" t="n">
        <v>45006</v>
      </c>
      <c r="P51" t="n">
        <v>9</v>
      </c>
      <c r="Q51" t="inlineStr">
        <is>
          <t>SI</t>
        </is>
      </c>
      <c r="S51" t="n">
        <v>24000</v>
      </c>
      <c r="V51" t="n">
        <v>5.003475897329453</v>
      </c>
      <c r="W51" s="12" t="n">
        <v>45001</v>
      </c>
      <c r="X51" t="n">
        <v>10</v>
      </c>
      <c r="Y51" s="12" t="n">
        <v>45011</v>
      </c>
      <c r="Z51" t="n">
        <v>5</v>
      </c>
      <c r="AA51" t="inlineStr">
        <is>
          <t>SI</t>
        </is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inlineStr"/>
      <c r="I52" t="n">
        <v>24000</v>
      </c>
      <c r="L52" t="n">
        <v>3.003475897329453</v>
      </c>
      <c r="M52" s="12" t="n">
        <v>44999</v>
      </c>
      <c r="N52" t="n">
        <v>7</v>
      </c>
      <c r="O52" s="12" t="n">
        <v>45006</v>
      </c>
      <c r="P52" t="n">
        <v>9</v>
      </c>
      <c r="Q52" t="inlineStr">
        <is>
          <t>SI</t>
        </is>
      </c>
      <c r="S52" t="n">
        <v>24000</v>
      </c>
      <c r="V52" t="n">
        <v>5.003475897329453</v>
      </c>
      <c r="W52" s="12" t="n">
        <v>45001</v>
      </c>
      <c r="X52" t="n">
        <v>10</v>
      </c>
      <c r="Y52" s="12" t="n">
        <v>45011</v>
      </c>
      <c r="Z52" t="n">
        <v>5</v>
      </c>
      <c r="AA52" t="inlineStr">
        <is>
          <t>SI</t>
        </is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inlineStr"/>
      <c r="I53" t="n">
        <v>24000</v>
      </c>
      <c r="L53" t="n">
        <v>3.003475897329453</v>
      </c>
      <c r="M53" s="12" t="n">
        <v>44999</v>
      </c>
      <c r="N53" t="n">
        <v>7</v>
      </c>
      <c r="O53" s="12" t="n">
        <v>45006</v>
      </c>
      <c r="P53" t="n">
        <v>9</v>
      </c>
      <c r="Q53" t="inlineStr">
        <is>
          <t>SI</t>
        </is>
      </c>
      <c r="S53" t="n">
        <v>24000</v>
      </c>
      <c r="V53" t="n">
        <v>5.003475897329453</v>
      </c>
      <c r="W53" s="12" t="n">
        <v>45001</v>
      </c>
      <c r="X53" t="n">
        <v>10</v>
      </c>
      <c r="Y53" s="12" t="n">
        <v>45011</v>
      </c>
      <c r="Z53" t="n">
        <v>5</v>
      </c>
      <c r="AA53" t="inlineStr">
        <is>
          <t>SI</t>
        </is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inlineStr"/>
      <c r="I54" t="n">
        <v>24000</v>
      </c>
      <c r="L54" t="n">
        <v>3.003475897329453</v>
      </c>
      <c r="M54" s="12" t="n">
        <v>44999</v>
      </c>
      <c r="N54" t="n">
        <v>7</v>
      </c>
      <c r="O54" s="12" t="n">
        <v>45006</v>
      </c>
      <c r="P54" t="n">
        <v>9</v>
      </c>
      <c r="Q54" t="inlineStr">
        <is>
          <t>SI</t>
        </is>
      </c>
      <c r="S54" t="n">
        <v>24000</v>
      </c>
      <c r="V54" t="n">
        <v>5.003475897329453</v>
      </c>
      <c r="W54" s="12" t="n">
        <v>45001</v>
      </c>
      <c r="X54" t="n">
        <v>10</v>
      </c>
      <c r="Y54" s="12" t="n">
        <v>45011</v>
      </c>
      <c r="Z54" t="n">
        <v>5</v>
      </c>
      <c r="AA54" t="inlineStr">
        <is>
          <t>SI</t>
        </is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inlineStr"/>
      <c r="I55" t="n">
        <v>12000</v>
      </c>
      <c r="L55" t="n">
        <v>3.003475897329453</v>
      </c>
      <c r="M55" s="12" t="n">
        <v>45001</v>
      </c>
      <c r="N55" t="n">
        <v>7</v>
      </c>
      <c r="O55" s="12" t="n">
        <v>45008</v>
      </c>
      <c r="P55" t="n">
        <v>7</v>
      </c>
      <c r="Q55" t="inlineStr">
        <is>
          <t>SI</t>
        </is>
      </c>
      <c r="S55" t="n">
        <v>12000</v>
      </c>
      <c r="V55" t="n">
        <v>5.003475897329453</v>
      </c>
      <c r="W55" s="12" t="n">
        <v>45003</v>
      </c>
      <c r="X55" t="n">
        <v>10</v>
      </c>
      <c r="Y55" s="12" t="n">
        <v>45013</v>
      </c>
      <c r="Z55" t="n">
        <v>3</v>
      </c>
      <c r="AA55" t="inlineStr">
        <is>
          <t>SI</t>
        </is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inlineStr"/>
      <c r="I56" t="n">
        <v>12000</v>
      </c>
      <c r="L56" t="n">
        <v>3.003475897329453</v>
      </c>
      <c r="M56" s="12" t="n">
        <v>45001</v>
      </c>
      <c r="N56" t="n">
        <v>7</v>
      </c>
      <c r="O56" s="12" t="n">
        <v>45008</v>
      </c>
      <c r="P56" t="n">
        <v>7</v>
      </c>
      <c r="Q56" t="inlineStr">
        <is>
          <t>SI</t>
        </is>
      </c>
      <c r="S56" t="n">
        <v>12000</v>
      </c>
      <c r="V56" t="n">
        <v>5.003475897329453</v>
      </c>
      <c r="W56" s="12" t="n">
        <v>45003</v>
      </c>
      <c r="X56" t="n">
        <v>10</v>
      </c>
      <c r="Y56" s="12" t="n">
        <v>45013</v>
      </c>
      <c r="Z56" t="n">
        <v>3</v>
      </c>
      <c r="AA56" t="inlineStr">
        <is>
          <t>SI</t>
        </is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inlineStr"/>
      <c r="I57" t="n">
        <v>24000</v>
      </c>
      <c r="L57" t="n">
        <v>3.003475897329453</v>
      </c>
      <c r="M57" s="12" t="n">
        <v>44992</v>
      </c>
      <c r="N57" t="n">
        <v>7</v>
      </c>
      <c r="O57" s="12" t="n">
        <v>44999</v>
      </c>
      <c r="P57" t="n">
        <v>15</v>
      </c>
      <c r="Q57" t="inlineStr">
        <is>
          <t>SI</t>
        </is>
      </c>
      <c r="S57" t="n">
        <v>24000</v>
      </c>
      <c r="V57" t="n">
        <v>5.003475897329453</v>
      </c>
      <c r="W57" s="12" t="n">
        <v>44994</v>
      </c>
      <c r="X57" t="n">
        <v>10</v>
      </c>
      <c r="Y57" s="12" t="n">
        <v>45004</v>
      </c>
      <c r="Z57" t="n">
        <v>11</v>
      </c>
      <c r="AA57" t="inlineStr">
        <is>
          <t>SI</t>
        </is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inlineStr"/>
      <c r="I58" t="n">
        <v>24000</v>
      </c>
      <c r="L58" t="n">
        <v>3.003475897329453</v>
      </c>
      <c r="M58" s="12" t="n">
        <v>44992</v>
      </c>
      <c r="N58" t="n">
        <v>7</v>
      </c>
      <c r="O58" s="12" t="n">
        <v>44999</v>
      </c>
      <c r="P58" t="n">
        <v>15</v>
      </c>
      <c r="Q58" t="inlineStr">
        <is>
          <t>SI</t>
        </is>
      </c>
      <c r="S58" t="n">
        <v>24000</v>
      </c>
      <c r="V58" t="n">
        <v>5.003475897329453</v>
      </c>
      <c r="W58" s="12" t="n">
        <v>44994</v>
      </c>
      <c r="X58" t="n">
        <v>10</v>
      </c>
      <c r="Y58" s="12" t="n">
        <v>45004</v>
      </c>
      <c r="Z58" t="n">
        <v>11</v>
      </c>
      <c r="AA58" t="inlineStr">
        <is>
          <t>SI</t>
        </is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inlineStr"/>
      <c r="I59" t="n">
        <v>24000</v>
      </c>
      <c r="L59" t="n">
        <v>3.003475897329453</v>
      </c>
      <c r="M59" s="12" t="n">
        <v>44992</v>
      </c>
      <c r="N59" t="n">
        <v>7</v>
      </c>
      <c r="O59" s="12" t="n">
        <v>44999</v>
      </c>
      <c r="P59" t="n">
        <v>15</v>
      </c>
      <c r="Q59" t="inlineStr">
        <is>
          <t>SI</t>
        </is>
      </c>
      <c r="S59" t="n">
        <v>24000</v>
      </c>
      <c r="V59" t="n">
        <v>5.003475897329453</v>
      </c>
      <c r="W59" s="12" t="n">
        <v>44994</v>
      </c>
      <c r="X59" t="n">
        <v>10</v>
      </c>
      <c r="Y59" s="12" t="n">
        <v>45004</v>
      </c>
      <c r="Z59" t="n">
        <v>11</v>
      </c>
      <c r="AA59" t="inlineStr">
        <is>
          <t>SI</t>
        </is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inlineStr"/>
      <c r="I60" t="n">
        <v>24000</v>
      </c>
      <c r="L60" t="n">
        <v>3.003475897329453</v>
      </c>
      <c r="M60" s="12" t="n">
        <v>44993</v>
      </c>
      <c r="N60" t="n">
        <v>7</v>
      </c>
      <c r="O60" s="12" t="n">
        <v>45000</v>
      </c>
      <c r="P60" t="n">
        <v>14</v>
      </c>
      <c r="Q60" t="inlineStr">
        <is>
          <t>SI</t>
        </is>
      </c>
      <c r="S60" t="n">
        <v>24000</v>
      </c>
      <c r="V60" t="n">
        <v>5.003475897329453</v>
      </c>
      <c r="W60" s="12" t="n">
        <v>44995</v>
      </c>
      <c r="X60" t="n">
        <v>10</v>
      </c>
      <c r="Y60" s="12" t="n">
        <v>45005</v>
      </c>
      <c r="Z60" t="n">
        <v>10</v>
      </c>
      <c r="AA60" t="inlineStr">
        <is>
          <t>SI</t>
        </is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inlineStr"/>
      <c r="I61" t="n">
        <v>24000</v>
      </c>
      <c r="L61" t="n">
        <v>3.003475897329453</v>
      </c>
      <c r="M61" s="12" t="n">
        <v>45000</v>
      </c>
      <c r="N61" t="n">
        <v>7</v>
      </c>
      <c r="O61" s="12" t="n">
        <v>45007</v>
      </c>
      <c r="P61" t="n">
        <v>8</v>
      </c>
      <c r="Q61" t="inlineStr">
        <is>
          <t>SI</t>
        </is>
      </c>
      <c r="S61" t="n">
        <v>24000</v>
      </c>
      <c r="V61" t="n">
        <v>5.003475897329453</v>
      </c>
      <c r="W61" s="12" t="n">
        <v>45002</v>
      </c>
      <c r="X61" t="n">
        <v>10</v>
      </c>
      <c r="Y61" s="12" t="n">
        <v>45012</v>
      </c>
      <c r="Z61" t="n">
        <v>4</v>
      </c>
      <c r="AA61" t="inlineStr">
        <is>
          <t>SI</t>
        </is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inlineStr"/>
      <c r="I62" t="n">
        <v>24000</v>
      </c>
      <c r="L62" t="n">
        <v>3.003475897329453</v>
      </c>
      <c r="M62" s="12" t="n">
        <v>45000</v>
      </c>
      <c r="N62" t="n">
        <v>7</v>
      </c>
      <c r="O62" s="12" t="n">
        <v>45007</v>
      </c>
      <c r="P62" t="n">
        <v>8</v>
      </c>
      <c r="Q62" t="inlineStr">
        <is>
          <t>SI</t>
        </is>
      </c>
      <c r="S62" t="n">
        <v>24000</v>
      </c>
      <c r="V62" t="n">
        <v>5.003475897329453</v>
      </c>
      <c r="W62" s="12" t="n">
        <v>45002</v>
      </c>
      <c r="X62" t="n">
        <v>10</v>
      </c>
      <c r="Y62" s="12" t="n">
        <v>45012</v>
      </c>
      <c r="Z62" t="n">
        <v>4</v>
      </c>
      <c r="AA62" t="inlineStr">
        <is>
          <t>SI</t>
        </is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inlineStr"/>
      <c r="I63" t="n">
        <v>24000</v>
      </c>
      <c r="L63" t="n">
        <v>3.003475897329453</v>
      </c>
      <c r="M63" s="12" t="n">
        <v>45000</v>
      </c>
      <c r="N63" t="n">
        <v>7</v>
      </c>
      <c r="O63" s="12" t="n">
        <v>45007</v>
      </c>
      <c r="P63" t="n">
        <v>8</v>
      </c>
      <c r="Q63" t="inlineStr">
        <is>
          <t>SI</t>
        </is>
      </c>
      <c r="S63" t="n">
        <v>24000</v>
      </c>
      <c r="V63" t="n">
        <v>5.003475897329453</v>
      </c>
      <c r="W63" s="12" t="n">
        <v>45002</v>
      </c>
      <c r="X63" t="n">
        <v>10</v>
      </c>
      <c r="Y63" s="12" t="n">
        <v>45012</v>
      </c>
      <c r="Z63" t="n">
        <v>4</v>
      </c>
      <c r="AA63" t="inlineStr">
        <is>
          <t>SI</t>
        </is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inlineStr"/>
      <c r="I64" t="n">
        <v>24000</v>
      </c>
      <c r="L64" t="n">
        <v>3.003475897329453</v>
      </c>
      <c r="M64" s="12" t="n">
        <v>45005</v>
      </c>
      <c r="N64" t="n">
        <v>7</v>
      </c>
      <c r="O64" s="12" t="n">
        <v>45012</v>
      </c>
      <c r="P64" t="n">
        <v>4</v>
      </c>
      <c r="Q64" t="inlineStr">
        <is>
          <t>SI</t>
        </is>
      </c>
      <c r="T64" t="n">
        <v>24000</v>
      </c>
      <c r="V64" t="n">
        <v>5.003475897329453</v>
      </c>
      <c r="W64" s="12" t="n">
        <v>45007</v>
      </c>
      <c r="X64" t="n">
        <v>10</v>
      </c>
      <c r="Y64" s="12" t="n">
        <v>45017</v>
      </c>
      <c r="Z64" t="n">
        <v>22</v>
      </c>
      <c r="AA64" t="inlineStr">
        <is>
          <t>SI</t>
        </is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inlineStr"/>
      <c r="I65" t="n">
        <v>24000</v>
      </c>
      <c r="L65" t="n">
        <v>3.003475897329453</v>
      </c>
      <c r="M65" s="12" t="n">
        <v>44999</v>
      </c>
      <c r="N65" t="n">
        <v>7</v>
      </c>
      <c r="O65" s="12" t="n">
        <v>45006</v>
      </c>
      <c r="P65" t="n">
        <v>9</v>
      </c>
      <c r="Q65" t="inlineStr">
        <is>
          <t>SI</t>
        </is>
      </c>
      <c r="S65" t="n">
        <v>24000</v>
      </c>
      <c r="V65" t="n">
        <v>5.003475897329453</v>
      </c>
      <c r="W65" s="12" t="n">
        <v>45001</v>
      </c>
      <c r="X65" t="n">
        <v>10</v>
      </c>
      <c r="Y65" s="12" t="n">
        <v>45011</v>
      </c>
      <c r="Z65" t="n">
        <v>5</v>
      </c>
      <c r="AA65" t="inlineStr">
        <is>
          <t>SI</t>
        </is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inlineStr"/>
      <c r="I66" t="n">
        <v>24000</v>
      </c>
      <c r="L66" t="n">
        <v>3.003475897329453</v>
      </c>
      <c r="M66" s="12" t="n">
        <v>45005</v>
      </c>
      <c r="N66" t="n">
        <v>7</v>
      </c>
      <c r="O66" s="12" t="n">
        <v>45012</v>
      </c>
      <c r="P66" t="n">
        <v>4</v>
      </c>
      <c r="Q66" t="inlineStr">
        <is>
          <t>SI</t>
        </is>
      </c>
      <c r="T66" t="n">
        <v>24000</v>
      </c>
      <c r="V66" t="n">
        <v>5.003475897329453</v>
      </c>
      <c r="W66" s="12" t="n">
        <v>45007</v>
      </c>
      <c r="X66" t="n">
        <v>10</v>
      </c>
      <c r="Y66" s="12" t="n">
        <v>45017</v>
      </c>
      <c r="Z66" t="n">
        <v>22</v>
      </c>
      <c r="AA66" t="inlineStr">
        <is>
          <t>SI</t>
        </is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inlineStr"/>
      <c r="J67" t="n">
        <v>24000</v>
      </c>
      <c r="L67" t="n">
        <v>3.003475897329453</v>
      </c>
      <c r="M67" s="12" t="n">
        <v>45012</v>
      </c>
      <c r="N67" t="n">
        <v>7</v>
      </c>
      <c r="O67" s="12" t="n">
        <v>45019</v>
      </c>
      <c r="P67" t="n">
        <v>21</v>
      </c>
      <c r="Q67" t="inlineStr">
        <is>
          <t>SI</t>
        </is>
      </c>
      <c r="T67" t="n">
        <v>24000</v>
      </c>
      <c r="V67" t="n">
        <v>5.003475897329453</v>
      </c>
      <c r="W67" s="12" t="n">
        <v>45014</v>
      </c>
      <c r="X67" t="n">
        <v>10</v>
      </c>
      <c r="Y67" s="12" t="n">
        <v>45024</v>
      </c>
      <c r="Z67" t="n">
        <v>18</v>
      </c>
      <c r="AA67" t="inlineStr">
        <is>
          <t>SI</t>
        </is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inlineStr"/>
      <c r="J68" t="n">
        <v>24000</v>
      </c>
      <c r="L68" t="n">
        <v>3.003475897329453</v>
      </c>
      <c r="M68" s="12" t="n">
        <v>45012</v>
      </c>
      <c r="N68" t="n">
        <v>7</v>
      </c>
      <c r="O68" s="12" t="n">
        <v>45019</v>
      </c>
      <c r="P68" t="n">
        <v>21</v>
      </c>
      <c r="Q68" t="inlineStr">
        <is>
          <t>SI</t>
        </is>
      </c>
      <c r="T68" t="n">
        <v>24000</v>
      </c>
      <c r="V68" t="n">
        <v>5.003475897329453</v>
      </c>
      <c r="W68" s="12" t="n">
        <v>45014</v>
      </c>
      <c r="X68" t="n">
        <v>10</v>
      </c>
      <c r="Y68" s="12" t="n">
        <v>45024</v>
      </c>
      <c r="Z68" t="n">
        <v>18</v>
      </c>
      <c r="AA68" t="inlineStr">
        <is>
          <t>SI</t>
        </is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inlineStr"/>
      <c r="I69" t="n">
        <v>24000</v>
      </c>
      <c r="L69" t="n">
        <v>3.003475897329453</v>
      </c>
      <c r="M69" s="12" t="n">
        <v>45003</v>
      </c>
      <c r="N69" t="n">
        <v>7</v>
      </c>
      <c r="O69" s="12" t="n">
        <v>45010</v>
      </c>
      <c r="P69" t="n">
        <v>5</v>
      </c>
      <c r="Q69" t="inlineStr">
        <is>
          <t>SI</t>
        </is>
      </c>
      <c r="S69" t="n">
        <v>24000</v>
      </c>
      <c r="V69" t="n">
        <v>5.003475897329453</v>
      </c>
      <c r="W69" s="12" t="n">
        <v>45005</v>
      </c>
      <c r="X69" t="n">
        <v>10</v>
      </c>
      <c r="Y69" s="12" t="n">
        <v>45015</v>
      </c>
      <c r="Z69" t="n">
        <v>1</v>
      </c>
      <c r="AA69" t="inlineStr">
        <is>
          <t>Mes 4</t>
        </is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inlineStr"/>
      <c r="I70" t="n">
        <v>24000</v>
      </c>
      <c r="L70" t="n">
        <v>3.003475897329453</v>
      </c>
      <c r="M70" s="12" t="n">
        <v>44999</v>
      </c>
      <c r="N70" t="n">
        <v>7</v>
      </c>
      <c r="O70" s="12" t="n">
        <v>45006</v>
      </c>
      <c r="P70" t="n">
        <v>9</v>
      </c>
      <c r="Q70" t="inlineStr">
        <is>
          <t>SI</t>
        </is>
      </c>
      <c r="S70" t="n">
        <v>24000</v>
      </c>
      <c r="V70" t="n">
        <v>5.003475897329453</v>
      </c>
      <c r="W70" s="12" t="n">
        <v>45001</v>
      </c>
      <c r="X70" t="n">
        <v>10</v>
      </c>
      <c r="Y70" s="12" t="n">
        <v>45011</v>
      </c>
      <c r="Z70" t="n">
        <v>5</v>
      </c>
      <c r="AA70" t="inlineStr">
        <is>
          <t>SI</t>
        </is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inlineStr"/>
      <c r="I71" t="n">
        <v>42</v>
      </c>
      <c r="L71" t="n">
        <v>3.003475897329453</v>
      </c>
      <c r="M71" s="12" t="n">
        <v>45001</v>
      </c>
      <c r="N71" t="n">
        <v>7</v>
      </c>
      <c r="O71" s="12" t="n">
        <v>45008</v>
      </c>
      <c r="P71" t="n">
        <v>7</v>
      </c>
      <c r="Q71" t="inlineStr">
        <is>
          <t>SI</t>
        </is>
      </c>
      <c r="S71" t="n">
        <v>42</v>
      </c>
      <c r="V71" t="n">
        <v>5.003475897329453</v>
      </c>
      <c r="W71" s="12" t="n">
        <v>45003</v>
      </c>
      <c r="X71" t="n">
        <v>10</v>
      </c>
      <c r="Y71" s="12" t="n">
        <v>45013</v>
      </c>
      <c r="Z71" t="n">
        <v>3</v>
      </c>
      <c r="AA71" t="inlineStr">
        <is>
          <t>SI</t>
        </is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inlineStr"/>
      <c r="I72" t="n">
        <v>50</v>
      </c>
      <c r="L72" t="n">
        <v>3.003475897329453</v>
      </c>
      <c r="M72" s="12" t="n">
        <v>45001</v>
      </c>
      <c r="N72" t="n">
        <v>7</v>
      </c>
      <c r="O72" s="12" t="n">
        <v>45008</v>
      </c>
      <c r="P72" t="n">
        <v>7</v>
      </c>
      <c r="Q72" t="inlineStr">
        <is>
          <t>SI</t>
        </is>
      </c>
      <c r="S72" t="n">
        <v>50</v>
      </c>
      <c r="V72" t="n">
        <v>5.003475897329453</v>
      </c>
      <c r="W72" s="12" t="n">
        <v>45003</v>
      </c>
      <c r="X72" t="n">
        <v>10</v>
      </c>
      <c r="Y72" s="12" t="n">
        <v>45013</v>
      </c>
      <c r="Z72" t="n">
        <v>3</v>
      </c>
      <c r="AA72" t="inlineStr">
        <is>
          <t>SI</t>
        </is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inlineStr"/>
      <c r="I73" t="n">
        <v>23908</v>
      </c>
      <c r="L73" t="n">
        <v>3.003475897329453</v>
      </c>
      <c r="M73" s="12" t="n">
        <v>45001</v>
      </c>
      <c r="N73" t="n">
        <v>7</v>
      </c>
      <c r="O73" s="12" t="n">
        <v>45008</v>
      </c>
      <c r="P73" t="n">
        <v>7</v>
      </c>
      <c r="Q73" t="inlineStr">
        <is>
          <t>SI</t>
        </is>
      </c>
      <c r="S73" t="n">
        <v>23908</v>
      </c>
      <c r="V73" t="n">
        <v>5.003475897329453</v>
      </c>
      <c r="W73" s="12" t="n">
        <v>45003</v>
      </c>
      <c r="X73" t="n">
        <v>10</v>
      </c>
      <c r="Y73" s="12" t="n">
        <v>45013</v>
      </c>
      <c r="Z73" t="n">
        <v>3</v>
      </c>
      <c r="AA73" t="inlineStr">
        <is>
          <t>SI</t>
        </is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J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T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J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T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J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T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J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T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J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T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J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T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J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T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J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T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J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T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J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T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J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T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J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T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J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T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J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T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J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T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J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T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J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T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J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T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J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T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J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T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J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T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J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T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J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T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J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T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J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T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J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T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J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T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J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T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J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U102" s="14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J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T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J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T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J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T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J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T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J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T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J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T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J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T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J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T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J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T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J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T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J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T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J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T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J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T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J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T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J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T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J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T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J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T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J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T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J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T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J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T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J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T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J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T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J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T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J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T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J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T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J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T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J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T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J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T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J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T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K132" t="n">
        <v>25000</v>
      </c>
      <c r="L132" t="n">
        <v>4.657346307107681</v>
      </c>
      <c r="M132" s="12" t="n">
        <v>45043</v>
      </c>
      <c r="N132" t="n">
        <v>7</v>
      </c>
      <c r="O132" s="13" t="n">
        <v>45050</v>
      </c>
      <c r="P132" t="n">
        <v>23</v>
      </c>
      <c r="Q132" t="inlineStr">
        <is>
          <t>SI</t>
        </is>
      </c>
      <c r="U132" s="14" t="n">
        <v>25000</v>
      </c>
      <c r="V132" t="n">
        <v>6.657346307107681</v>
      </c>
      <c r="W132" s="12" t="n">
        <v>45045</v>
      </c>
      <c r="X132" t="n">
        <v>10</v>
      </c>
      <c r="Y132" s="12" t="n">
        <v>45055</v>
      </c>
      <c r="Z132" t="n">
        <v>19</v>
      </c>
      <c r="AA132" t="inlineStr">
        <is>
          <t>SI</t>
        </is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K133" t="n">
        <v>25000</v>
      </c>
      <c r="L133" t="n">
        <v>4.657346307107681</v>
      </c>
      <c r="M133" s="12" t="n">
        <v>45043</v>
      </c>
      <c r="N133" t="n">
        <v>7</v>
      </c>
      <c r="O133" s="13" t="n">
        <v>45050</v>
      </c>
      <c r="P133" t="n">
        <v>23</v>
      </c>
      <c r="Q133" t="inlineStr">
        <is>
          <t>SI</t>
        </is>
      </c>
      <c r="U133" s="14" t="n">
        <v>25000</v>
      </c>
      <c r="V133" t="n">
        <v>6.657346307107681</v>
      </c>
      <c r="W133" s="12" t="n">
        <v>45045</v>
      </c>
      <c r="X133" t="n">
        <v>10</v>
      </c>
      <c r="Y133" s="12" t="n">
        <v>45055</v>
      </c>
      <c r="Z133" t="n">
        <v>19</v>
      </c>
      <c r="AA133" t="inlineStr">
        <is>
          <t>SI</t>
        </is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K134" t="n">
        <v>25000</v>
      </c>
      <c r="L134" t="n">
        <v>4.657346307107681</v>
      </c>
      <c r="M134" s="12" t="n">
        <v>45043</v>
      </c>
      <c r="N134" t="n">
        <v>7</v>
      </c>
      <c r="O134" s="13" t="n">
        <v>45050</v>
      </c>
      <c r="P134" t="n">
        <v>23</v>
      </c>
      <c r="Q134" t="inlineStr">
        <is>
          <t>SI</t>
        </is>
      </c>
      <c r="U134" s="14" t="n">
        <v>25000</v>
      </c>
      <c r="V134" t="n">
        <v>6.657346307107681</v>
      </c>
      <c r="W134" s="12" t="n">
        <v>45045</v>
      </c>
      <c r="X134" t="n">
        <v>10</v>
      </c>
      <c r="Y134" s="12" t="n">
        <v>45055</v>
      </c>
      <c r="Z134" t="n">
        <v>19</v>
      </c>
      <c r="AA134" t="inlineStr">
        <is>
          <t>SI</t>
        </is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K135" t="n">
        <v>25000</v>
      </c>
      <c r="L135" t="n">
        <v>4.657346307107681</v>
      </c>
      <c r="M135" s="12" t="n">
        <v>45043</v>
      </c>
      <c r="N135" t="n">
        <v>7</v>
      </c>
      <c r="O135" s="13" t="n">
        <v>45050</v>
      </c>
      <c r="P135" t="n">
        <v>23</v>
      </c>
      <c r="Q135" t="inlineStr">
        <is>
          <t>SI</t>
        </is>
      </c>
      <c r="U135" s="14" t="n">
        <v>25000</v>
      </c>
      <c r="V135" t="n">
        <v>6.657346307107681</v>
      </c>
      <c r="W135" s="12" t="n">
        <v>45045</v>
      </c>
      <c r="X135" t="n">
        <v>10</v>
      </c>
      <c r="Y135" s="12" t="n">
        <v>45055</v>
      </c>
      <c r="Z135" t="n">
        <v>19</v>
      </c>
      <c r="AA135" t="inlineStr">
        <is>
          <t>SI</t>
        </is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K136" t="n">
        <v>25000</v>
      </c>
      <c r="L136" t="n">
        <v>4.657346307107681</v>
      </c>
      <c r="M136" s="12" t="n">
        <v>45043</v>
      </c>
      <c r="N136" t="n">
        <v>7</v>
      </c>
      <c r="O136" s="13" t="n">
        <v>45050</v>
      </c>
      <c r="P136" t="n">
        <v>23</v>
      </c>
      <c r="Q136" t="inlineStr">
        <is>
          <t>SI</t>
        </is>
      </c>
      <c r="U136" s="14" t="n">
        <v>25000</v>
      </c>
      <c r="V136" t="n">
        <v>6.657346307107681</v>
      </c>
      <c r="W136" s="12" t="n">
        <v>45045</v>
      </c>
      <c r="X136" t="n">
        <v>10</v>
      </c>
      <c r="Y136" s="12" t="n">
        <v>45055</v>
      </c>
      <c r="Z136" t="n">
        <v>19</v>
      </c>
      <c r="AA136" t="inlineStr">
        <is>
          <t>SI</t>
        </is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K137" t="n">
        <v>25000</v>
      </c>
      <c r="L137" t="n">
        <v>4.657346307107681</v>
      </c>
      <c r="M137" s="12" t="n">
        <v>45043</v>
      </c>
      <c r="N137" t="n">
        <v>7</v>
      </c>
      <c r="O137" s="13" t="n">
        <v>45050</v>
      </c>
      <c r="P137" t="n">
        <v>23</v>
      </c>
      <c r="Q137" t="inlineStr">
        <is>
          <t>SI</t>
        </is>
      </c>
      <c r="U137" s="14" t="n">
        <v>25000</v>
      </c>
      <c r="V137" t="n">
        <v>6.657346307107681</v>
      </c>
      <c r="W137" s="12" t="n">
        <v>45045</v>
      </c>
      <c r="X137" t="n">
        <v>10</v>
      </c>
      <c r="Y137" s="12" t="n">
        <v>45055</v>
      </c>
      <c r="Z137" t="n">
        <v>19</v>
      </c>
      <c r="AA137" t="inlineStr">
        <is>
          <t>SI</t>
        </is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K138" t="n">
        <v>25000</v>
      </c>
      <c r="L138" t="n">
        <v>4.657346307107681</v>
      </c>
      <c r="M138" s="12" t="n">
        <v>45043</v>
      </c>
      <c r="N138" t="n">
        <v>7</v>
      </c>
      <c r="O138" s="13" t="n">
        <v>45050</v>
      </c>
      <c r="P138" t="n">
        <v>23</v>
      </c>
      <c r="Q138" t="inlineStr">
        <is>
          <t>SI</t>
        </is>
      </c>
      <c r="U138" s="14" t="n">
        <v>25000</v>
      </c>
      <c r="V138" t="n">
        <v>6.657346307107681</v>
      </c>
      <c r="W138" s="12" t="n">
        <v>45045</v>
      </c>
      <c r="X138" t="n">
        <v>10</v>
      </c>
      <c r="Y138" s="12" t="n">
        <v>45055</v>
      </c>
      <c r="Z138" t="n">
        <v>19</v>
      </c>
      <c r="AA138" t="inlineStr">
        <is>
          <t>SI</t>
        </is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K139" t="n">
        <v>25000</v>
      </c>
      <c r="L139" t="n">
        <v>4.657346307107681</v>
      </c>
      <c r="M139" s="12" t="n">
        <v>45043</v>
      </c>
      <c r="N139" t="n">
        <v>7</v>
      </c>
      <c r="O139" s="13" t="n">
        <v>45050</v>
      </c>
      <c r="P139" t="n">
        <v>23</v>
      </c>
      <c r="Q139" t="inlineStr">
        <is>
          <t>SI</t>
        </is>
      </c>
      <c r="U139" s="14" t="n">
        <v>25000</v>
      </c>
      <c r="V139" t="n">
        <v>6.657346307107681</v>
      </c>
      <c r="W139" s="12" t="n">
        <v>45045</v>
      </c>
      <c r="X139" t="n">
        <v>10</v>
      </c>
      <c r="Y139" s="12" t="n">
        <v>45055</v>
      </c>
      <c r="Z139" t="n">
        <v>19</v>
      </c>
      <c r="AA139" t="inlineStr">
        <is>
          <t>SI</t>
        </is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K140" t="n">
        <v>25000</v>
      </c>
      <c r="L140" t="n">
        <v>4.657346307107681</v>
      </c>
      <c r="M140" s="12" t="n">
        <v>45048</v>
      </c>
      <c r="N140" t="n">
        <v>7</v>
      </c>
      <c r="O140" s="13" t="n">
        <v>45055</v>
      </c>
      <c r="P140" t="n">
        <v>19</v>
      </c>
      <c r="Q140" t="inlineStr">
        <is>
          <t>SI</t>
        </is>
      </c>
      <c r="U140" s="14" t="n">
        <v>25000</v>
      </c>
      <c r="V140" t="n">
        <v>6.657346307107681</v>
      </c>
      <c r="W140" s="12" t="n">
        <v>45050</v>
      </c>
      <c r="X140" t="n">
        <v>10</v>
      </c>
      <c r="Y140" s="12" t="n">
        <v>45060</v>
      </c>
      <c r="Z140" t="n">
        <v>15</v>
      </c>
      <c r="AA140" t="inlineStr">
        <is>
          <t>SI</t>
        </is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K141" t="n">
        <v>24000</v>
      </c>
      <c r="L141" t="n">
        <v>4.657346307107681</v>
      </c>
      <c r="M141" s="12" t="n">
        <v>45048</v>
      </c>
      <c r="N141" t="n">
        <v>7</v>
      </c>
      <c r="O141" s="13" t="n">
        <v>45055</v>
      </c>
      <c r="P141" t="n">
        <v>19</v>
      </c>
      <c r="Q141" t="inlineStr">
        <is>
          <t>SI</t>
        </is>
      </c>
      <c r="U141" s="14" t="n">
        <v>24000</v>
      </c>
      <c r="V141" t="n">
        <v>6.657346307107681</v>
      </c>
      <c r="W141" s="12" t="n">
        <v>45050</v>
      </c>
      <c r="X141" t="n">
        <v>10</v>
      </c>
      <c r="Y141" s="12" t="n">
        <v>45060</v>
      </c>
      <c r="Z141" t="n">
        <v>15</v>
      </c>
      <c r="AA141" t="inlineStr">
        <is>
          <t>SI</t>
        </is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J142" t="n">
        <v>22000</v>
      </c>
      <c r="L142" t="n">
        <v>4.657346307107681</v>
      </c>
      <c r="M142" s="12" t="n">
        <v>45026</v>
      </c>
      <c r="N142" t="n">
        <v>7</v>
      </c>
      <c r="O142" s="12" t="n">
        <v>45033</v>
      </c>
      <c r="P142" t="n">
        <v>11</v>
      </c>
      <c r="Q142" t="inlineStr">
        <is>
          <t>SI</t>
        </is>
      </c>
      <c r="T142" t="n">
        <v>22000</v>
      </c>
      <c r="V142" t="n">
        <v>6.657346307107681</v>
      </c>
      <c r="W142" s="12" t="n">
        <v>45028</v>
      </c>
      <c r="X142" t="n">
        <v>10</v>
      </c>
      <c r="Y142" s="12" t="n">
        <v>45038</v>
      </c>
      <c r="Z142" t="n">
        <v>6</v>
      </c>
      <c r="AA142" t="inlineStr">
        <is>
          <t>SI</t>
        </is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K143" t="n">
        <v>24000</v>
      </c>
      <c r="L143" t="n">
        <v>4.657346307107681</v>
      </c>
      <c r="M143" s="12" t="n">
        <v>45048</v>
      </c>
      <c r="N143" t="n">
        <v>7</v>
      </c>
      <c r="O143" s="13" t="n">
        <v>45055</v>
      </c>
      <c r="P143" t="n">
        <v>19</v>
      </c>
      <c r="Q143" t="inlineStr">
        <is>
          <t>SI</t>
        </is>
      </c>
      <c r="U143" s="14" t="n">
        <v>24000</v>
      </c>
      <c r="V143" t="n">
        <v>6.657346307107681</v>
      </c>
      <c r="W143" s="12" t="n">
        <v>45050</v>
      </c>
      <c r="X143" t="n">
        <v>10</v>
      </c>
      <c r="Y143" s="12" t="n">
        <v>45060</v>
      </c>
      <c r="Z143" t="n">
        <v>15</v>
      </c>
      <c r="AA143" t="inlineStr">
        <is>
          <t>SI</t>
        </is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K144" t="n">
        <v>24000</v>
      </c>
      <c r="L144" t="n">
        <v>4.657346307107681</v>
      </c>
      <c r="M144" s="12" t="n">
        <v>45048</v>
      </c>
      <c r="N144" t="n">
        <v>7</v>
      </c>
      <c r="O144" s="13" t="n">
        <v>45055</v>
      </c>
      <c r="P144" t="n">
        <v>19</v>
      </c>
      <c r="Q144" t="inlineStr">
        <is>
          <t>SI</t>
        </is>
      </c>
      <c r="U144" s="14" t="n">
        <v>24000</v>
      </c>
      <c r="V144" t="n">
        <v>6.657346307107681</v>
      </c>
      <c r="W144" s="12" t="n">
        <v>45050</v>
      </c>
      <c r="X144" t="n">
        <v>10</v>
      </c>
      <c r="Y144" s="12" t="n">
        <v>45060</v>
      </c>
      <c r="Z144" t="n">
        <v>15</v>
      </c>
      <c r="AA144" t="inlineStr">
        <is>
          <t>SI</t>
        </is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K145" t="n">
        <v>24000</v>
      </c>
      <c r="L145" t="n">
        <v>4.657346307107681</v>
      </c>
      <c r="M145" s="12" t="n">
        <v>45048</v>
      </c>
      <c r="N145" t="n">
        <v>7</v>
      </c>
      <c r="O145" s="13" t="n">
        <v>45055</v>
      </c>
      <c r="P145" t="n">
        <v>19</v>
      </c>
      <c r="Q145" t="inlineStr">
        <is>
          <t>SI</t>
        </is>
      </c>
      <c r="U145" s="14" t="n">
        <v>24000</v>
      </c>
      <c r="V145" t="n">
        <v>6.657346307107681</v>
      </c>
      <c r="W145" s="12" t="n">
        <v>45050</v>
      </c>
      <c r="X145" t="n">
        <v>10</v>
      </c>
      <c r="Y145" s="12" t="n">
        <v>45060</v>
      </c>
      <c r="Z145" t="n">
        <v>15</v>
      </c>
      <c r="AA145" t="inlineStr">
        <is>
          <t>SI</t>
        </is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K146" t="n">
        <v>24000</v>
      </c>
      <c r="L146" t="n">
        <v>4.657346307107681</v>
      </c>
      <c r="M146" s="12" t="n">
        <v>45048</v>
      </c>
      <c r="N146" t="n">
        <v>7</v>
      </c>
      <c r="O146" s="13" t="n">
        <v>45055</v>
      </c>
      <c r="P146" t="n">
        <v>19</v>
      </c>
      <c r="Q146" t="inlineStr">
        <is>
          <t>SI</t>
        </is>
      </c>
      <c r="U146" s="14" t="n">
        <v>24000</v>
      </c>
      <c r="V146" t="n">
        <v>6.657346307107681</v>
      </c>
      <c r="W146" s="12" t="n">
        <v>45050</v>
      </c>
      <c r="X146" t="n">
        <v>10</v>
      </c>
      <c r="Y146" s="12" t="n">
        <v>45060</v>
      </c>
      <c r="Z146" t="n">
        <v>15</v>
      </c>
      <c r="AA146" t="inlineStr">
        <is>
          <t>SI</t>
        </is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J147" t="n">
        <v>22000</v>
      </c>
      <c r="L147" t="n">
        <v>4.657346307107681</v>
      </c>
      <c r="M147" s="12" t="n">
        <v>45026</v>
      </c>
      <c r="N147" t="n">
        <v>7</v>
      </c>
      <c r="O147" s="12" t="n">
        <v>45033</v>
      </c>
      <c r="P147" t="n">
        <v>11</v>
      </c>
      <c r="Q147" t="inlineStr">
        <is>
          <t>SI</t>
        </is>
      </c>
      <c r="T147" t="n">
        <v>22000</v>
      </c>
      <c r="V147" t="n">
        <v>6.657346307107681</v>
      </c>
      <c r="W147" s="12" t="n">
        <v>45028</v>
      </c>
      <c r="X147" t="n">
        <v>10</v>
      </c>
      <c r="Y147" s="12" t="n">
        <v>45038</v>
      </c>
      <c r="Z147" t="n">
        <v>6</v>
      </c>
      <c r="AA147" t="inlineStr">
        <is>
          <t>SI</t>
        </is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J148" t="n">
        <v>22000</v>
      </c>
      <c r="L148" t="n">
        <v>4.657346307107681</v>
      </c>
      <c r="M148" s="12" t="n">
        <v>45026</v>
      </c>
      <c r="N148" t="n">
        <v>7</v>
      </c>
      <c r="O148" s="12" t="n">
        <v>45033</v>
      </c>
      <c r="P148" t="n">
        <v>11</v>
      </c>
      <c r="Q148" t="inlineStr">
        <is>
          <t>SI</t>
        </is>
      </c>
      <c r="T148" t="n">
        <v>22000</v>
      </c>
      <c r="V148" t="n">
        <v>6.657346307107681</v>
      </c>
      <c r="W148" s="12" t="n">
        <v>45028</v>
      </c>
      <c r="X148" t="n">
        <v>10</v>
      </c>
      <c r="Y148" s="12" t="n">
        <v>45038</v>
      </c>
      <c r="Z148" t="n">
        <v>6</v>
      </c>
      <c r="AA148" t="inlineStr">
        <is>
          <t>SI</t>
        </is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K149" t="n">
        <v>24000</v>
      </c>
      <c r="L149" t="n">
        <v>4.657346307107681</v>
      </c>
      <c r="M149" s="12" t="n">
        <v>45056</v>
      </c>
      <c r="N149" t="n">
        <v>7</v>
      </c>
      <c r="O149" s="13" t="n">
        <v>45063</v>
      </c>
      <c r="P149" t="n">
        <v>12</v>
      </c>
      <c r="Q149" t="inlineStr">
        <is>
          <t>SI</t>
        </is>
      </c>
      <c r="U149" s="14" t="n">
        <v>24000</v>
      </c>
      <c r="V149" t="n">
        <v>6.657346307107681</v>
      </c>
      <c r="W149" s="12" t="n">
        <v>45058</v>
      </c>
      <c r="X149" t="n">
        <v>10</v>
      </c>
      <c r="Y149" s="12" t="n">
        <v>45068</v>
      </c>
      <c r="Z149" t="n">
        <v>8</v>
      </c>
      <c r="AA149" t="inlineStr">
        <is>
          <t>SI</t>
        </is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J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T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J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T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J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T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J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T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J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T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J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T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J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T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J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S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J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S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J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S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inlineStr"/>
      <c r="I160" t="n">
        <v>24000</v>
      </c>
      <c r="L160" t="n">
        <v>3.003475897329453</v>
      </c>
      <c r="M160" s="12" t="n">
        <v>44999</v>
      </c>
      <c r="N160" t="n">
        <v>7</v>
      </c>
      <c r="O160" s="12" t="n">
        <v>45006</v>
      </c>
      <c r="P160" t="n">
        <v>9</v>
      </c>
      <c r="Q160" t="inlineStr">
        <is>
          <t>SI</t>
        </is>
      </c>
      <c r="S160" t="n">
        <v>24000</v>
      </c>
      <c r="V160" t="n">
        <v>5.003475897329453</v>
      </c>
      <c r="W160" s="12" t="n">
        <v>45001</v>
      </c>
      <c r="X160" t="n">
        <v>10</v>
      </c>
      <c r="Y160" s="12" t="n">
        <v>45011</v>
      </c>
      <c r="Z160" t="n">
        <v>5</v>
      </c>
      <c r="AA160" t="inlineStr">
        <is>
          <t>SI</t>
        </is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inlineStr"/>
      <c r="I161" t="n">
        <v>24000</v>
      </c>
      <c r="L161" t="n">
        <v>3.003475897329453</v>
      </c>
      <c r="M161" s="12" t="n">
        <v>44993</v>
      </c>
      <c r="N161" t="n">
        <v>7</v>
      </c>
      <c r="O161" s="12" t="n">
        <v>45000</v>
      </c>
      <c r="P161" t="n">
        <v>14</v>
      </c>
      <c r="Q161" t="inlineStr">
        <is>
          <t>SI</t>
        </is>
      </c>
      <c r="S161" t="n">
        <v>24000</v>
      </c>
      <c r="V161" t="n">
        <v>5.003475897329453</v>
      </c>
      <c r="W161" s="12" t="n">
        <v>44995</v>
      </c>
      <c r="X161" t="n">
        <v>10</v>
      </c>
      <c r="Y161" s="12" t="n">
        <v>45005</v>
      </c>
      <c r="Z161" t="n">
        <v>10</v>
      </c>
      <c r="AA161" t="inlineStr">
        <is>
          <t>SI</t>
        </is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inlineStr"/>
      <c r="I162" t="n">
        <v>24000</v>
      </c>
      <c r="L162" t="n">
        <v>3.003475897329453</v>
      </c>
      <c r="M162" s="12" t="n">
        <v>44993</v>
      </c>
      <c r="N162" t="n">
        <v>7</v>
      </c>
      <c r="O162" s="12" t="n">
        <v>45000</v>
      </c>
      <c r="P162" t="n">
        <v>14</v>
      </c>
      <c r="Q162" t="inlineStr">
        <is>
          <t>SI</t>
        </is>
      </c>
      <c r="S162" t="n">
        <v>24000</v>
      </c>
      <c r="V162" t="n">
        <v>5.003475897329453</v>
      </c>
      <c r="W162" s="12" t="n">
        <v>44995</v>
      </c>
      <c r="X162" t="n">
        <v>10</v>
      </c>
      <c r="Y162" s="12" t="n">
        <v>45005</v>
      </c>
      <c r="Z162" t="n">
        <v>10</v>
      </c>
      <c r="AA162" t="inlineStr">
        <is>
          <t>SI</t>
        </is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inlineStr"/>
      <c r="I163" t="n">
        <v>24000</v>
      </c>
      <c r="L163" t="n">
        <v>3.003475897329453</v>
      </c>
      <c r="M163" s="12" t="n">
        <v>45006</v>
      </c>
      <c r="N163" t="n">
        <v>7</v>
      </c>
      <c r="O163" s="12" t="n">
        <v>45013</v>
      </c>
      <c r="P163" t="n">
        <v>3</v>
      </c>
      <c r="Q163" t="inlineStr">
        <is>
          <t>SI</t>
        </is>
      </c>
      <c r="T163" t="n">
        <v>24000</v>
      </c>
      <c r="V163" t="n">
        <v>5.003475897329453</v>
      </c>
      <c r="W163" s="12" t="n">
        <v>45008</v>
      </c>
      <c r="X163" t="n">
        <v>10</v>
      </c>
      <c r="Y163" s="12" t="n">
        <v>45018</v>
      </c>
      <c r="Z163" t="n">
        <v>22</v>
      </c>
      <c r="AA163" t="inlineStr">
        <is>
          <t>SI</t>
        </is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inlineStr"/>
      <c r="I164" t="n">
        <v>24000</v>
      </c>
      <c r="L164" t="n">
        <v>3.003475897329453</v>
      </c>
      <c r="M164" s="12" t="n">
        <v>45006</v>
      </c>
      <c r="N164" t="n">
        <v>7</v>
      </c>
      <c r="O164" s="12" t="n">
        <v>45013</v>
      </c>
      <c r="P164" t="n">
        <v>3</v>
      </c>
      <c r="Q164" t="inlineStr">
        <is>
          <t>SI</t>
        </is>
      </c>
      <c r="T164" t="n">
        <v>24000</v>
      </c>
      <c r="V164" t="n">
        <v>5.003475897329453</v>
      </c>
      <c r="W164" s="12" t="n">
        <v>45008</v>
      </c>
      <c r="X164" t="n">
        <v>10</v>
      </c>
      <c r="Y164" s="12" t="n">
        <v>45018</v>
      </c>
      <c r="Z164" t="n">
        <v>22</v>
      </c>
      <c r="AA164" t="inlineStr">
        <is>
          <t>SI</t>
        </is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inlineStr"/>
      <c r="I165" t="n">
        <v>24000</v>
      </c>
      <c r="L165" t="n">
        <v>3.003475897329453</v>
      </c>
      <c r="M165" s="12" t="n">
        <v>45006</v>
      </c>
      <c r="N165" t="n">
        <v>7</v>
      </c>
      <c r="O165" s="12" t="n">
        <v>45013</v>
      </c>
      <c r="P165" t="n">
        <v>3</v>
      </c>
      <c r="Q165" t="inlineStr">
        <is>
          <t>SI</t>
        </is>
      </c>
      <c r="T165" t="n">
        <v>24000</v>
      </c>
      <c r="V165" t="n">
        <v>5.003475897329453</v>
      </c>
      <c r="W165" s="12" t="n">
        <v>45008</v>
      </c>
      <c r="X165" t="n">
        <v>10</v>
      </c>
      <c r="Y165" s="12" t="n">
        <v>45018</v>
      </c>
      <c r="Z165" t="n">
        <v>22</v>
      </c>
      <c r="AA165" t="inlineStr">
        <is>
          <t>SI</t>
        </is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inlineStr"/>
      <c r="I166" t="n">
        <v>2000</v>
      </c>
      <c r="L166" t="n">
        <v>3.003475897329453</v>
      </c>
      <c r="M166" s="12" t="n">
        <v>45006</v>
      </c>
      <c r="N166" t="n">
        <v>7</v>
      </c>
      <c r="O166" s="12" t="n">
        <v>45013</v>
      </c>
      <c r="P166" t="n">
        <v>3</v>
      </c>
      <c r="Q166" t="inlineStr">
        <is>
          <t>SI</t>
        </is>
      </c>
      <c r="T166" t="n">
        <v>2000</v>
      </c>
      <c r="V166" t="n">
        <v>5.003475897329453</v>
      </c>
      <c r="W166" s="12" t="n">
        <v>45008</v>
      </c>
      <c r="X166" t="n">
        <v>10</v>
      </c>
      <c r="Y166" s="12" t="n">
        <v>45018</v>
      </c>
      <c r="Z166" t="n">
        <v>22</v>
      </c>
      <c r="AA166" t="inlineStr">
        <is>
          <t>SI</t>
        </is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inlineStr"/>
      <c r="I167" t="n">
        <v>2500</v>
      </c>
      <c r="L167" t="n">
        <v>3.003475897329453</v>
      </c>
      <c r="M167" s="12" t="n">
        <v>45006</v>
      </c>
      <c r="N167" t="n">
        <v>7</v>
      </c>
      <c r="O167" s="12" t="n">
        <v>45013</v>
      </c>
      <c r="P167" t="n">
        <v>3</v>
      </c>
      <c r="Q167" t="inlineStr">
        <is>
          <t>SI</t>
        </is>
      </c>
      <c r="T167" t="n">
        <v>2500</v>
      </c>
      <c r="V167" t="n">
        <v>5.003475897329453</v>
      </c>
      <c r="W167" s="12" t="n">
        <v>45008</v>
      </c>
      <c r="X167" t="n">
        <v>10</v>
      </c>
      <c r="Y167" s="12" t="n">
        <v>45018</v>
      </c>
      <c r="Z167" t="n">
        <v>22</v>
      </c>
      <c r="AA167" t="inlineStr">
        <is>
          <t>SI</t>
        </is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inlineStr"/>
      <c r="I168" t="n">
        <v>19500</v>
      </c>
      <c r="L168" t="n">
        <v>3.003475897329453</v>
      </c>
      <c r="M168" s="12" t="n">
        <v>45006</v>
      </c>
      <c r="N168" t="n">
        <v>7</v>
      </c>
      <c r="O168" s="12" t="n">
        <v>45013</v>
      </c>
      <c r="P168" t="n">
        <v>3</v>
      </c>
      <c r="Q168" t="inlineStr">
        <is>
          <t>SI</t>
        </is>
      </c>
      <c r="T168" t="n">
        <v>19500</v>
      </c>
      <c r="V168" t="n">
        <v>5.003475897329453</v>
      </c>
      <c r="W168" s="12" t="n">
        <v>45008</v>
      </c>
      <c r="X168" t="n">
        <v>10</v>
      </c>
      <c r="Y168" s="12" t="n">
        <v>45018</v>
      </c>
      <c r="Z168" t="n">
        <v>22</v>
      </c>
      <c r="AA168" t="inlineStr">
        <is>
          <t>SI</t>
        </is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inlineStr"/>
      <c r="I169" t="n">
        <v>24000</v>
      </c>
      <c r="L169" t="n">
        <v>3.003475897329453</v>
      </c>
      <c r="M169" s="12" t="n">
        <v>45006</v>
      </c>
      <c r="N169" t="n">
        <v>7</v>
      </c>
      <c r="O169" s="12" t="n">
        <v>45013</v>
      </c>
      <c r="P169" t="n">
        <v>3</v>
      </c>
      <c r="Q169" t="inlineStr">
        <is>
          <t>SI</t>
        </is>
      </c>
      <c r="T169" t="n">
        <v>24000</v>
      </c>
      <c r="V169" t="n">
        <v>5.003475897329453</v>
      </c>
      <c r="W169" s="12" t="n">
        <v>45008</v>
      </c>
      <c r="X169" t="n">
        <v>10</v>
      </c>
      <c r="Y169" s="12" t="n">
        <v>45018</v>
      </c>
      <c r="Z169" t="n">
        <v>22</v>
      </c>
      <c r="AA169" t="inlineStr">
        <is>
          <t>SI</t>
        </is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inlineStr"/>
      <c r="I170" t="n">
        <v>24000</v>
      </c>
      <c r="L170" t="n">
        <v>3.003475897329453</v>
      </c>
      <c r="M170" s="12" t="n">
        <v>45006</v>
      </c>
      <c r="N170" t="n">
        <v>7</v>
      </c>
      <c r="O170" s="12" t="n">
        <v>45013</v>
      </c>
      <c r="P170" t="n">
        <v>3</v>
      </c>
      <c r="Q170" t="inlineStr">
        <is>
          <t>SI</t>
        </is>
      </c>
      <c r="T170" t="n">
        <v>24000</v>
      </c>
      <c r="V170" t="n">
        <v>5.003475897329453</v>
      </c>
      <c r="W170" s="12" t="n">
        <v>45008</v>
      </c>
      <c r="X170" t="n">
        <v>10</v>
      </c>
      <c r="Y170" s="12" t="n">
        <v>45018</v>
      </c>
      <c r="Z170" t="n">
        <v>22</v>
      </c>
      <c r="AA170" t="inlineStr">
        <is>
          <t>SI</t>
        </is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inlineStr"/>
      <c r="I171" t="n">
        <v>24000</v>
      </c>
      <c r="L171" t="n">
        <v>3.003475897329453</v>
      </c>
      <c r="M171" s="12" t="n">
        <v>45000</v>
      </c>
      <c r="N171" t="n">
        <v>7</v>
      </c>
      <c r="O171" s="12" t="n">
        <v>45007</v>
      </c>
      <c r="P171" t="n">
        <v>8</v>
      </c>
      <c r="Q171" t="inlineStr">
        <is>
          <t>SI</t>
        </is>
      </c>
      <c r="S171" t="n">
        <v>24000</v>
      </c>
      <c r="V171" t="n">
        <v>5.003475897329453</v>
      </c>
      <c r="W171" s="12" t="n">
        <v>45002</v>
      </c>
      <c r="X171" t="n">
        <v>10</v>
      </c>
      <c r="Y171" s="12" t="n">
        <v>45012</v>
      </c>
      <c r="Z171" t="n">
        <v>4</v>
      </c>
      <c r="AA171" t="inlineStr">
        <is>
          <t>SI</t>
        </is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inlineStr"/>
      <c r="J172" t="n">
        <v>24000</v>
      </c>
      <c r="L172" t="n">
        <v>3.003475897329453</v>
      </c>
      <c r="M172" s="12" t="n">
        <v>45012</v>
      </c>
      <c r="N172" t="n">
        <v>7</v>
      </c>
      <c r="O172" s="12" t="n">
        <v>45019</v>
      </c>
      <c r="P172" t="n">
        <v>21</v>
      </c>
      <c r="Q172" t="inlineStr">
        <is>
          <t>SI</t>
        </is>
      </c>
      <c r="T172" t="n">
        <v>24000</v>
      </c>
      <c r="V172" t="n">
        <v>5.003475897329453</v>
      </c>
      <c r="W172" s="12" t="n">
        <v>45014</v>
      </c>
      <c r="X172" t="n">
        <v>10</v>
      </c>
      <c r="Y172" s="12" t="n">
        <v>45024</v>
      </c>
      <c r="Z172" t="n">
        <v>18</v>
      </c>
      <c r="AA172" t="inlineStr">
        <is>
          <t>SI</t>
        </is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inlineStr"/>
      <c r="J173" t="n">
        <v>24000</v>
      </c>
      <c r="L173" t="n">
        <v>3.003475897329453</v>
      </c>
      <c r="M173" s="12" t="n">
        <v>45012</v>
      </c>
      <c r="N173" t="n">
        <v>7</v>
      </c>
      <c r="O173" s="12" t="n">
        <v>45019</v>
      </c>
      <c r="P173" t="n">
        <v>21</v>
      </c>
      <c r="Q173" t="inlineStr">
        <is>
          <t>SI</t>
        </is>
      </c>
      <c r="T173" t="n">
        <v>24000</v>
      </c>
      <c r="V173" t="n">
        <v>5.003475897329453</v>
      </c>
      <c r="W173" s="12" t="n">
        <v>45014</v>
      </c>
      <c r="X173" t="n">
        <v>10</v>
      </c>
      <c r="Y173" s="12" t="n">
        <v>45024</v>
      </c>
      <c r="Z173" t="n">
        <v>18</v>
      </c>
      <c r="AA173" t="inlineStr">
        <is>
          <t>SI</t>
        </is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J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T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J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T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J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T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J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T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J178" t="n">
        <v>22000</v>
      </c>
      <c r="L178" t="n">
        <v>4.657346307107681</v>
      </c>
      <c r="M178" s="12" t="n">
        <v>45026</v>
      </c>
      <c r="N178" t="n">
        <v>7</v>
      </c>
      <c r="O178" s="12" t="n">
        <v>45033</v>
      </c>
      <c r="P178" t="n">
        <v>11</v>
      </c>
      <c r="Q178" t="inlineStr">
        <is>
          <t>SI</t>
        </is>
      </c>
      <c r="T178" t="n">
        <v>22000</v>
      </c>
      <c r="V178" t="n">
        <v>6.657346307107681</v>
      </c>
      <c r="W178" s="12" t="n">
        <v>45028</v>
      </c>
      <c r="X178" t="n">
        <v>10</v>
      </c>
      <c r="Y178" s="12" t="n">
        <v>45038</v>
      </c>
      <c r="Z178" t="n">
        <v>6</v>
      </c>
      <c r="AA178" t="inlineStr">
        <is>
          <t>SI</t>
        </is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J179" t="n">
        <v>22000</v>
      </c>
      <c r="L179" t="n">
        <v>4.657346307107681</v>
      </c>
      <c r="M179" s="12" t="n">
        <v>45026</v>
      </c>
      <c r="N179" t="n">
        <v>7</v>
      </c>
      <c r="O179" s="12" t="n">
        <v>45033</v>
      </c>
      <c r="P179" t="n">
        <v>11</v>
      </c>
      <c r="Q179" t="inlineStr">
        <is>
          <t>SI</t>
        </is>
      </c>
      <c r="T179" t="n">
        <v>22000</v>
      </c>
      <c r="V179" t="n">
        <v>6.657346307107681</v>
      </c>
      <c r="W179" s="12" t="n">
        <v>45028</v>
      </c>
      <c r="X179" t="n">
        <v>10</v>
      </c>
      <c r="Y179" s="12" t="n">
        <v>45038</v>
      </c>
      <c r="Z179" t="n">
        <v>6</v>
      </c>
      <c r="AA179" t="inlineStr">
        <is>
          <t>SI</t>
        </is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J180" t="n">
        <v>22000</v>
      </c>
      <c r="L180" t="n">
        <v>4.657346307107681</v>
      </c>
      <c r="M180" s="12" t="n">
        <v>45026</v>
      </c>
      <c r="N180" t="n">
        <v>7</v>
      </c>
      <c r="O180" s="12" t="n">
        <v>45033</v>
      </c>
      <c r="P180" t="n">
        <v>11</v>
      </c>
      <c r="Q180" t="inlineStr">
        <is>
          <t>SI</t>
        </is>
      </c>
      <c r="T180" t="n">
        <v>22000</v>
      </c>
      <c r="V180" t="n">
        <v>6.657346307107681</v>
      </c>
      <c r="W180" s="12" t="n">
        <v>45028</v>
      </c>
      <c r="X180" t="n">
        <v>10</v>
      </c>
      <c r="Y180" s="12" t="n">
        <v>45038</v>
      </c>
      <c r="Z180" t="n">
        <v>6</v>
      </c>
      <c r="AA180" t="inlineStr">
        <is>
          <t>SI</t>
        </is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J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T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J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T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J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T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J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T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J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T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J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T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J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S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J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S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J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S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J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S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J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S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inlineStr"/>
      <c r="I194" t="n">
        <v>24000</v>
      </c>
      <c r="L194" t="n">
        <v>3.003475897329453</v>
      </c>
      <c r="M194" s="12" t="n">
        <v>44998</v>
      </c>
      <c r="N194" t="n">
        <v>7</v>
      </c>
      <c r="O194" s="12" t="n">
        <v>45005</v>
      </c>
      <c r="P194" t="n">
        <v>10</v>
      </c>
      <c r="Q194" t="inlineStr">
        <is>
          <t>SI</t>
        </is>
      </c>
      <c r="S194" t="n">
        <v>24000</v>
      </c>
      <c r="V194" t="n">
        <v>5.003475897329453</v>
      </c>
      <c r="W194" s="12" t="n">
        <v>45000</v>
      </c>
      <c r="X194" t="n">
        <v>10</v>
      </c>
      <c r="Y194" s="12" t="n">
        <v>45010</v>
      </c>
      <c r="Z194" t="n">
        <v>5</v>
      </c>
      <c r="AA194" t="inlineStr">
        <is>
          <t>SI</t>
        </is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inlineStr"/>
      <c r="I195" t="n">
        <v>24000</v>
      </c>
      <c r="L195" t="n">
        <v>3.003475897329453</v>
      </c>
      <c r="M195" s="12" t="n">
        <v>44998</v>
      </c>
      <c r="N195" t="n">
        <v>7</v>
      </c>
      <c r="O195" s="12" t="n">
        <v>45005</v>
      </c>
      <c r="P195" t="n">
        <v>10</v>
      </c>
      <c r="Q195" t="inlineStr">
        <is>
          <t>SI</t>
        </is>
      </c>
      <c r="S195" t="n">
        <v>24000</v>
      </c>
      <c r="V195" t="n">
        <v>5.003475897329453</v>
      </c>
      <c r="W195" s="12" t="n">
        <v>45000</v>
      </c>
      <c r="X195" t="n">
        <v>10</v>
      </c>
      <c r="Y195" s="12" t="n">
        <v>45010</v>
      </c>
      <c r="Z195" t="n">
        <v>5</v>
      </c>
      <c r="AA195" t="inlineStr">
        <is>
          <t>SI</t>
        </is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inlineStr"/>
      <c r="I196" t="n">
        <v>24000</v>
      </c>
      <c r="L196" t="n">
        <v>3.003475897329453</v>
      </c>
      <c r="M196" s="12" t="n">
        <v>44998</v>
      </c>
      <c r="N196" t="n">
        <v>7</v>
      </c>
      <c r="O196" s="12" t="n">
        <v>45005</v>
      </c>
      <c r="P196" t="n">
        <v>10</v>
      </c>
      <c r="Q196" t="inlineStr">
        <is>
          <t>SI</t>
        </is>
      </c>
      <c r="S196" t="n">
        <v>24000</v>
      </c>
      <c r="V196" t="n">
        <v>5.003475897329453</v>
      </c>
      <c r="W196" s="12" t="n">
        <v>45000</v>
      </c>
      <c r="X196" t="n">
        <v>10</v>
      </c>
      <c r="Y196" s="12" t="n">
        <v>45010</v>
      </c>
      <c r="Z196" t="n">
        <v>5</v>
      </c>
      <c r="AA196" t="inlineStr">
        <is>
          <t>SI</t>
        </is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inlineStr"/>
      <c r="I197" t="n">
        <v>24000</v>
      </c>
      <c r="L197" t="n">
        <v>3.003475897329453</v>
      </c>
      <c r="M197" s="12" t="n">
        <v>45006</v>
      </c>
      <c r="N197" t="n">
        <v>7</v>
      </c>
      <c r="O197" s="12" t="n">
        <v>45013</v>
      </c>
      <c r="P197" t="n">
        <v>3</v>
      </c>
      <c r="Q197" t="inlineStr">
        <is>
          <t>SI</t>
        </is>
      </c>
      <c r="T197" t="n">
        <v>24000</v>
      </c>
      <c r="V197" t="n">
        <v>5.003475897329453</v>
      </c>
      <c r="W197" s="12" t="n">
        <v>45008</v>
      </c>
      <c r="X197" t="n">
        <v>10</v>
      </c>
      <c r="Y197" s="12" t="n">
        <v>45018</v>
      </c>
      <c r="Z197" t="n">
        <v>22</v>
      </c>
      <c r="AA197" t="inlineStr">
        <is>
          <t>SI</t>
        </is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inlineStr"/>
      <c r="I198" t="n">
        <v>24000</v>
      </c>
      <c r="L198" t="n">
        <v>3.003475897329453</v>
      </c>
      <c r="M198" s="12" t="n">
        <v>45006</v>
      </c>
      <c r="N198" t="n">
        <v>7</v>
      </c>
      <c r="O198" s="12" t="n">
        <v>45013</v>
      </c>
      <c r="P198" t="n">
        <v>3</v>
      </c>
      <c r="Q198" t="inlineStr">
        <is>
          <t>SI</t>
        </is>
      </c>
      <c r="T198" t="n">
        <v>24000</v>
      </c>
      <c r="V198" t="n">
        <v>5.003475897329453</v>
      </c>
      <c r="W198" s="12" t="n">
        <v>45008</v>
      </c>
      <c r="X198" t="n">
        <v>10</v>
      </c>
      <c r="Y198" s="12" t="n">
        <v>45018</v>
      </c>
      <c r="Z198" t="n">
        <v>22</v>
      </c>
      <c r="AA198" t="inlineStr">
        <is>
          <t>SI</t>
        </is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inlineStr"/>
      <c r="I199" t="n">
        <v>24000</v>
      </c>
      <c r="L199" t="n">
        <v>3.003475897329453</v>
      </c>
      <c r="M199" s="12" t="n">
        <v>45006</v>
      </c>
      <c r="N199" t="n">
        <v>7</v>
      </c>
      <c r="O199" s="12" t="n">
        <v>45013</v>
      </c>
      <c r="P199" t="n">
        <v>3</v>
      </c>
      <c r="Q199" t="inlineStr">
        <is>
          <t>SI</t>
        </is>
      </c>
      <c r="T199" t="n">
        <v>24000</v>
      </c>
      <c r="V199" t="n">
        <v>5.003475897329453</v>
      </c>
      <c r="W199" s="12" t="n">
        <v>45008</v>
      </c>
      <c r="X199" t="n">
        <v>10</v>
      </c>
      <c r="Y199" s="12" t="n">
        <v>45018</v>
      </c>
      <c r="Z199" t="n">
        <v>22</v>
      </c>
      <c r="AA199" t="inlineStr">
        <is>
          <t>SI</t>
        </is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inlineStr"/>
      <c r="I200" t="n">
        <v>24000</v>
      </c>
      <c r="L200" t="n">
        <v>3.003475897329453</v>
      </c>
      <c r="M200" s="12" t="n">
        <v>45006</v>
      </c>
      <c r="N200" t="n">
        <v>7</v>
      </c>
      <c r="O200" s="12" t="n">
        <v>45013</v>
      </c>
      <c r="P200" t="n">
        <v>3</v>
      </c>
      <c r="Q200" t="inlineStr">
        <is>
          <t>SI</t>
        </is>
      </c>
      <c r="T200" t="n">
        <v>24000</v>
      </c>
      <c r="V200" t="n">
        <v>5.003475897329453</v>
      </c>
      <c r="W200" s="12" t="n">
        <v>45008</v>
      </c>
      <c r="X200" t="n">
        <v>10</v>
      </c>
      <c r="Y200" s="12" t="n">
        <v>45018</v>
      </c>
      <c r="Z200" t="n">
        <v>22</v>
      </c>
      <c r="AA200" t="inlineStr">
        <is>
          <t>SI</t>
        </is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inlineStr"/>
      <c r="I201" t="n">
        <v>24000</v>
      </c>
      <c r="L201" t="n">
        <v>3.003475897329453</v>
      </c>
      <c r="M201" s="12" t="n">
        <v>45006</v>
      </c>
      <c r="N201" t="n">
        <v>7</v>
      </c>
      <c r="O201" s="12" t="n">
        <v>45013</v>
      </c>
      <c r="P201" t="n">
        <v>3</v>
      </c>
      <c r="Q201" t="inlineStr">
        <is>
          <t>SI</t>
        </is>
      </c>
      <c r="T201" t="n">
        <v>24000</v>
      </c>
      <c r="V201" t="n">
        <v>5.003475897329453</v>
      </c>
      <c r="W201" s="12" t="n">
        <v>45008</v>
      </c>
      <c r="X201" t="n">
        <v>10</v>
      </c>
      <c r="Y201" s="12" t="n">
        <v>45018</v>
      </c>
      <c r="Z201" t="n">
        <v>22</v>
      </c>
      <c r="AA201" t="inlineStr">
        <is>
          <t>SI</t>
        </is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inlineStr"/>
      <c r="I202" t="n">
        <v>24000</v>
      </c>
      <c r="L202" t="n">
        <v>3.003475897329453</v>
      </c>
      <c r="M202" s="12" t="n">
        <v>45006</v>
      </c>
      <c r="N202" t="n">
        <v>7</v>
      </c>
      <c r="O202" s="12" t="n">
        <v>45013</v>
      </c>
      <c r="P202" t="n">
        <v>3</v>
      </c>
      <c r="Q202" t="inlineStr">
        <is>
          <t>SI</t>
        </is>
      </c>
      <c r="T202" t="n">
        <v>24000</v>
      </c>
      <c r="V202" t="n">
        <v>5.003475897329453</v>
      </c>
      <c r="W202" s="12" t="n">
        <v>45008</v>
      </c>
      <c r="X202" t="n">
        <v>10</v>
      </c>
      <c r="Y202" s="12" t="n">
        <v>45018</v>
      </c>
      <c r="Z202" t="n">
        <v>22</v>
      </c>
      <c r="AA202" t="inlineStr">
        <is>
          <t>SI</t>
        </is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inlineStr"/>
      <c r="I203" t="n">
        <v>24000</v>
      </c>
      <c r="L203" t="n">
        <v>3.003475897329453</v>
      </c>
      <c r="M203" s="12" t="n">
        <v>45000</v>
      </c>
      <c r="N203" t="n">
        <v>7</v>
      </c>
      <c r="O203" s="12" t="n">
        <v>45007</v>
      </c>
      <c r="P203" t="n">
        <v>8</v>
      </c>
      <c r="Q203" t="inlineStr">
        <is>
          <t>SI</t>
        </is>
      </c>
      <c r="S203" t="n">
        <v>24000</v>
      </c>
      <c r="V203" t="n">
        <v>5.003475897329453</v>
      </c>
      <c r="W203" s="12" t="n">
        <v>45002</v>
      </c>
      <c r="X203" t="n">
        <v>10</v>
      </c>
      <c r="Y203" s="12" t="n">
        <v>45012</v>
      </c>
      <c r="Z203" t="n">
        <v>4</v>
      </c>
      <c r="AA203" t="inlineStr">
        <is>
          <t>SI</t>
        </is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inlineStr"/>
      <c r="I204" t="n">
        <v>12000</v>
      </c>
      <c r="L204" t="n">
        <v>3.003475897329453</v>
      </c>
      <c r="M204" s="12" t="n">
        <v>45009</v>
      </c>
      <c r="N204" t="n">
        <v>7</v>
      </c>
      <c r="O204" s="12" t="n">
        <v>45016</v>
      </c>
      <c r="P204" t="n">
        <v>0</v>
      </c>
      <c r="Q204" t="inlineStr">
        <is>
          <t>Mes 4</t>
        </is>
      </c>
      <c r="T204" t="n">
        <v>12000</v>
      </c>
      <c r="V204" t="n">
        <v>5.003475897329453</v>
      </c>
      <c r="W204" s="12" t="n">
        <v>45011</v>
      </c>
      <c r="X204" t="n">
        <v>10</v>
      </c>
      <c r="Y204" s="12" t="n">
        <v>45021</v>
      </c>
      <c r="Z204" t="n">
        <v>19</v>
      </c>
      <c r="AA204" t="inlineStr">
        <is>
          <t>SI</t>
        </is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inlineStr"/>
      <c r="I205" t="n">
        <v>12000</v>
      </c>
      <c r="L205" t="n">
        <v>3.003475897329453</v>
      </c>
      <c r="M205" s="12" t="n">
        <v>45009</v>
      </c>
      <c r="N205" t="n">
        <v>7</v>
      </c>
      <c r="O205" s="12" t="n">
        <v>45016</v>
      </c>
      <c r="P205" t="n">
        <v>0</v>
      </c>
      <c r="Q205" t="inlineStr">
        <is>
          <t>Mes 4</t>
        </is>
      </c>
      <c r="T205" t="n">
        <v>12000</v>
      </c>
      <c r="V205" t="n">
        <v>5.003475897329453</v>
      </c>
      <c r="W205" s="12" t="n">
        <v>45011</v>
      </c>
      <c r="X205" t="n">
        <v>10</v>
      </c>
      <c r="Y205" s="12" t="n">
        <v>45021</v>
      </c>
      <c r="Z205" t="n">
        <v>19</v>
      </c>
      <c r="AA205" t="inlineStr">
        <is>
          <t>SI</t>
        </is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J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T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J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T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J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T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J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T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J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T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J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T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J212" t="n">
        <v>22000</v>
      </c>
      <c r="L212" t="n">
        <v>4.657346307107681</v>
      </c>
      <c r="M212" s="12" t="n">
        <v>45026</v>
      </c>
      <c r="N212" t="n">
        <v>7</v>
      </c>
      <c r="O212" s="12" t="n">
        <v>45033</v>
      </c>
      <c r="P212" t="n">
        <v>11</v>
      </c>
      <c r="Q212" t="inlineStr">
        <is>
          <t>SI</t>
        </is>
      </c>
      <c r="T212" t="n">
        <v>22000</v>
      </c>
      <c r="V212" t="n">
        <v>6.657346307107681</v>
      </c>
      <c r="W212" s="12" t="n">
        <v>45028</v>
      </c>
      <c r="X212" t="n">
        <v>10</v>
      </c>
      <c r="Y212" s="12" t="n">
        <v>45038</v>
      </c>
      <c r="Z212" t="n">
        <v>6</v>
      </c>
      <c r="AA212" t="inlineStr">
        <is>
          <t>SI</t>
        </is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J213" t="n">
        <v>22000</v>
      </c>
      <c r="L213" t="n">
        <v>4.657346307107681</v>
      </c>
      <c r="M213" s="12" t="n">
        <v>45026</v>
      </c>
      <c r="N213" t="n">
        <v>7</v>
      </c>
      <c r="O213" s="12" t="n">
        <v>45033</v>
      </c>
      <c r="P213" t="n">
        <v>11</v>
      </c>
      <c r="Q213" t="inlineStr">
        <is>
          <t>SI</t>
        </is>
      </c>
      <c r="T213" t="n">
        <v>22000</v>
      </c>
      <c r="V213" t="n">
        <v>6.657346307107681</v>
      </c>
      <c r="W213" s="12" t="n">
        <v>45028</v>
      </c>
      <c r="X213" t="n">
        <v>10</v>
      </c>
      <c r="Y213" s="12" t="n">
        <v>45038</v>
      </c>
      <c r="Z213" t="n">
        <v>6</v>
      </c>
      <c r="AA213" t="inlineStr">
        <is>
          <t>SI</t>
        </is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J214" t="n">
        <v>22000</v>
      </c>
      <c r="L214" t="n">
        <v>4.657346307107681</v>
      </c>
      <c r="M214" s="12" t="n">
        <v>45026</v>
      </c>
      <c r="N214" t="n">
        <v>7</v>
      </c>
      <c r="O214" s="12" t="n">
        <v>45033</v>
      </c>
      <c r="P214" t="n">
        <v>11</v>
      </c>
      <c r="Q214" t="inlineStr">
        <is>
          <t>SI</t>
        </is>
      </c>
      <c r="T214" t="n">
        <v>22000</v>
      </c>
      <c r="V214" t="n">
        <v>6.657346307107681</v>
      </c>
      <c r="W214" s="12" t="n">
        <v>45028</v>
      </c>
      <c r="X214" t="n">
        <v>10</v>
      </c>
      <c r="Y214" s="12" t="n">
        <v>45038</v>
      </c>
      <c r="Z214" t="n">
        <v>6</v>
      </c>
      <c r="AA214" t="inlineStr">
        <is>
          <t>SI</t>
        </is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K215" t="n">
        <v>24000</v>
      </c>
      <c r="L215" t="n">
        <v>4.657346307107681</v>
      </c>
      <c r="M215" s="12" t="n">
        <v>45048</v>
      </c>
      <c r="N215" t="n">
        <v>7</v>
      </c>
      <c r="O215" s="13" t="n">
        <v>45055</v>
      </c>
      <c r="P215" t="n">
        <v>19</v>
      </c>
      <c r="Q215" t="inlineStr">
        <is>
          <t>SI</t>
        </is>
      </c>
      <c r="U215" s="14" t="n">
        <v>24000</v>
      </c>
      <c r="V215" t="n">
        <v>6.657346307107681</v>
      </c>
      <c r="W215" s="12" t="n">
        <v>45050</v>
      </c>
      <c r="X215" t="n">
        <v>10</v>
      </c>
      <c r="Y215" s="12" t="n">
        <v>45060</v>
      </c>
      <c r="Z215" t="n">
        <v>15</v>
      </c>
      <c r="AA215" t="inlineStr">
        <is>
          <t>SI</t>
        </is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J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T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J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T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J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T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J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T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J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T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J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T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J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T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J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T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J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T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J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T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J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T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J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S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J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S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J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T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inlineStr"/>
      <c r="I230" t="n">
        <v>25000</v>
      </c>
      <c r="L230" t="n">
        <v>3.003475897329453</v>
      </c>
      <c r="M230" s="12" t="n">
        <v>44998</v>
      </c>
      <c r="N230" t="n">
        <v>7</v>
      </c>
      <c r="O230" s="12" t="n">
        <v>45005</v>
      </c>
      <c r="P230" t="n">
        <v>10</v>
      </c>
      <c r="Q230" t="inlineStr">
        <is>
          <t>SI</t>
        </is>
      </c>
      <c r="S230" t="n">
        <v>25000</v>
      </c>
      <c r="V230" t="n">
        <v>5.003475897329453</v>
      </c>
      <c r="W230" s="12" t="n">
        <v>45000</v>
      </c>
      <c r="X230" t="n">
        <v>10</v>
      </c>
      <c r="Y230" s="12" t="n">
        <v>45010</v>
      </c>
      <c r="Z230" t="n">
        <v>5</v>
      </c>
      <c r="AA230" t="inlineStr">
        <is>
          <t>SI</t>
        </is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inlineStr"/>
      <c r="I231" t="n">
        <v>24000</v>
      </c>
      <c r="L231" t="n">
        <v>3.003475897329453</v>
      </c>
      <c r="M231" s="12" t="n">
        <v>44998</v>
      </c>
      <c r="N231" t="n">
        <v>7</v>
      </c>
      <c r="O231" s="12" t="n">
        <v>45005</v>
      </c>
      <c r="P231" t="n">
        <v>10</v>
      </c>
      <c r="Q231" t="inlineStr">
        <is>
          <t>SI</t>
        </is>
      </c>
      <c r="S231" t="n">
        <v>24000</v>
      </c>
      <c r="V231" t="n">
        <v>5.003475897329453</v>
      </c>
      <c r="W231" s="12" t="n">
        <v>45000</v>
      </c>
      <c r="X231" t="n">
        <v>10</v>
      </c>
      <c r="Y231" s="12" t="n">
        <v>45010</v>
      </c>
      <c r="Z231" t="n">
        <v>5</v>
      </c>
      <c r="AA231" t="inlineStr">
        <is>
          <t>SI</t>
        </is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inlineStr"/>
      <c r="I232" t="n">
        <v>24000</v>
      </c>
      <c r="L232" t="n">
        <v>3.003475897329453</v>
      </c>
      <c r="M232" s="12" t="n">
        <v>45000</v>
      </c>
      <c r="N232" t="n">
        <v>7</v>
      </c>
      <c r="O232" s="12" t="n">
        <v>45007</v>
      </c>
      <c r="P232" t="n">
        <v>8</v>
      </c>
      <c r="Q232" t="inlineStr">
        <is>
          <t>SI</t>
        </is>
      </c>
      <c r="S232" t="n">
        <v>24000</v>
      </c>
      <c r="V232" t="n">
        <v>5.003475897329453</v>
      </c>
      <c r="W232" s="12" t="n">
        <v>45002</v>
      </c>
      <c r="X232" t="n">
        <v>10</v>
      </c>
      <c r="Y232" s="12" t="n">
        <v>45012</v>
      </c>
      <c r="Z232" t="n">
        <v>4</v>
      </c>
      <c r="AA232" t="inlineStr">
        <is>
          <t>SI</t>
        </is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inlineStr"/>
      <c r="I233" t="n">
        <v>24000</v>
      </c>
      <c r="L233" t="n">
        <v>3.003475897329453</v>
      </c>
      <c r="M233" s="12" t="n">
        <v>45000</v>
      </c>
      <c r="N233" t="n">
        <v>7</v>
      </c>
      <c r="O233" s="12" t="n">
        <v>45007</v>
      </c>
      <c r="P233" t="n">
        <v>8</v>
      </c>
      <c r="Q233" t="inlineStr">
        <is>
          <t>SI</t>
        </is>
      </c>
      <c r="S233" t="n">
        <v>24000</v>
      </c>
      <c r="V233" t="n">
        <v>5.003475897329453</v>
      </c>
      <c r="W233" s="12" t="n">
        <v>45002</v>
      </c>
      <c r="X233" t="n">
        <v>10</v>
      </c>
      <c r="Y233" s="12" t="n">
        <v>45012</v>
      </c>
      <c r="Z233" t="n">
        <v>4</v>
      </c>
      <c r="AA233" t="inlineStr">
        <is>
          <t>SI</t>
        </is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inlineStr"/>
      <c r="I234" t="n">
        <v>24000</v>
      </c>
      <c r="L234" t="n">
        <v>3.003475897329453</v>
      </c>
      <c r="M234" s="12" t="n">
        <v>45009</v>
      </c>
      <c r="N234" t="n">
        <v>7</v>
      </c>
      <c r="O234" s="12" t="n">
        <v>45016</v>
      </c>
      <c r="P234" t="n">
        <v>0</v>
      </c>
      <c r="Q234" t="inlineStr">
        <is>
          <t>Mes 4</t>
        </is>
      </c>
      <c r="T234" t="n">
        <v>24000</v>
      </c>
      <c r="V234" t="n">
        <v>5.003475897329453</v>
      </c>
      <c r="W234" s="12" t="n">
        <v>45011</v>
      </c>
      <c r="X234" t="n">
        <v>10</v>
      </c>
      <c r="Y234" s="12" t="n">
        <v>45021</v>
      </c>
      <c r="Z234" t="n">
        <v>19</v>
      </c>
      <c r="AA234" t="inlineStr">
        <is>
          <t>SI</t>
        </is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J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U235" s="14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J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U236" s="14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J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T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J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T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J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T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J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T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J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T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J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U242" s="14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J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U243" s="14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J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U244" s="1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J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U245" s="14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J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T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J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U247" s="14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J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U248" s="14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J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T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J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T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J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T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J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T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J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T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J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T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J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T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J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T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J257" t="n">
        <v>22000</v>
      </c>
      <c r="L257" t="n">
        <v>4.657346307107681</v>
      </c>
      <c r="M257" s="12" t="n">
        <v>45031</v>
      </c>
      <c r="N257" t="n">
        <v>7</v>
      </c>
      <c r="O257" s="12" t="n">
        <v>45038</v>
      </c>
      <c r="P257" t="n">
        <v>6</v>
      </c>
      <c r="Q257" t="inlineStr">
        <is>
          <t>SI</t>
        </is>
      </c>
      <c r="T257" t="n">
        <v>22000</v>
      </c>
      <c r="V257" t="n">
        <v>6.657346307107681</v>
      </c>
      <c r="W257" s="12" t="n">
        <v>45033</v>
      </c>
      <c r="X257" t="n">
        <v>10</v>
      </c>
      <c r="Y257" s="12" t="n">
        <v>45043</v>
      </c>
      <c r="Z257" t="n">
        <v>2</v>
      </c>
      <c r="AA257" t="inlineStr">
        <is>
          <t>Mes 5</t>
        </is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J258" t="n">
        <v>22000</v>
      </c>
      <c r="L258" t="n">
        <v>4.657346307107681</v>
      </c>
      <c r="M258" s="12" t="n">
        <v>45031</v>
      </c>
      <c r="N258" t="n">
        <v>7</v>
      </c>
      <c r="O258" s="12" t="n">
        <v>45038</v>
      </c>
      <c r="P258" t="n">
        <v>6</v>
      </c>
      <c r="Q258" t="inlineStr">
        <is>
          <t>SI</t>
        </is>
      </c>
      <c r="T258" t="n">
        <v>22000</v>
      </c>
      <c r="V258" t="n">
        <v>6.657346307107681</v>
      </c>
      <c r="W258" s="12" t="n">
        <v>45033</v>
      </c>
      <c r="X258" t="n">
        <v>10</v>
      </c>
      <c r="Y258" s="12" t="n">
        <v>45043</v>
      </c>
      <c r="Z258" t="n">
        <v>2</v>
      </c>
      <c r="AA258" t="inlineStr">
        <is>
          <t>Mes 5</t>
        </is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J259" t="n">
        <v>22000</v>
      </c>
      <c r="L259" t="n">
        <v>4.657346307107681</v>
      </c>
      <c r="M259" s="12" t="n">
        <v>45031</v>
      </c>
      <c r="N259" t="n">
        <v>7</v>
      </c>
      <c r="O259" s="12" t="n">
        <v>45038</v>
      </c>
      <c r="P259" t="n">
        <v>6</v>
      </c>
      <c r="Q259" t="inlineStr">
        <is>
          <t>SI</t>
        </is>
      </c>
      <c r="T259" t="n">
        <v>22000</v>
      </c>
      <c r="V259" t="n">
        <v>6.657346307107681</v>
      </c>
      <c r="W259" s="12" t="n">
        <v>45033</v>
      </c>
      <c r="X259" t="n">
        <v>10</v>
      </c>
      <c r="Y259" s="12" t="n">
        <v>45043</v>
      </c>
      <c r="Z259" t="n">
        <v>2</v>
      </c>
      <c r="AA259" t="inlineStr">
        <is>
          <t>Mes 5</t>
        </is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J260" t="n">
        <v>22000</v>
      </c>
      <c r="L260" t="n">
        <v>4.657346307107681</v>
      </c>
      <c r="M260" s="12" t="n">
        <v>45031</v>
      </c>
      <c r="N260" t="n">
        <v>7</v>
      </c>
      <c r="O260" s="12" t="n">
        <v>45038</v>
      </c>
      <c r="P260" t="n">
        <v>6</v>
      </c>
      <c r="Q260" t="inlineStr">
        <is>
          <t>SI</t>
        </is>
      </c>
      <c r="T260" t="n">
        <v>22000</v>
      </c>
      <c r="V260" t="n">
        <v>6.657346307107681</v>
      </c>
      <c r="W260" s="12" t="n">
        <v>45033</v>
      </c>
      <c r="X260" t="n">
        <v>10</v>
      </c>
      <c r="Y260" s="12" t="n">
        <v>45043</v>
      </c>
      <c r="Z260" t="n">
        <v>2</v>
      </c>
      <c r="AA260" t="inlineStr">
        <is>
          <t>Mes 5</t>
        </is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J261" t="n">
        <v>22000</v>
      </c>
      <c r="L261" t="n">
        <v>4.657346307107681</v>
      </c>
      <c r="M261" s="12" t="n">
        <v>45031</v>
      </c>
      <c r="N261" t="n">
        <v>7</v>
      </c>
      <c r="O261" s="12" t="n">
        <v>45038</v>
      </c>
      <c r="P261" t="n">
        <v>6</v>
      </c>
      <c r="Q261" t="inlineStr">
        <is>
          <t>SI</t>
        </is>
      </c>
      <c r="T261" t="n">
        <v>22000</v>
      </c>
      <c r="V261" t="n">
        <v>6.657346307107681</v>
      </c>
      <c r="W261" s="12" t="n">
        <v>45033</v>
      </c>
      <c r="X261" t="n">
        <v>10</v>
      </c>
      <c r="Y261" s="12" t="n">
        <v>45043</v>
      </c>
      <c r="Z261" t="n">
        <v>2</v>
      </c>
      <c r="AA261" t="inlineStr">
        <is>
          <t>Mes 5</t>
        </is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J262" t="n">
        <v>22000</v>
      </c>
      <c r="L262" t="n">
        <v>4.657346307107681</v>
      </c>
      <c r="M262" s="12" t="n">
        <v>45031</v>
      </c>
      <c r="N262" t="n">
        <v>7</v>
      </c>
      <c r="O262" s="12" t="n">
        <v>45038</v>
      </c>
      <c r="P262" t="n">
        <v>6</v>
      </c>
      <c r="Q262" t="inlineStr">
        <is>
          <t>SI</t>
        </is>
      </c>
      <c r="T262" t="n">
        <v>22000</v>
      </c>
      <c r="V262" t="n">
        <v>6.657346307107681</v>
      </c>
      <c r="W262" s="12" t="n">
        <v>45033</v>
      </c>
      <c r="X262" t="n">
        <v>10</v>
      </c>
      <c r="Y262" s="12" t="n">
        <v>45043</v>
      </c>
      <c r="Z262" t="n">
        <v>2</v>
      </c>
      <c r="AA262" t="inlineStr">
        <is>
          <t>Mes 5</t>
        </is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J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T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J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T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J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T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J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T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J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T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J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T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J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T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J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T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J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S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J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S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J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S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inlineStr"/>
      <c r="I274" t="n">
        <v>24000</v>
      </c>
      <c r="L274" t="n">
        <v>3.003475897329453</v>
      </c>
      <c r="M274" s="12" t="n">
        <v>44998</v>
      </c>
      <c r="N274" t="n">
        <v>7</v>
      </c>
      <c r="O274" s="12" t="n">
        <v>45005</v>
      </c>
      <c r="P274" t="n">
        <v>10</v>
      </c>
      <c r="Q274" t="inlineStr">
        <is>
          <t>SI</t>
        </is>
      </c>
      <c r="S274" t="n">
        <v>24000</v>
      </c>
      <c r="V274" t="n">
        <v>5.003475897329453</v>
      </c>
      <c r="W274" s="12" t="n">
        <v>45000</v>
      </c>
      <c r="X274" t="n">
        <v>10</v>
      </c>
      <c r="Y274" s="12" t="n">
        <v>45010</v>
      </c>
      <c r="Z274" t="n">
        <v>5</v>
      </c>
      <c r="AA274" t="inlineStr">
        <is>
          <t>SI</t>
        </is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inlineStr"/>
      <c r="I275" t="n">
        <v>25000</v>
      </c>
      <c r="L275" t="n">
        <v>3.003475897329453</v>
      </c>
      <c r="M275" s="12" t="n">
        <v>44998</v>
      </c>
      <c r="N275" t="n">
        <v>7</v>
      </c>
      <c r="O275" s="12" t="n">
        <v>45005</v>
      </c>
      <c r="P275" t="n">
        <v>10</v>
      </c>
      <c r="Q275" t="inlineStr">
        <is>
          <t>SI</t>
        </is>
      </c>
      <c r="S275" t="n">
        <v>25000</v>
      </c>
      <c r="V275" t="n">
        <v>5.003475897329453</v>
      </c>
      <c r="W275" s="12" t="n">
        <v>45000</v>
      </c>
      <c r="X275" t="n">
        <v>10</v>
      </c>
      <c r="Y275" s="12" t="n">
        <v>45010</v>
      </c>
      <c r="Z275" t="n">
        <v>5</v>
      </c>
      <c r="AA275" t="inlineStr">
        <is>
          <t>SI</t>
        </is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inlineStr"/>
      <c r="I276" t="n">
        <v>12000</v>
      </c>
      <c r="L276" t="n">
        <v>3.003475897329453</v>
      </c>
      <c r="M276" s="12" t="n">
        <v>44998</v>
      </c>
      <c r="N276" t="n">
        <v>7</v>
      </c>
      <c r="O276" s="12" t="n">
        <v>45005</v>
      </c>
      <c r="P276" t="n">
        <v>10</v>
      </c>
      <c r="Q276" t="inlineStr">
        <is>
          <t>SI</t>
        </is>
      </c>
      <c r="S276" t="n">
        <v>12000</v>
      </c>
      <c r="V276" t="n">
        <v>5.003475897329453</v>
      </c>
      <c r="W276" s="12" t="n">
        <v>45000</v>
      </c>
      <c r="X276" t="n">
        <v>10</v>
      </c>
      <c r="Y276" s="12" t="n">
        <v>45010</v>
      </c>
      <c r="Z276" t="n">
        <v>5</v>
      </c>
      <c r="AA276" t="inlineStr">
        <is>
          <t>SI</t>
        </is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inlineStr"/>
      <c r="I277" t="n">
        <v>25000</v>
      </c>
      <c r="L277" t="n">
        <v>3.003475897329453</v>
      </c>
      <c r="M277" s="12" t="n">
        <v>44998</v>
      </c>
      <c r="N277" t="n">
        <v>7</v>
      </c>
      <c r="O277" s="12" t="n">
        <v>45005</v>
      </c>
      <c r="P277" t="n">
        <v>10</v>
      </c>
      <c r="Q277" t="inlineStr">
        <is>
          <t>SI</t>
        </is>
      </c>
      <c r="S277" t="n">
        <v>25000</v>
      </c>
      <c r="V277" t="n">
        <v>5.003475897329453</v>
      </c>
      <c r="W277" s="12" t="n">
        <v>45000</v>
      </c>
      <c r="X277" t="n">
        <v>10</v>
      </c>
      <c r="Y277" s="12" t="n">
        <v>45010</v>
      </c>
      <c r="Z277" t="n">
        <v>5</v>
      </c>
      <c r="AA277" t="inlineStr">
        <is>
          <t>SI</t>
        </is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inlineStr"/>
      <c r="I278" t="n">
        <v>24000</v>
      </c>
      <c r="L278" t="n">
        <v>3.003475897329453</v>
      </c>
      <c r="M278" s="12" t="n">
        <v>44998</v>
      </c>
      <c r="N278" t="n">
        <v>7</v>
      </c>
      <c r="O278" s="12" t="n">
        <v>45005</v>
      </c>
      <c r="P278" t="n">
        <v>10</v>
      </c>
      <c r="Q278" t="inlineStr">
        <is>
          <t>SI</t>
        </is>
      </c>
      <c r="S278" t="n">
        <v>24000</v>
      </c>
      <c r="V278" t="n">
        <v>5.003475897329453</v>
      </c>
      <c r="W278" s="12" t="n">
        <v>45000</v>
      </c>
      <c r="X278" t="n">
        <v>10</v>
      </c>
      <c r="Y278" s="12" t="n">
        <v>45010</v>
      </c>
      <c r="Z278" t="n">
        <v>5</v>
      </c>
      <c r="AA278" t="inlineStr">
        <is>
          <t>SI</t>
        </is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inlineStr"/>
      <c r="I279" t="n">
        <v>14000</v>
      </c>
      <c r="L279" t="n">
        <v>3.003475897329453</v>
      </c>
      <c r="M279" s="12" t="n">
        <v>45000</v>
      </c>
      <c r="N279" t="n">
        <v>7</v>
      </c>
      <c r="O279" s="12" t="n">
        <v>45007</v>
      </c>
      <c r="P279" t="n">
        <v>8</v>
      </c>
      <c r="Q279" t="inlineStr">
        <is>
          <t>SI</t>
        </is>
      </c>
      <c r="S279" t="n">
        <v>14000</v>
      </c>
      <c r="V279" t="n">
        <v>5.003475897329453</v>
      </c>
      <c r="W279" s="12" t="n">
        <v>45002</v>
      </c>
      <c r="X279" t="n">
        <v>10</v>
      </c>
      <c r="Y279" s="12" t="n">
        <v>45012</v>
      </c>
      <c r="Z279" t="n">
        <v>4</v>
      </c>
      <c r="AA279" t="inlineStr">
        <is>
          <t>SI</t>
        </is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inlineStr"/>
      <c r="I280" t="n">
        <v>6000</v>
      </c>
      <c r="L280" t="n">
        <v>3.003475897329453</v>
      </c>
      <c r="M280" s="12" t="n">
        <v>45000</v>
      </c>
      <c r="N280" t="n">
        <v>7</v>
      </c>
      <c r="O280" s="12" t="n">
        <v>45007</v>
      </c>
      <c r="P280" t="n">
        <v>8</v>
      </c>
      <c r="Q280" t="inlineStr">
        <is>
          <t>SI</t>
        </is>
      </c>
      <c r="S280" t="n">
        <v>6000</v>
      </c>
      <c r="V280" t="n">
        <v>5.003475897329453</v>
      </c>
      <c r="W280" s="12" t="n">
        <v>45002</v>
      </c>
      <c r="X280" t="n">
        <v>10</v>
      </c>
      <c r="Y280" s="12" t="n">
        <v>45012</v>
      </c>
      <c r="Z280" t="n">
        <v>4</v>
      </c>
      <c r="AA280" t="inlineStr">
        <is>
          <t>SI</t>
        </is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inlineStr"/>
      <c r="I281" t="n">
        <v>24000</v>
      </c>
      <c r="L281" t="n">
        <v>3.003475897329453</v>
      </c>
      <c r="M281" s="12" t="n">
        <v>45000</v>
      </c>
      <c r="N281" t="n">
        <v>7</v>
      </c>
      <c r="O281" s="12" t="n">
        <v>45007</v>
      </c>
      <c r="P281" t="n">
        <v>8</v>
      </c>
      <c r="Q281" t="inlineStr">
        <is>
          <t>SI</t>
        </is>
      </c>
      <c r="S281" t="n">
        <v>24000</v>
      </c>
      <c r="V281" t="n">
        <v>5.003475897329453</v>
      </c>
      <c r="W281" s="12" t="n">
        <v>45002</v>
      </c>
      <c r="X281" t="n">
        <v>10</v>
      </c>
      <c r="Y281" s="12" t="n">
        <v>45012</v>
      </c>
      <c r="Z281" t="n">
        <v>4</v>
      </c>
      <c r="AA281" t="inlineStr">
        <is>
          <t>SI</t>
        </is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J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T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J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T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J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T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J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U285" s="14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J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U286" s="14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J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T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J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T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J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T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K290" t="n">
        <v>24000</v>
      </c>
      <c r="L290" t="n">
        <v>5.574109245612703</v>
      </c>
      <c r="M290" s="12" t="n">
        <v>45043</v>
      </c>
      <c r="N290" t="n">
        <v>5.5</v>
      </c>
      <c r="O290" s="13" t="n">
        <v>45048</v>
      </c>
      <c r="P290" t="n">
        <v>25</v>
      </c>
      <c r="Q290" t="inlineStr">
        <is>
          <t>SI</t>
        </is>
      </c>
      <c r="U290" s="14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J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T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K292" t="n">
        <v>25000</v>
      </c>
      <c r="L292" t="n">
        <v>5.574109245612703</v>
      </c>
      <c r="M292" s="12" t="n">
        <v>45043</v>
      </c>
      <c r="N292" t="n">
        <v>5.5</v>
      </c>
      <c r="O292" s="13" t="n">
        <v>45048</v>
      </c>
      <c r="P292" t="n">
        <v>25</v>
      </c>
      <c r="Q292" t="inlineStr">
        <is>
          <t>SI</t>
        </is>
      </c>
      <c r="U292" s="14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K293" t="n">
        <v>24000</v>
      </c>
      <c r="L293" t="n">
        <v>5.574109245612703</v>
      </c>
      <c r="M293" s="12" t="n">
        <v>45043</v>
      </c>
      <c r="N293" t="n">
        <v>5.5</v>
      </c>
      <c r="O293" s="13" t="n">
        <v>45048</v>
      </c>
      <c r="P293" t="n">
        <v>25</v>
      </c>
      <c r="Q293" t="inlineStr">
        <is>
          <t>SI</t>
        </is>
      </c>
      <c r="U293" s="14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J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T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K295" t="n">
        <v>24000</v>
      </c>
      <c r="L295" t="n">
        <v>5.574109245612703</v>
      </c>
      <c r="M295" s="12" t="n">
        <v>45047</v>
      </c>
      <c r="N295" t="n">
        <v>5.5</v>
      </c>
      <c r="O295" s="13" t="n">
        <v>45052</v>
      </c>
      <c r="P295" t="n">
        <v>21</v>
      </c>
      <c r="Q295" t="inlineStr">
        <is>
          <t>SI</t>
        </is>
      </c>
      <c r="U295" s="14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J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T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J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T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J298" t="n">
        <v>22000</v>
      </c>
      <c r="L298" t="n">
        <v>4.657346307107681</v>
      </c>
      <c r="M298" s="12" t="n">
        <v>45031</v>
      </c>
      <c r="N298" t="n">
        <v>7</v>
      </c>
      <c r="O298" s="12" t="n">
        <v>45038</v>
      </c>
      <c r="P298" t="n">
        <v>6</v>
      </c>
      <c r="Q298" t="inlineStr">
        <is>
          <t>SI</t>
        </is>
      </c>
      <c r="T298" t="n">
        <v>22000</v>
      </c>
      <c r="V298" t="n">
        <v>6.657346307107681</v>
      </c>
      <c r="W298" s="12" t="n">
        <v>45033</v>
      </c>
      <c r="X298" t="n">
        <v>10</v>
      </c>
      <c r="Y298" s="12" t="n">
        <v>45043</v>
      </c>
      <c r="Z298" t="n">
        <v>2</v>
      </c>
      <c r="AA298" t="inlineStr">
        <is>
          <t>Mes 5</t>
        </is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J299" t="n">
        <v>22000</v>
      </c>
      <c r="L299" t="n">
        <v>4.657346307107681</v>
      </c>
      <c r="M299" s="12" t="n">
        <v>45031</v>
      </c>
      <c r="N299" t="n">
        <v>7</v>
      </c>
      <c r="O299" s="12" t="n">
        <v>45038</v>
      </c>
      <c r="P299" t="n">
        <v>6</v>
      </c>
      <c r="Q299" t="inlineStr">
        <is>
          <t>SI</t>
        </is>
      </c>
      <c r="T299" t="n">
        <v>22000</v>
      </c>
      <c r="V299" t="n">
        <v>6.657346307107681</v>
      </c>
      <c r="W299" s="12" t="n">
        <v>45033</v>
      </c>
      <c r="X299" t="n">
        <v>10</v>
      </c>
      <c r="Y299" s="12" t="n">
        <v>45043</v>
      </c>
      <c r="Z299" t="n">
        <v>2</v>
      </c>
      <c r="AA299" t="inlineStr">
        <is>
          <t>Mes 5</t>
        </is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J300" t="n">
        <v>22000</v>
      </c>
      <c r="L300" t="n">
        <v>4.657346307107681</v>
      </c>
      <c r="M300" s="12" t="n">
        <v>45031</v>
      </c>
      <c r="N300" t="n">
        <v>7</v>
      </c>
      <c r="O300" s="12" t="n">
        <v>45038</v>
      </c>
      <c r="P300" t="n">
        <v>6</v>
      </c>
      <c r="Q300" t="inlineStr">
        <is>
          <t>SI</t>
        </is>
      </c>
      <c r="T300" t="n">
        <v>22000</v>
      </c>
      <c r="V300" t="n">
        <v>6.657346307107681</v>
      </c>
      <c r="W300" s="12" t="n">
        <v>45033</v>
      </c>
      <c r="X300" t="n">
        <v>10</v>
      </c>
      <c r="Y300" s="12" t="n">
        <v>45043</v>
      </c>
      <c r="Z300" t="n">
        <v>2</v>
      </c>
      <c r="AA300" t="inlineStr">
        <is>
          <t>Mes 5</t>
        </is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J301" t="n">
        <v>22000</v>
      </c>
      <c r="L301" t="n">
        <v>4.657346307107681</v>
      </c>
      <c r="M301" s="12" t="n">
        <v>45031</v>
      </c>
      <c r="N301" t="n">
        <v>7</v>
      </c>
      <c r="O301" s="12" t="n">
        <v>45038</v>
      </c>
      <c r="P301" t="n">
        <v>6</v>
      </c>
      <c r="Q301" t="inlineStr">
        <is>
          <t>SI</t>
        </is>
      </c>
      <c r="T301" t="n">
        <v>22000</v>
      </c>
      <c r="V301" t="n">
        <v>6.657346307107681</v>
      </c>
      <c r="W301" s="12" t="n">
        <v>45033</v>
      </c>
      <c r="X301" t="n">
        <v>10</v>
      </c>
      <c r="Y301" s="12" t="n">
        <v>45043</v>
      </c>
      <c r="Z301" t="n">
        <v>2</v>
      </c>
      <c r="AA301" t="inlineStr">
        <is>
          <t>Mes 5</t>
        </is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J302" t="n">
        <v>22000</v>
      </c>
      <c r="L302" t="n">
        <v>4.657346307107681</v>
      </c>
      <c r="M302" s="12" t="n">
        <v>45031</v>
      </c>
      <c r="N302" t="n">
        <v>7</v>
      </c>
      <c r="O302" s="12" t="n">
        <v>45038</v>
      </c>
      <c r="P302" t="n">
        <v>6</v>
      </c>
      <c r="Q302" t="inlineStr">
        <is>
          <t>SI</t>
        </is>
      </c>
      <c r="T302" t="n">
        <v>22000</v>
      </c>
      <c r="V302" t="n">
        <v>6.657346307107681</v>
      </c>
      <c r="W302" s="12" t="n">
        <v>45033</v>
      </c>
      <c r="X302" t="n">
        <v>10</v>
      </c>
      <c r="Y302" s="12" t="n">
        <v>45043</v>
      </c>
      <c r="Z302" t="n">
        <v>2</v>
      </c>
      <c r="AA302" t="inlineStr">
        <is>
          <t>Mes 5</t>
        </is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J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T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J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T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J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T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J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T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J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T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J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T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J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T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J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T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J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S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J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S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inlineStr"/>
      <c r="J314" t="n">
        <v>24000</v>
      </c>
      <c r="L314" t="n">
        <v>3.003475897329453</v>
      </c>
      <c r="M314" s="12" t="n">
        <v>45012</v>
      </c>
      <c r="N314" t="n">
        <v>7</v>
      </c>
      <c r="O314" s="12" t="n">
        <v>45019</v>
      </c>
      <c r="P314" t="n">
        <v>21</v>
      </c>
      <c r="Q314" t="inlineStr">
        <is>
          <t>SI</t>
        </is>
      </c>
      <c r="T314" t="n">
        <v>24000</v>
      </c>
      <c r="V314" t="n">
        <v>5.003475897329453</v>
      </c>
      <c r="W314" s="12" t="n">
        <v>45014</v>
      </c>
      <c r="X314" t="n">
        <v>10</v>
      </c>
      <c r="Y314" s="12" t="n">
        <v>45024</v>
      </c>
      <c r="Z314" t="n">
        <v>18</v>
      </c>
      <c r="AA314" t="inlineStr">
        <is>
          <t>SI</t>
        </is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inlineStr"/>
      <c r="I315" t="n">
        <v>25000</v>
      </c>
      <c r="L315" t="n">
        <v>3.003475897329453</v>
      </c>
      <c r="M315" s="12" t="n">
        <v>44998</v>
      </c>
      <c r="N315" t="n">
        <v>7</v>
      </c>
      <c r="O315" s="12" t="n">
        <v>45005</v>
      </c>
      <c r="P315" t="n">
        <v>10</v>
      </c>
      <c r="Q315" t="inlineStr">
        <is>
          <t>SI</t>
        </is>
      </c>
      <c r="S315" t="n">
        <v>25000</v>
      </c>
      <c r="V315" t="n">
        <v>5.003475897329453</v>
      </c>
      <c r="W315" s="12" t="n">
        <v>45000</v>
      </c>
      <c r="X315" t="n">
        <v>10</v>
      </c>
      <c r="Y315" s="12" t="n">
        <v>45010</v>
      </c>
      <c r="Z315" t="n">
        <v>5</v>
      </c>
      <c r="AA315" t="inlineStr">
        <is>
          <t>SI</t>
        </is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inlineStr"/>
      <c r="I316" t="n">
        <v>24000</v>
      </c>
      <c r="L316" t="n">
        <v>3.003475897329453</v>
      </c>
      <c r="M316" s="12" t="n">
        <v>44998</v>
      </c>
      <c r="N316" t="n">
        <v>7</v>
      </c>
      <c r="O316" s="12" t="n">
        <v>45005</v>
      </c>
      <c r="P316" t="n">
        <v>10</v>
      </c>
      <c r="Q316" t="inlineStr">
        <is>
          <t>SI</t>
        </is>
      </c>
      <c r="S316" t="n">
        <v>24000</v>
      </c>
      <c r="V316" t="n">
        <v>5.003475897329453</v>
      </c>
      <c r="W316" s="12" t="n">
        <v>45000</v>
      </c>
      <c r="X316" t="n">
        <v>10</v>
      </c>
      <c r="Y316" s="12" t="n">
        <v>45010</v>
      </c>
      <c r="Z316" t="n">
        <v>5</v>
      </c>
      <c r="AA316" t="inlineStr">
        <is>
          <t>SI</t>
        </is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J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T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J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T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K319" t="n">
        <v>24000</v>
      </c>
      <c r="L319" t="n">
        <v>5.574109245612703</v>
      </c>
      <c r="M319" s="12" t="n">
        <v>45043</v>
      </c>
      <c r="N319" t="n">
        <v>5.5</v>
      </c>
      <c r="O319" s="13" t="n">
        <v>45048</v>
      </c>
      <c r="P319" t="n">
        <v>25</v>
      </c>
      <c r="Q319" t="inlineStr">
        <is>
          <t>SI</t>
        </is>
      </c>
      <c r="U319" s="14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K320" t="n">
        <v>24000</v>
      </c>
      <c r="L320" t="n">
        <v>5.574109245612703</v>
      </c>
      <c r="M320" s="12" t="n">
        <v>45043</v>
      </c>
      <c r="N320" t="n">
        <v>5.5</v>
      </c>
      <c r="O320" s="13" t="n">
        <v>45048</v>
      </c>
      <c r="P320" t="n">
        <v>25</v>
      </c>
      <c r="Q320" t="inlineStr">
        <is>
          <t>SI</t>
        </is>
      </c>
      <c r="U320" s="14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J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T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J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T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J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T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J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T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J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T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J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T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J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T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J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T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J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T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J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T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J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T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J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T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J333" t="n">
        <v>5000</v>
      </c>
      <c r="L333" t="n">
        <v>4.657346307107681</v>
      </c>
      <c r="M333" s="12" t="n">
        <v>45031</v>
      </c>
      <c r="N333" t="n">
        <v>7</v>
      </c>
      <c r="O333" s="12" t="n">
        <v>45038</v>
      </c>
      <c r="P333" t="n">
        <v>6</v>
      </c>
      <c r="Q333" t="inlineStr">
        <is>
          <t>SI</t>
        </is>
      </c>
      <c r="T333" t="n">
        <v>5000</v>
      </c>
      <c r="V333" t="n">
        <v>6.657346307107681</v>
      </c>
      <c r="W333" s="12" t="n">
        <v>45033</v>
      </c>
      <c r="X333" t="n">
        <v>10</v>
      </c>
      <c r="Y333" s="12" t="n">
        <v>45043</v>
      </c>
      <c r="Z333" t="n">
        <v>2</v>
      </c>
      <c r="AA333" t="inlineStr">
        <is>
          <t>Mes 5</t>
        </is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J334" t="n">
        <v>14000</v>
      </c>
      <c r="L334" t="n">
        <v>4.657346307107681</v>
      </c>
      <c r="M334" s="12" t="n">
        <v>45031</v>
      </c>
      <c r="N334" t="n">
        <v>7</v>
      </c>
      <c r="O334" s="12" t="n">
        <v>45038</v>
      </c>
      <c r="P334" t="n">
        <v>6</v>
      </c>
      <c r="Q334" t="inlineStr">
        <is>
          <t>SI</t>
        </is>
      </c>
      <c r="T334" t="n">
        <v>14000</v>
      </c>
      <c r="V334" t="n">
        <v>6.657346307107681</v>
      </c>
      <c r="W334" s="12" t="n">
        <v>45033</v>
      </c>
      <c r="X334" t="n">
        <v>10</v>
      </c>
      <c r="Y334" s="12" t="n">
        <v>45043</v>
      </c>
      <c r="Z334" t="n">
        <v>2</v>
      </c>
      <c r="AA334" t="inlineStr">
        <is>
          <t>Mes 5</t>
        </is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J335" t="n">
        <v>3000</v>
      </c>
      <c r="L335" t="n">
        <v>4.657346307107681</v>
      </c>
      <c r="M335" s="12" t="n">
        <v>45031</v>
      </c>
      <c r="N335" t="n">
        <v>7</v>
      </c>
      <c r="O335" s="12" t="n">
        <v>45038</v>
      </c>
      <c r="P335" t="n">
        <v>6</v>
      </c>
      <c r="Q335" t="inlineStr">
        <is>
          <t>SI</t>
        </is>
      </c>
      <c r="T335" t="n">
        <v>3000</v>
      </c>
      <c r="V335" t="n">
        <v>6.657346307107681</v>
      </c>
      <c r="W335" s="12" t="n">
        <v>45033</v>
      </c>
      <c r="X335" t="n">
        <v>10</v>
      </c>
      <c r="Y335" s="12" t="n">
        <v>45043</v>
      </c>
      <c r="Z335" t="n">
        <v>2</v>
      </c>
      <c r="AA335" t="inlineStr">
        <is>
          <t>Mes 5</t>
        </is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J336" t="n">
        <v>22000</v>
      </c>
      <c r="L336" t="n">
        <v>4.657346307107681</v>
      </c>
      <c r="M336" s="12" t="n">
        <v>45031</v>
      </c>
      <c r="N336" t="n">
        <v>7</v>
      </c>
      <c r="O336" s="12" t="n">
        <v>45038</v>
      </c>
      <c r="P336" t="n">
        <v>6</v>
      </c>
      <c r="Q336" t="inlineStr">
        <is>
          <t>SI</t>
        </is>
      </c>
      <c r="T336" t="n">
        <v>22000</v>
      </c>
      <c r="V336" t="n">
        <v>6.657346307107681</v>
      </c>
      <c r="W336" s="12" t="n">
        <v>45033</v>
      </c>
      <c r="X336" t="n">
        <v>10</v>
      </c>
      <c r="Y336" s="12" t="n">
        <v>45043</v>
      </c>
      <c r="Z336" t="n">
        <v>2</v>
      </c>
      <c r="AA336" t="inlineStr">
        <is>
          <t>Mes 5</t>
        </is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J337" t="n">
        <v>22000</v>
      </c>
      <c r="L337" t="n">
        <v>4.657346307107681</v>
      </c>
      <c r="M337" s="12" t="n">
        <v>45031</v>
      </c>
      <c r="N337" t="n">
        <v>7</v>
      </c>
      <c r="O337" s="12" t="n">
        <v>45038</v>
      </c>
      <c r="P337" t="n">
        <v>6</v>
      </c>
      <c r="Q337" t="inlineStr">
        <is>
          <t>SI</t>
        </is>
      </c>
      <c r="T337" t="n">
        <v>22000</v>
      </c>
      <c r="V337" t="n">
        <v>6.657346307107681</v>
      </c>
      <c r="W337" s="12" t="n">
        <v>45033</v>
      </c>
      <c r="X337" t="n">
        <v>10</v>
      </c>
      <c r="Y337" s="12" t="n">
        <v>45043</v>
      </c>
      <c r="Z337" t="n">
        <v>2</v>
      </c>
      <c r="AA337" t="inlineStr">
        <is>
          <t>Mes 5</t>
        </is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J338" t="n">
        <v>22000</v>
      </c>
      <c r="L338" t="n">
        <v>4.657346307107681</v>
      </c>
      <c r="M338" s="12" t="n">
        <v>45031</v>
      </c>
      <c r="N338" t="n">
        <v>7</v>
      </c>
      <c r="O338" s="12" t="n">
        <v>45038</v>
      </c>
      <c r="P338" t="n">
        <v>6</v>
      </c>
      <c r="Q338" t="inlineStr">
        <is>
          <t>SI</t>
        </is>
      </c>
      <c r="T338" t="n">
        <v>22000</v>
      </c>
      <c r="V338" t="n">
        <v>6.657346307107681</v>
      </c>
      <c r="W338" s="12" t="n">
        <v>45033</v>
      </c>
      <c r="X338" t="n">
        <v>10</v>
      </c>
      <c r="Y338" s="12" t="n">
        <v>45043</v>
      </c>
      <c r="Z338" t="n">
        <v>2</v>
      </c>
      <c r="AA338" t="inlineStr">
        <is>
          <t>Mes 5</t>
        </is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J339" t="n">
        <v>22000</v>
      </c>
      <c r="L339" t="n">
        <v>4.657346307107681</v>
      </c>
      <c r="M339" s="12" t="n">
        <v>45031</v>
      </c>
      <c r="N339" t="n">
        <v>7</v>
      </c>
      <c r="O339" s="12" t="n">
        <v>45038</v>
      </c>
      <c r="P339" t="n">
        <v>6</v>
      </c>
      <c r="Q339" t="inlineStr">
        <is>
          <t>SI</t>
        </is>
      </c>
      <c r="T339" t="n">
        <v>22000</v>
      </c>
      <c r="V339" t="n">
        <v>6.657346307107681</v>
      </c>
      <c r="W339" s="12" t="n">
        <v>45033</v>
      </c>
      <c r="X339" t="n">
        <v>10</v>
      </c>
      <c r="Y339" s="12" t="n">
        <v>45043</v>
      </c>
      <c r="Z339" t="n">
        <v>2</v>
      </c>
      <c r="AA339" t="inlineStr">
        <is>
          <t>Mes 5</t>
        </is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J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T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J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S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J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S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J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S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J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S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J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T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inlineStr"/>
      <c r="J346" t="n">
        <v>24000</v>
      </c>
      <c r="L346" t="n">
        <v>3.003475897329453</v>
      </c>
      <c r="M346" s="12" t="n">
        <v>45012</v>
      </c>
      <c r="N346" t="n">
        <v>7</v>
      </c>
      <c r="O346" s="12" t="n">
        <v>45019</v>
      </c>
      <c r="P346" t="n">
        <v>21</v>
      </c>
      <c r="Q346" t="inlineStr">
        <is>
          <t>SI</t>
        </is>
      </c>
      <c r="T346" t="n">
        <v>24000</v>
      </c>
      <c r="V346" t="n">
        <v>5.003475897329453</v>
      </c>
      <c r="W346" s="12" t="n">
        <v>45014</v>
      </c>
      <c r="X346" t="n">
        <v>10</v>
      </c>
      <c r="Y346" s="12" t="n">
        <v>45024</v>
      </c>
      <c r="Z346" t="n">
        <v>18</v>
      </c>
      <c r="AA346" t="inlineStr">
        <is>
          <t>SI</t>
        </is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inlineStr"/>
      <c r="I347" t="n">
        <v>25000</v>
      </c>
      <c r="L347" t="n">
        <v>3.003475897329453</v>
      </c>
      <c r="M347" s="12" t="n">
        <v>44998</v>
      </c>
      <c r="N347" t="n">
        <v>7</v>
      </c>
      <c r="O347" s="12" t="n">
        <v>45005</v>
      </c>
      <c r="P347" t="n">
        <v>10</v>
      </c>
      <c r="Q347" t="inlineStr">
        <is>
          <t>SI</t>
        </is>
      </c>
      <c r="S347" t="n">
        <v>25000</v>
      </c>
      <c r="V347" t="n">
        <v>5.003475897329453</v>
      </c>
      <c r="W347" s="12" t="n">
        <v>45000</v>
      </c>
      <c r="X347" t="n">
        <v>10</v>
      </c>
      <c r="Y347" s="12" t="n">
        <v>45010</v>
      </c>
      <c r="Z347" t="n">
        <v>5</v>
      </c>
      <c r="AA347" t="inlineStr">
        <is>
          <t>SI</t>
        </is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K348" t="n">
        <v>25000</v>
      </c>
      <c r="L348" t="n">
        <v>5.574109245612703</v>
      </c>
      <c r="M348" s="12" t="n">
        <v>45043</v>
      </c>
      <c r="N348" t="n">
        <v>5.5</v>
      </c>
      <c r="O348" s="13" t="n">
        <v>45048</v>
      </c>
      <c r="P348" t="n">
        <v>25</v>
      </c>
      <c r="Q348" t="inlineStr">
        <is>
          <t>SI</t>
        </is>
      </c>
      <c r="U348" s="14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K349" t="n">
        <v>24000</v>
      </c>
      <c r="L349" t="n">
        <v>5.574109245612703</v>
      </c>
      <c r="M349" s="12" t="n">
        <v>45043</v>
      </c>
      <c r="N349" t="n">
        <v>5.5</v>
      </c>
      <c r="O349" s="13" t="n">
        <v>45048</v>
      </c>
      <c r="P349" t="n">
        <v>25</v>
      </c>
      <c r="Q349" t="inlineStr">
        <is>
          <t>SI</t>
        </is>
      </c>
      <c r="U349" s="14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K350" t="n">
        <v>24000</v>
      </c>
      <c r="L350" t="n">
        <v>5.574109245612703</v>
      </c>
      <c r="M350" s="12" t="n">
        <v>45047</v>
      </c>
      <c r="N350" t="n">
        <v>5.5</v>
      </c>
      <c r="O350" s="13" t="n">
        <v>45052</v>
      </c>
      <c r="P350" t="n">
        <v>21</v>
      </c>
      <c r="Q350" t="inlineStr">
        <is>
          <t>SI</t>
        </is>
      </c>
      <c r="U350" s="14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J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T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J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T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J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T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K354" t="n">
        <v>25000</v>
      </c>
      <c r="L354" t="n">
        <v>5.574109245612703</v>
      </c>
      <c r="M354" s="12" t="n">
        <v>45043</v>
      </c>
      <c r="N354" t="n">
        <v>5.5</v>
      </c>
      <c r="O354" s="13" t="n">
        <v>45048</v>
      </c>
      <c r="P354" t="n">
        <v>25</v>
      </c>
      <c r="Q354" t="inlineStr">
        <is>
          <t>SI</t>
        </is>
      </c>
      <c r="U354" s="1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K355" t="n">
        <v>25000</v>
      </c>
      <c r="L355" t="n">
        <v>5.574109245612703</v>
      </c>
      <c r="M355" s="12" t="n">
        <v>45043</v>
      </c>
      <c r="N355" t="n">
        <v>5.5</v>
      </c>
      <c r="O355" s="13" t="n">
        <v>45048</v>
      </c>
      <c r="P355" t="n">
        <v>25</v>
      </c>
      <c r="Q355" t="inlineStr">
        <is>
          <t>SI</t>
        </is>
      </c>
      <c r="U355" s="14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J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T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J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T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J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T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J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T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J360" t="n">
        <v>22000</v>
      </c>
      <c r="L360" t="n">
        <v>4.657346307107681</v>
      </c>
      <c r="M360" s="12" t="n">
        <v>45031</v>
      </c>
      <c r="N360" t="n">
        <v>7</v>
      </c>
      <c r="O360" s="12" t="n">
        <v>45038</v>
      </c>
      <c r="P360" t="n">
        <v>6</v>
      </c>
      <c r="Q360" t="inlineStr">
        <is>
          <t>SI</t>
        </is>
      </c>
      <c r="T360" t="n">
        <v>22000</v>
      </c>
      <c r="V360" t="n">
        <v>6.657346307107681</v>
      </c>
      <c r="W360" s="12" t="n">
        <v>45033</v>
      </c>
      <c r="X360" t="n">
        <v>10</v>
      </c>
      <c r="Y360" s="12" t="n">
        <v>45043</v>
      </c>
      <c r="Z360" t="n">
        <v>2</v>
      </c>
      <c r="AA360" t="inlineStr">
        <is>
          <t>Mes 5</t>
        </is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J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T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J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T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J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T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J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T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J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T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J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T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K367" t="n">
        <v>24000</v>
      </c>
      <c r="L367" t="n">
        <v>5.142011834319526</v>
      </c>
      <c r="M367" s="12" t="n">
        <v>45066</v>
      </c>
      <c r="N367" t="n">
        <v>7.5</v>
      </c>
      <c r="O367" s="13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J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T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J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S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J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S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J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T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inlineStr"/>
      <c r="J372" t="n">
        <v>24000</v>
      </c>
      <c r="L372" t="n">
        <v>3.003475897329453</v>
      </c>
      <c r="M372" s="12" t="n">
        <v>45012</v>
      </c>
      <c r="N372" t="n">
        <v>7</v>
      </c>
      <c r="O372" s="12" t="n">
        <v>45019</v>
      </c>
      <c r="P372" t="n">
        <v>21</v>
      </c>
      <c r="Q372" t="inlineStr">
        <is>
          <t>SI</t>
        </is>
      </c>
      <c r="T372" t="n">
        <v>24000</v>
      </c>
      <c r="V372" t="n">
        <v>5.003475897329453</v>
      </c>
      <c r="W372" s="12" t="n">
        <v>45014</v>
      </c>
      <c r="X372" t="n">
        <v>10</v>
      </c>
      <c r="Y372" s="12" t="n">
        <v>45024</v>
      </c>
      <c r="Z372" t="n">
        <v>18</v>
      </c>
      <c r="AA372" t="inlineStr">
        <is>
          <t>SI</t>
        </is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inlineStr"/>
      <c r="I373" t="n">
        <v>12000</v>
      </c>
      <c r="L373" t="n">
        <v>3.003475897329453</v>
      </c>
      <c r="M373" s="12" t="n">
        <v>44998</v>
      </c>
      <c r="N373" t="n">
        <v>7</v>
      </c>
      <c r="O373" s="12" t="n">
        <v>45005</v>
      </c>
      <c r="P373" t="n">
        <v>10</v>
      </c>
      <c r="Q373" t="inlineStr">
        <is>
          <t>SI</t>
        </is>
      </c>
      <c r="S373" t="n">
        <v>12000</v>
      </c>
      <c r="V373" t="n">
        <v>5.003475897329453</v>
      </c>
      <c r="W373" s="12" t="n">
        <v>45000</v>
      </c>
      <c r="X373" t="n">
        <v>10</v>
      </c>
      <c r="Y373" s="12" t="n">
        <v>45010</v>
      </c>
      <c r="Z373" t="n">
        <v>5</v>
      </c>
      <c r="AA373" t="inlineStr">
        <is>
          <t>SI</t>
        </is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inlineStr"/>
      <c r="I374" t="n">
        <v>12000</v>
      </c>
      <c r="L374" t="n">
        <v>3.003475897329453</v>
      </c>
      <c r="M374" s="12" t="n">
        <v>44998</v>
      </c>
      <c r="N374" t="n">
        <v>7</v>
      </c>
      <c r="O374" s="12" t="n">
        <v>45005</v>
      </c>
      <c r="P374" t="n">
        <v>10</v>
      </c>
      <c r="Q374" t="inlineStr">
        <is>
          <t>SI</t>
        </is>
      </c>
      <c r="S374" t="n">
        <v>12000</v>
      </c>
      <c r="V374" t="n">
        <v>5.003475897329453</v>
      </c>
      <c r="W374" s="12" t="n">
        <v>45000</v>
      </c>
      <c r="X374" t="n">
        <v>10</v>
      </c>
      <c r="Y374" s="12" t="n">
        <v>45010</v>
      </c>
      <c r="Z374" t="n">
        <v>5</v>
      </c>
      <c r="AA374" t="inlineStr">
        <is>
          <t>SI</t>
        </is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inlineStr"/>
      <c r="I375" t="n">
        <v>24000</v>
      </c>
      <c r="L375" t="n">
        <v>3.003475897329453</v>
      </c>
      <c r="M375" s="12" t="n">
        <v>44998</v>
      </c>
      <c r="N375" t="n">
        <v>7</v>
      </c>
      <c r="O375" s="12" t="n">
        <v>45005</v>
      </c>
      <c r="P375" t="n">
        <v>10</v>
      </c>
      <c r="Q375" t="inlineStr">
        <is>
          <t>SI</t>
        </is>
      </c>
      <c r="S375" t="n">
        <v>24000</v>
      </c>
      <c r="V375" t="n">
        <v>5.003475897329453</v>
      </c>
      <c r="W375" s="12" t="n">
        <v>45000</v>
      </c>
      <c r="X375" t="n">
        <v>10</v>
      </c>
      <c r="Y375" s="12" t="n">
        <v>45010</v>
      </c>
      <c r="Z375" t="n">
        <v>5</v>
      </c>
      <c r="AA375" t="inlineStr">
        <is>
          <t>SI</t>
        </is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inlineStr"/>
      <c r="I376" t="n">
        <v>24000</v>
      </c>
      <c r="L376" t="n">
        <v>3.003475897329453</v>
      </c>
      <c r="M376" s="12" t="n">
        <v>45009</v>
      </c>
      <c r="N376" t="n">
        <v>7</v>
      </c>
      <c r="O376" s="12" t="n">
        <v>45016</v>
      </c>
      <c r="P376" t="n">
        <v>0</v>
      </c>
      <c r="Q376" t="inlineStr">
        <is>
          <t>Mes 4</t>
        </is>
      </c>
      <c r="T376" t="n">
        <v>24000</v>
      </c>
      <c r="V376" t="n">
        <v>5.003475897329453</v>
      </c>
      <c r="W376" s="12" t="n">
        <v>45011</v>
      </c>
      <c r="X376" t="n">
        <v>10</v>
      </c>
      <c r="Y376" s="12" t="n">
        <v>45021</v>
      </c>
      <c r="Z376" t="n">
        <v>19</v>
      </c>
      <c r="AA376" t="inlineStr">
        <is>
          <t>SI</t>
        </is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inlineStr"/>
      <c r="I377" t="n">
        <v>24000</v>
      </c>
      <c r="L377" t="n">
        <v>3.003475897329453</v>
      </c>
      <c r="M377" s="12" t="n">
        <v>45009</v>
      </c>
      <c r="N377" t="n">
        <v>7</v>
      </c>
      <c r="O377" s="12" t="n">
        <v>45016</v>
      </c>
      <c r="P377" t="n">
        <v>0</v>
      </c>
      <c r="Q377" t="inlineStr">
        <is>
          <t>Mes 4</t>
        </is>
      </c>
      <c r="T377" t="n">
        <v>24000</v>
      </c>
      <c r="V377" t="n">
        <v>5.003475897329453</v>
      </c>
      <c r="W377" s="12" t="n">
        <v>45011</v>
      </c>
      <c r="X377" t="n">
        <v>10</v>
      </c>
      <c r="Y377" s="12" t="n">
        <v>45021</v>
      </c>
      <c r="Z377" t="n">
        <v>19</v>
      </c>
      <c r="AA377" t="inlineStr">
        <is>
          <t>SI</t>
        </is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J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T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J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T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K380" t="n">
        <v>24000</v>
      </c>
      <c r="L380" t="n">
        <v>5.574109245612703</v>
      </c>
      <c r="M380" s="12" t="n">
        <v>45043</v>
      </c>
      <c r="N380" t="n">
        <v>5.5</v>
      </c>
      <c r="O380" s="13" t="n">
        <v>45048</v>
      </c>
      <c r="P380" t="n">
        <v>25</v>
      </c>
      <c r="Q380" t="inlineStr">
        <is>
          <t>SI</t>
        </is>
      </c>
      <c r="U380" s="14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J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T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J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T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J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T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J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T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K385" t="n">
        <v>24000</v>
      </c>
      <c r="L385" t="n">
        <v>5.574109245612703</v>
      </c>
      <c r="M385" s="12" t="n">
        <v>45043</v>
      </c>
      <c r="N385" t="n">
        <v>5.5</v>
      </c>
      <c r="O385" s="13" t="n">
        <v>45048</v>
      </c>
      <c r="P385" t="n">
        <v>25</v>
      </c>
      <c r="Q385" t="inlineStr">
        <is>
          <t>SI</t>
        </is>
      </c>
      <c r="U385" s="14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K386" t="n">
        <v>25000</v>
      </c>
      <c r="L386" t="n">
        <v>5.574109245612703</v>
      </c>
      <c r="M386" s="12" t="n">
        <v>45043</v>
      </c>
      <c r="N386" t="n">
        <v>5.5</v>
      </c>
      <c r="O386" s="13" t="n">
        <v>45048</v>
      </c>
      <c r="P386" t="n">
        <v>25</v>
      </c>
      <c r="Q386" t="inlineStr">
        <is>
          <t>SI</t>
        </is>
      </c>
      <c r="U386" s="14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K387" t="n">
        <v>25000</v>
      </c>
      <c r="L387" t="n">
        <v>5.574109245612703</v>
      </c>
      <c r="M387" s="12" t="n">
        <v>45043</v>
      </c>
      <c r="N387" t="n">
        <v>5.5</v>
      </c>
      <c r="O387" s="13" t="n">
        <v>45048</v>
      </c>
      <c r="P387" t="n">
        <v>25</v>
      </c>
      <c r="Q387" t="inlineStr">
        <is>
          <t>SI</t>
        </is>
      </c>
      <c r="U387" s="14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J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T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K389" t="n">
        <v>25000</v>
      </c>
      <c r="L389" t="n">
        <v>5.574109245612703</v>
      </c>
      <c r="M389" s="12" t="n">
        <v>45043</v>
      </c>
      <c r="N389" t="n">
        <v>5.5</v>
      </c>
      <c r="O389" s="13" t="n">
        <v>45048</v>
      </c>
      <c r="P389" t="n">
        <v>25</v>
      </c>
      <c r="Q389" t="inlineStr">
        <is>
          <t>SI</t>
        </is>
      </c>
      <c r="U389" s="14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J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T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J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T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J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T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J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T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K394" t="n">
        <v>24000</v>
      </c>
      <c r="L394" t="n">
        <v>5.574109245612703</v>
      </c>
      <c r="M394" s="12" t="n">
        <v>45047</v>
      </c>
      <c r="N394" t="n">
        <v>5.5</v>
      </c>
      <c r="O394" s="13" t="n">
        <v>45052</v>
      </c>
      <c r="P394" t="n">
        <v>21</v>
      </c>
      <c r="Q394" t="inlineStr">
        <is>
          <t>SI</t>
        </is>
      </c>
      <c r="U394" s="1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J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T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K396" t="n">
        <v>25000</v>
      </c>
      <c r="L396" t="n">
        <v>5.574109245612703</v>
      </c>
      <c r="M396" s="12" t="n">
        <v>45043</v>
      </c>
      <c r="N396" t="n">
        <v>5.5</v>
      </c>
      <c r="O396" s="13" t="n">
        <v>45048</v>
      </c>
      <c r="P396" t="n">
        <v>25</v>
      </c>
      <c r="Q396" t="inlineStr">
        <is>
          <t>SI</t>
        </is>
      </c>
      <c r="U396" s="14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J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T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J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T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K399" t="n">
        <v>24000</v>
      </c>
      <c r="L399" t="n">
        <v>5.574109245612703</v>
      </c>
      <c r="M399" s="12" t="n">
        <v>45043</v>
      </c>
      <c r="N399" t="n">
        <v>5.5</v>
      </c>
      <c r="O399" s="13" t="n">
        <v>45048</v>
      </c>
      <c r="P399" t="n">
        <v>25</v>
      </c>
      <c r="Q399" t="inlineStr">
        <is>
          <t>SI</t>
        </is>
      </c>
      <c r="U399" s="14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J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T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K401" t="n">
        <v>25000</v>
      </c>
      <c r="L401" t="n">
        <v>5.574109245612703</v>
      </c>
      <c r="M401" s="12" t="n">
        <v>45043</v>
      </c>
      <c r="N401" t="n">
        <v>5.5</v>
      </c>
      <c r="O401" s="13" t="n">
        <v>45048</v>
      </c>
      <c r="P401" t="n">
        <v>25</v>
      </c>
      <c r="Q401" t="inlineStr">
        <is>
          <t>SI</t>
        </is>
      </c>
      <c r="U401" s="14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K402" t="n">
        <v>24000</v>
      </c>
      <c r="L402" t="n">
        <v>5.574109245612703</v>
      </c>
      <c r="M402" s="12" t="n">
        <v>45043</v>
      </c>
      <c r="N402" t="n">
        <v>5.5</v>
      </c>
      <c r="O402" s="13" t="n">
        <v>45048</v>
      </c>
      <c r="P402" t="n">
        <v>25</v>
      </c>
      <c r="Q402" t="inlineStr">
        <is>
          <t>SI</t>
        </is>
      </c>
      <c r="U402" s="14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K403" t="n">
        <v>24000</v>
      </c>
      <c r="L403" t="n">
        <v>5.574109245612703</v>
      </c>
      <c r="M403" s="12" t="n">
        <v>45047</v>
      </c>
      <c r="N403" t="n">
        <v>5.5</v>
      </c>
      <c r="O403" s="13" t="n">
        <v>45052</v>
      </c>
      <c r="P403" t="n">
        <v>21</v>
      </c>
      <c r="Q403" t="inlineStr">
        <is>
          <t>SI</t>
        </is>
      </c>
      <c r="U403" s="14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J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T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inlineStr"/>
      <c r="I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S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inlineStr"/>
      <c r="I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S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inlineStr"/>
      <c r="I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S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inlineStr"/>
      <c r="I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S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inlineStr"/>
      <c r="I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S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inlineStr"/>
      <c r="I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S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J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T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inlineStr"/>
      <c r="I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S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inlineStr"/>
      <c r="I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S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inlineStr"/>
      <c r="I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S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inlineStr"/>
      <c r="I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S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inlineStr"/>
      <c r="I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S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inlineStr"/>
      <c r="I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S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inlineStr"/>
      <c r="I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S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inlineStr"/>
      <c r="I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S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inlineStr"/>
      <c r="I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S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inlineStr"/>
      <c r="I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S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inlineStr"/>
      <c r="I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S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inlineStr"/>
      <c r="I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S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inlineStr"/>
      <c r="I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S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inlineStr"/>
      <c r="I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S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inlineStr"/>
      <c r="I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S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inlineStr"/>
      <c r="I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S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inlineStr"/>
      <c r="I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S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inlineStr"/>
      <c r="I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S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inlineStr"/>
      <c r="I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S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inlineStr"/>
      <c r="I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S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inlineStr"/>
      <c r="I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S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inlineStr"/>
      <c r="I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T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inlineStr"/>
      <c r="I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S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J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T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inlineStr"/>
      <c r="I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S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inlineStr"/>
      <c r="I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S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inlineStr"/>
      <c r="I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S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inlineStr"/>
      <c r="I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T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inlineStr"/>
      <c r="I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T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inlineStr"/>
      <c r="I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S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inlineStr"/>
      <c r="I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S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inlineStr"/>
      <c r="I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S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inlineStr"/>
      <c r="I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S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inlineStr"/>
      <c r="I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S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inlineStr"/>
      <c r="I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T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inlineStr"/>
      <c r="I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S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inlineStr"/>
      <c r="I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S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inlineStr"/>
      <c r="I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S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inlineStr"/>
      <c r="I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S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inlineStr"/>
      <c r="I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S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inlineStr"/>
      <c r="I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S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inlineStr"/>
      <c r="I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S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inlineStr"/>
      <c r="I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T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inlineStr"/>
      <c r="I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T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inlineStr"/>
      <c r="I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T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inlineStr"/>
      <c r="I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S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inlineStr"/>
      <c r="I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S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inlineStr"/>
      <c r="I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S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inlineStr"/>
      <c r="I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S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inlineStr"/>
      <c r="I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S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inlineStr"/>
      <c r="I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S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inlineStr"/>
      <c r="I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S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inlineStr"/>
      <c r="I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S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inlineStr"/>
      <c r="I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S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inlineStr"/>
      <c r="I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S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inlineStr"/>
      <c r="I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S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inlineStr"/>
      <c r="I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S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inlineStr"/>
      <c r="I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S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inlineStr"/>
      <c r="I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T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inlineStr"/>
      <c r="I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S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inlineStr"/>
      <c r="I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S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inlineStr"/>
      <c r="I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S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inlineStr"/>
      <c r="I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S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inlineStr"/>
      <c r="I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S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inlineStr"/>
      <c r="I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S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inlineStr"/>
      <c r="I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S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inlineStr"/>
      <c r="I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S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inlineStr"/>
      <c r="I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T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inlineStr"/>
      <c r="I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T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inlineStr"/>
      <c r="I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S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inlineStr"/>
      <c r="I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S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inlineStr"/>
      <c r="I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S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inlineStr"/>
      <c r="I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S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inlineStr"/>
      <c r="I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S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inlineStr"/>
      <c r="I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S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inlineStr"/>
      <c r="I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S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inlineStr"/>
      <c r="I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S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inlineStr"/>
      <c r="I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S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inlineStr"/>
      <c r="I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S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inlineStr"/>
      <c r="I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S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inlineStr"/>
      <c r="I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S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inlineStr"/>
      <c r="I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S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inlineStr"/>
      <c r="I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S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inlineStr"/>
      <c r="I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S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inlineStr"/>
      <c r="I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S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inlineStr"/>
      <c r="I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S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inlineStr"/>
      <c r="I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S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inlineStr"/>
      <c r="I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S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inlineStr"/>
      <c r="I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S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inlineStr"/>
      <c r="I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S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inlineStr"/>
      <c r="I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S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inlineStr"/>
      <c r="I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S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inlineStr"/>
      <c r="I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S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inlineStr"/>
      <c r="I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S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inlineStr"/>
      <c r="I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S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inlineStr"/>
      <c r="I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S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inlineStr"/>
      <c r="I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S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J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T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J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T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inlineStr"/>
      <c r="I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S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inlineStr"/>
      <c r="I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S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inlineStr"/>
      <c r="I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S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inlineStr"/>
      <c r="I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S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inlineStr"/>
      <c r="I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S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inlineStr"/>
      <c r="I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S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inlineStr"/>
      <c r="I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S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inlineStr"/>
      <c r="I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S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inlineStr"/>
      <c r="I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S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inlineStr"/>
      <c r="I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S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inlineStr"/>
      <c r="I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S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inlineStr"/>
      <c r="I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S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inlineStr"/>
      <c r="I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S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inlineStr"/>
      <c r="I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S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inlineStr"/>
      <c r="I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S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J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T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inlineStr"/>
      <c r="I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S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inlineStr"/>
      <c r="I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S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inlineStr"/>
      <c r="I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S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inlineStr"/>
      <c r="I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S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inlineStr"/>
      <c r="I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S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inlineStr"/>
      <c r="I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S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inlineStr"/>
      <c r="I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S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inlineStr"/>
      <c r="I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S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inlineStr"/>
      <c r="I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S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inlineStr"/>
      <c r="I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S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K537" t="n">
        <v>24000</v>
      </c>
      <c r="L537" t="n">
        <v>5.142011834319526</v>
      </c>
      <c r="M537" s="12" t="n">
        <v>45040</v>
      </c>
      <c r="N537" t="n">
        <v>7.5</v>
      </c>
      <c r="O537" s="13" t="n">
        <v>45047</v>
      </c>
      <c r="P537" t="n">
        <v>26</v>
      </c>
      <c r="Q537" t="inlineStr">
        <is>
          <t>SI</t>
        </is>
      </c>
      <c r="U537" s="14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K538" t="n">
        <v>24000</v>
      </c>
      <c r="L538" t="n">
        <v>5.142011834319526</v>
      </c>
      <c r="M538" s="12" t="n">
        <v>45040</v>
      </c>
      <c r="N538" t="n">
        <v>7.5</v>
      </c>
      <c r="O538" s="13" t="n">
        <v>45047</v>
      </c>
      <c r="P538" t="n">
        <v>26</v>
      </c>
      <c r="Q538" t="inlineStr">
        <is>
          <t>SI</t>
        </is>
      </c>
      <c r="U538" s="14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J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T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inlineStr"/>
      <c r="I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S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inlineStr"/>
      <c r="I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T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inlineStr"/>
      <c r="I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S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inlineStr"/>
      <c r="I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T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inlineStr"/>
      <c r="I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S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inlineStr"/>
      <c r="I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S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inlineStr"/>
      <c r="I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S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inlineStr"/>
      <c r="I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S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inlineStr"/>
      <c r="I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S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inlineStr"/>
      <c r="I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S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inlineStr"/>
      <c r="I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S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inlineStr"/>
      <c r="I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S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inlineStr"/>
      <c r="I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S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inlineStr"/>
      <c r="I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S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inlineStr"/>
      <c r="I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S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inlineStr"/>
      <c r="I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S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inlineStr"/>
      <c r="I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S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inlineStr"/>
      <c r="I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S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inlineStr"/>
      <c r="I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S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inlineStr"/>
      <c r="I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S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inlineStr"/>
      <c r="I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S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inlineStr"/>
      <c r="I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S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inlineStr"/>
      <c r="I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S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inlineStr"/>
      <c r="I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S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inlineStr"/>
      <c r="I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S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inlineStr"/>
      <c r="I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S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inlineStr"/>
      <c r="I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S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inlineStr"/>
      <c r="I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S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inlineStr"/>
      <c r="I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S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inlineStr"/>
      <c r="I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S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inlineStr"/>
      <c r="I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S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inlineStr"/>
      <c r="I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S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inlineStr"/>
      <c r="I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S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inlineStr"/>
      <c r="I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S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inlineStr"/>
      <c r="I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S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inlineStr"/>
      <c r="I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S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inlineStr"/>
      <c r="I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S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inlineStr"/>
      <c r="I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S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inlineStr"/>
      <c r="I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S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inlineStr"/>
      <c r="I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S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inlineStr"/>
      <c r="I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S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inlineStr"/>
      <c r="I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S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inlineStr"/>
      <c r="I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S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inlineStr"/>
      <c r="I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S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inlineStr"/>
      <c r="I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S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inlineStr"/>
      <c r="I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S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inlineStr"/>
      <c r="I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S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inlineStr"/>
      <c r="I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S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inlineStr"/>
      <c r="I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S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inlineStr"/>
      <c r="I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S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inlineStr"/>
      <c r="I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S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inlineStr"/>
      <c r="I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S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inlineStr"/>
      <c r="I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S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inlineStr"/>
      <c r="I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S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inlineStr"/>
      <c r="I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S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inlineStr"/>
      <c r="I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S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inlineStr"/>
      <c r="I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S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inlineStr"/>
      <c r="I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S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inlineStr"/>
      <c r="I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S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inlineStr"/>
      <c r="I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S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inlineStr"/>
      <c r="I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S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inlineStr"/>
      <c r="I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S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inlineStr"/>
      <c r="I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S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inlineStr"/>
      <c r="I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S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inlineStr"/>
      <c r="I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S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J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T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J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T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J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T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J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T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J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T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inlineStr"/>
      <c r="I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S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inlineStr"/>
      <c r="I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S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inlineStr"/>
      <c r="I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S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inlineStr"/>
      <c r="I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S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inlineStr"/>
      <c r="I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S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inlineStr"/>
      <c r="I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S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inlineStr"/>
      <c r="I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S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inlineStr"/>
      <c r="I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S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inlineStr"/>
      <c r="I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S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inlineStr"/>
      <c r="I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S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inlineStr"/>
      <c r="I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S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inlineStr"/>
      <c r="I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S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inlineStr"/>
      <c r="I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S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inlineStr"/>
      <c r="I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S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inlineStr"/>
      <c r="I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S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inlineStr"/>
      <c r="I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S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inlineStr"/>
      <c r="I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S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inlineStr"/>
      <c r="I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S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inlineStr"/>
      <c r="I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S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inlineStr"/>
      <c r="I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S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inlineStr"/>
      <c r="I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S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inlineStr"/>
      <c r="I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S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inlineStr"/>
      <c r="I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S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inlineStr"/>
      <c r="I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S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inlineStr"/>
      <c r="I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S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inlineStr"/>
      <c r="I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S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inlineStr"/>
      <c r="I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S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inlineStr"/>
      <c r="I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S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inlineStr"/>
      <c r="I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S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inlineStr"/>
      <c r="I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S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inlineStr"/>
      <c r="I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S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inlineStr"/>
      <c r="I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S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inlineStr"/>
      <c r="I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S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inlineStr"/>
      <c r="I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S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inlineStr"/>
      <c r="I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S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inlineStr"/>
      <c r="I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S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inlineStr"/>
      <c r="I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S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inlineStr"/>
      <c r="I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S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inlineStr"/>
      <c r="I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S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inlineStr"/>
      <c r="I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S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inlineStr"/>
      <c r="I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S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inlineStr"/>
      <c r="I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S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inlineStr"/>
      <c r="I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S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inlineStr"/>
      <c r="I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S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inlineStr"/>
      <c r="I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S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inlineStr"/>
      <c r="I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S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inlineStr"/>
      <c r="I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S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inlineStr"/>
      <c r="I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T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inlineStr"/>
      <c r="I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T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inlineStr"/>
      <c r="I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S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inlineStr"/>
      <c r="I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S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inlineStr"/>
      <c r="I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S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inlineStr"/>
      <c r="I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S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inlineStr"/>
      <c r="I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S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inlineStr"/>
      <c r="I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S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inlineStr"/>
      <c r="I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S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inlineStr"/>
      <c r="I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S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inlineStr"/>
      <c r="I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S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inlineStr"/>
      <c r="I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S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inlineStr"/>
      <c r="I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S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inlineStr"/>
      <c r="I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S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inlineStr"/>
      <c r="I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S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inlineStr"/>
      <c r="I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S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inlineStr"/>
      <c r="I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S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inlineStr"/>
      <c r="I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S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inlineStr"/>
      <c r="I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S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K676" t="n">
        <v>23250</v>
      </c>
      <c r="L676" t="n">
        <v>5.142011834319526</v>
      </c>
      <c r="M676" s="12" t="n">
        <v>45040</v>
      </c>
      <c r="N676" t="n">
        <v>7.5</v>
      </c>
      <c r="O676" s="13" t="n">
        <v>45047</v>
      </c>
      <c r="P676" t="n">
        <v>26</v>
      </c>
      <c r="Q676" t="inlineStr">
        <is>
          <t>SI</t>
        </is>
      </c>
      <c r="U676" s="14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inlineStr"/>
      <c r="I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S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inlineStr"/>
      <c r="I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S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inlineStr"/>
      <c r="I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S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inlineStr"/>
      <c r="I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S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inlineStr"/>
      <c r="I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S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inlineStr"/>
      <c r="I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S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inlineStr"/>
      <c r="I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S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inlineStr"/>
      <c r="I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S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J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S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inlineStr"/>
      <c r="I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S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J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S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inlineStr"/>
      <c r="I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S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inlineStr"/>
      <c r="I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S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inlineStr"/>
      <c r="I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S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inlineStr"/>
      <c r="I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S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inlineStr"/>
      <c r="I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S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inlineStr"/>
      <c r="I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S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inlineStr"/>
      <c r="I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S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inlineStr"/>
      <c r="I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S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inlineStr"/>
      <c r="I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S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inlineStr"/>
      <c r="I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S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J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S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inlineStr"/>
      <c r="I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S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inlineStr"/>
      <c r="I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S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inlineStr"/>
      <c r="I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S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inlineStr"/>
      <c r="I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S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inlineStr"/>
      <c r="I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S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inlineStr"/>
      <c r="I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S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inlineStr"/>
      <c r="I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S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inlineStr"/>
      <c r="I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S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inlineStr"/>
      <c r="I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S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inlineStr"/>
      <c r="I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S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inlineStr"/>
      <c r="I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S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inlineStr"/>
      <c r="I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S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inlineStr"/>
      <c r="I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S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inlineStr"/>
      <c r="I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S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inlineStr"/>
      <c r="I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S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inlineStr"/>
      <c r="I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S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inlineStr"/>
      <c r="I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S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inlineStr"/>
      <c r="I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S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inlineStr"/>
      <c r="I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S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inlineStr"/>
      <c r="I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S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inlineStr"/>
      <c r="I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S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inlineStr"/>
      <c r="I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S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inlineStr"/>
      <c r="I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S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inlineStr"/>
      <c r="I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S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inlineStr"/>
      <c r="I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S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inlineStr"/>
      <c r="I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S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inlineStr"/>
      <c r="I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S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K726" t="n">
        <v>11600</v>
      </c>
      <c r="L726" t="n">
        <v>5.142011834319526</v>
      </c>
      <c r="M726" s="12" t="n">
        <v>45040</v>
      </c>
      <c r="N726" t="n">
        <v>7.5</v>
      </c>
      <c r="O726" s="13" t="n">
        <v>45047</v>
      </c>
      <c r="P726" t="n">
        <v>26</v>
      </c>
      <c r="Q726" t="inlineStr">
        <is>
          <t>SI</t>
        </is>
      </c>
      <c r="U726" s="14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K727" t="n">
        <v>11420</v>
      </c>
      <c r="L727" t="n">
        <v>5.142011834319526</v>
      </c>
      <c r="M727" s="12" t="n">
        <v>45040</v>
      </c>
      <c r="N727" t="n">
        <v>7.5</v>
      </c>
      <c r="O727" s="13" t="n">
        <v>45047</v>
      </c>
      <c r="P727" t="n">
        <v>26</v>
      </c>
      <c r="Q727" t="inlineStr">
        <is>
          <t>SI</t>
        </is>
      </c>
      <c r="U727" s="14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inlineStr"/>
      <c r="I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S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inlineStr"/>
      <c r="I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S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inlineStr"/>
      <c r="I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S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inlineStr"/>
      <c r="I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S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inlineStr"/>
      <c r="I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S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inlineStr"/>
      <c r="I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S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inlineStr"/>
      <c r="I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S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inlineStr"/>
      <c r="I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S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inlineStr"/>
      <c r="I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S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inlineStr"/>
      <c r="I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S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inlineStr"/>
      <c r="I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S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inlineStr"/>
      <c r="I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S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inlineStr"/>
      <c r="I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S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inlineStr"/>
      <c r="I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S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inlineStr"/>
      <c r="I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S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inlineStr"/>
      <c r="I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S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inlineStr"/>
      <c r="I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S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inlineStr"/>
      <c r="I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S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inlineStr"/>
      <c r="I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S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inlineStr"/>
      <c r="I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S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inlineStr"/>
      <c r="I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S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inlineStr"/>
      <c r="I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S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inlineStr"/>
      <c r="I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S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inlineStr"/>
      <c r="I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S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inlineStr"/>
      <c r="I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S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inlineStr"/>
      <c r="I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S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inlineStr"/>
      <c r="I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S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inlineStr"/>
      <c r="I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S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inlineStr"/>
      <c r="I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S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inlineStr"/>
      <c r="I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S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inlineStr"/>
      <c r="I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S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inlineStr"/>
      <c r="I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S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inlineStr"/>
      <c r="I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S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inlineStr"/>
      <c r="I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S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inlineStr"/>
      <c r="I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S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inlineStr"/>
      <c r="I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S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inlineStr"/>
      <c r="I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S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inlineStr"/>
      <c r="I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S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inlineStr"/>
      <c r="I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S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inlineStr"/>
      <c r="I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S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K768" t="n">
        <v>24000</v>
      </c>
      <c r="L768" t="n">
        <v>5.142011834319526</v>
      </c>
      <c r="M768" s="12" t="n">
        <v>45040</v>
      </c>
      <c r="N768" t="n">
        <v>7.5</v>
      </c>
      <c r="O768" s="13" t="n">
        <v>45047</v>
      </c>
      <c r="P768" t="n">
        <v>26</v>
      </c>
      <c r="Q768" t="inlineStr">
        <is>
          <t>SI</t>
        </is>
      </c>
      <c r="U768" s="14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inlineStr"/>
      <c r="I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S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inlineStr"/>
      <c r="I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S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inlineStr"/>
      <c r="I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S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inlineStr"/>
      <c r="I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S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inlineStr"/>
      <c r="I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S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inlineStr"/>
      <c r="I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S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inlineStr"/>
      <c r="I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S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inlineStr"/>
      <c r="I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S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inlineStr"/>
      <c r="I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S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inlineStr"/>
      <c r="I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S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inlineStr"/>
      <c r="I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S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inlineStr"/>
      <c r="I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S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inlineStr"/>
      <c r="I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S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inlineStr"/>
      <c r="I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S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inlineStr"/>
      <c r="I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S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inlineStr"/>
      <c r="I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S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inlineStr"/>
      <c r="I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S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inlineStr"/>
      <c r="I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S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inlineStr"/>
      <c r="I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S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inlineStr"/>
      <c r="I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S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inlineStr"/>
      <c r="I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S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J790" t="n">
        <v>24000</v>
      </c>
      <c r="L790" t="n">
        <v>3</v>
      </c>
      <c r="M790" s="12" t="n">
        <v>45027</v>
      </c>
      <c r="N790" t="n">
        <v>7</v>
      </c>
      <c r="O790" s="12" t="n">
        <v>45034</v>
      </c>
      <c r="P790" t="n">
        <v>10</v>
      </c>
      <c r="Q790" t="inlineStr">
        <is>
          <t>SI</t>
        </is>
      </c>
      <c r="T790" t="n">
        <v>24000</v>
      </c>
      <c r="V790" t="n">
        <v>5</v>
      </c>
      <c r="W790" s="12" t="n">
        <v>45029</v>
      </c>
      <c r="X790" t="n">
        <v>10</v>
      </c>
      <c r="Y790" s="12" t="n">
        <v>45039</v>
      </c>
      <c r="Z790" t="n">
        <v>6</v>
      </c>
      <c r="AA790" t="inlineStr">
        <is>
          <t>SI</t>
        </is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inlineStr"/>
      <c r="I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S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inlineStr"/>
      <c r="I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S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inlineStr"/>
      <c r="I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S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inlineStr"/>
      <c r="I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S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inlineStr"/>
      <c r="I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S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inlineStr"/>
      <c r="I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S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inlineStr"/>
      <c r="I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S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inlineStr"/>
      <c r="I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S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inlineStr"/>
      <c r="I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S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inlineStr"/>
      <c r="I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S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inlineStr"/>
      <c r="I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S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inlineStr"/>
      <c r="I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S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inlineStr"/>
      <c r="I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S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inlineStr"/>
      <c r="I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S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inlineStr"/>
      <c r="I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S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inlineStr"/>
      <c r="I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S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inlineStr"/>
      <c r="I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S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inlineStr"/>
      <c r="I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S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inlineStr"/>
      <c r="I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S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inlineStr"/>
      <c r="I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S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inlineStr"/>
      <c r="I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S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inlineStr"/>
      <c r="I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S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inlineStr"/>
      <c r="I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S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inlineStr"/>
      <c r="I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S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inlineStr"/>
      <c r="I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S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inlineStr"/>
      <c r="I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S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inlineStr"/>
      <c r="I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S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inlineStr"/>
      <c r="I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S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inlineStr"/>
      <c r="I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S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inlineStr"/>
      <c r="I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S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inlineStr"/>
      <c r="I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S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inlineStr"/>
      <c r="I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S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inlineStr"/>
      <c r="I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S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inlineStr"/>
      <c r="I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S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inlineStr"/>
      <c r="I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S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inlineStr"/>
      <c r="I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S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inlineStr"/>
      <c r="I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S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inlineStr"/>
      <c r="I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S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inlineStr"/>
      <c r="I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S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inlineStr"/>
      <c r="I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S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inlineStr"/>
      <c r="I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S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inlineStr"/>
      <c r="I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S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inlineStr"/>
      <c r="I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S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inlineStr"/>
      <c r="I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S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inlineStr"/>
      <c r="I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S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inlineStr"/>
      <c r="I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S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inlineStr"/>
      <c r="I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S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inlineStr"/>
      <c r="I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S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inlineStr"/>
      <c r="I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S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inlineStr"/>
      <c r="I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S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inlineStr"/>
      <c r="I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S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inlineStr"/>
      <c r="I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S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inlineStr"/>
      <c r="I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S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inlineStr"/>
      <c r="I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S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inlineStr"/>
      <c r="I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S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inlineStr"/>
      <c r="I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S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inlineStr"/>
      <c r="I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S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inlineStr"/>
      <c r="I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S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inlineStr"/>
      <c r="I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S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inlineStr"/>
      <c r="I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S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inlineStr"/>
      <c r="I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S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inlineStr"/>
      <c r="I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S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inlineStr"/>
      <c r="I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S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inlineStr"/>
      <c r="I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S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inlineStr"/>
      <c r="I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S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inlineStr"/>
      <c r="I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S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inlineStr"/>
      <c r="I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S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inlineStr"/>
      <c r="I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S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inlineStr"/>
      <c r="I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S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inlineStr"/>
      <c r="I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S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inlineStr"/>
      <c r="I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S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inlineStr"/>
      <c r="I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S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inlineStr"/>
      <c r="I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S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inlineStr"/>
      <c r="I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S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inlineStr"/>
      <c r="I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S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inlineStr"/>
      <c r="I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S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inlineStr"/>
      <c r="I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S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inlineStr"/>
      <c r="I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S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inlineStr"/>
      <c r="I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S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inlineStr"/>
      <c r="I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S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inlineStr"/>
      <c r="I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S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inlineStr"/>
      <c r="I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S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inlineStr"/>
      <c r="I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S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inlineStr"/>
      <c r="I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S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inlineStr"/>
      <c r="I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S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inlineStr"/>
      <c r="I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S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inlineStr"/>
      <c r="I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S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inlineStr"/>
      <c r="I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S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inlineStr"/>
      <c r="I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S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inlineStr"/>
      <c r="I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S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inlineStr"/>
      <c r="I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S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inlineStr"/>
      <c r="I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S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inlineStr"/>
      <c r="I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S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inlineStr"/>
      <c r="I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S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inlineStr"/>
      <c r="I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S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inlineStr"/>
      <c r="I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S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inlineStr"/>
      <c r="I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S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inlineStr"/>
      <c r="I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S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inlineStr"/>
      <c r="I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S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inlineStr"/>
      <c r="I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S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inlineStr"/>
      <c r="I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S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inlineStr"/>
      <c r="I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S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inlineStr"/>
      <c r="I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S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J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T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inlineStr"/>
      <c r="I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S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inlineStr"/>
      <c r="I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S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inlineStr"/>
      <c r="I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S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inlineStr"/>
      <c r="I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S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inlineStr"/>
      <c r="I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S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inlineStr"/>
      <c r="I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S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inlineStr"/>
      <c r="I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S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inlineStr"/>
      <c r="I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S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inlineStr"/>
      <c r="I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S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inlineStr"/>
      <c r="I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S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inlineStr"/>
      <c r="I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S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inlineStr"/>
      <c r="I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S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inlineStr"/>
      <c r="I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S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inlineStr"/>
      <c r="I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S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inlineStr"/>
      <c r="I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S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inlineStr"/>
      <c r="I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S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inlineStr"/>
      <c r="I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S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inlineStr"/>
      <c r="I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S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inlineStr"/>
      <c r="I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S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inlineStr"/>
      <c r="I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S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inlineStr"/>
      <c r="I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S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inlineStr"/>
      <c r="I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S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inlineStr"/>
      <c r="I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S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inlineStr"/>
      <c r="I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S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inlineStr"/>
      <c r="I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S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inlineStr"/>
      <c r="I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S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inlineStr"/>
      <c r="I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S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inlineStr"/>
      <c r="I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S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inlineStr"/>
      <c r="I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S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inlineStr"/>
      <c r="I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S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inlineStr"/>
      <c r="I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S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inlineStr"/>
      <c r="I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S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inlineStr"/>
      <c r="I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S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inlineStr"/>
      <c r="I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S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inlineStr"/>
      <c r="I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S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inlineStr"/>
      <c r="I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S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inlineStr"/>
      <c r="I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S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inlineStr"/>
      <c r="I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S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inlineStr"/>
      <c r="I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S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inlineStr"/>
      <c r="I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S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inlineStr"/>
      <c r="I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S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inlineStr"/>
      <c r="I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S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inlineStr"/>
      <c r="I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S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inlineStr"/>
      <c r="I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S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inlineStr"/>
      <c r="I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S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inlineStr"/>
      <c r="I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S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inlineStr"/>
      <c r="I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S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inlineStr"/>
      <c r="I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S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inlineStr"/>
      <c r="I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S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inlineStr"/>
      <c r="I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S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inlineStr"/>
      <c r="I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S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inlineStr"/>
      <c r="I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S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inlineStr"/>
      <c r="I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S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inlineStr"/>
      <c r="I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S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inlineStr"/>
      <c r="I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S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inlineStr"/>
      <c r="I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S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inlineStr"/>
      <c r="I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S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inlineStr"/>
      <c r="I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S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inlineStr"/>
      <c r="I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S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inlineStr"/>
      <c r="I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S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inlineStr"/>
      <c r="I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S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inlineStr"/>
      <c r="I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S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inlineStr"/>
      <c r="I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S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inlineStr"/>
      <c r="I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S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inlineStr"/>
      <c r="I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S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inlineStr"/>
      <c r="I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S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inlineStr"/>
      <c r="I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S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inlineStr"/>
      <c r="I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S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inlineStr"/>
      <c r="I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S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inlineStr"/>
      <c r="I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S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inlineStr"/>
      <c r="I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S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inlineStr"/>
      <c r="I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S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inlineStr"/>
      <c r="I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S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inlineStr"/>
      <c r="I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S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inlineStr"/>
      <c r="I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S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inlineStr"/>
      <c r="I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S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inlineStr"/>
      <c r="I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S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inlineStr"/>
      <c r="I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S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inlineStr"/>
      <c r="I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S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inlineStr"/>
      <c r="I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S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inlineStr"/>
      <c r="I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S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inlineStr"/>
      <c r="I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S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J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T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inlineStr"/>
      <c r="I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S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inlineStr"/>
      <c r="I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S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inlineStr"/>
      <c r="I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S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inlineStr"/>
      <c r="I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S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inlineStr"/>
      <c r="I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S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inlineStr"/>
      <c r="I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S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inlineStr"/>
      <c r="I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S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inlineStr"/>
      <c r="I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S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inlineStr"/>
      <c r="I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S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inlineStr"/>
      <c r="I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S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inlineStr"/>
      <c r="I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S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inlineStr"/>
      <c r="I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S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inlineStr"/>
      <c r="I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S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inlineStr"/>
      <c r="I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S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inlineStr"/>
      <c r="I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S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J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T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inlineStr"/>
      <c r="I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S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inlineStr"/>
      <c r="I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S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inlineStr"/>
      <c r="I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S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inlineStr"/>
      <c r="I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S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inlineStr"/>
      <c r="I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S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inlineStr"/>
      <c r="I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S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inlineStr"/>
      <c r="I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S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inlineStr"/>
      <c r="I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S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inlineStr"/>
      <c r="I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S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inlineStr"/>
      <c r="I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S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inlineStr"/>
      <c r="I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S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inlineStr"/>
      <c r="I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S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inlineStr"/>
      <c r="I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S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inlineStr"/>
      <c r="I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S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inlineStr"/>
      <c r="I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S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inlineStr"/>
      <c r="I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S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inlineStr"/>
      <c r="I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S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inlineStr"/>
      <c r="I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S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inlineStr"/>
      <c r="I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S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inlineStr"/>
      <c r="I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S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inlineStr"/>
      <c r="I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S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inlineStr"/>
      <c r="I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S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inlineStr"/>
      <c r="I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S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inlineStr"/>
      <c r="I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S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inlineStr"/>
      <c r="I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S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inlineStr"/>
      <c r="I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S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inlineStr"/>
      <c r="I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S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inlineStr"/>
      <c r="I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S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inlineStr"/>
      <c r="I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S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J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T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inlineStr"/>
      <c r="I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S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inlineStr"/>
      <c r="I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S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J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T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J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T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J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T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J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T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inlineStr"/>
      <c r="I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S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J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T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inlineStr"/>
      <c r="I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S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J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T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J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T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J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T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J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T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inlineStr"/>
      <c r="I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S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inlineStr"/>
      <c r="I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S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inlineStr"/>
      <c r="I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S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inlineStr"/>
      <c r="I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S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inlineStr"/>
      <c r="I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S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inlineStr"/>
      <c r="I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S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inlineStr"/>
      <c r="I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S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inlineStr"/>
      <c r="I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S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J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T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J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S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J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S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J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S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J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S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J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T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J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T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J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T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J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S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J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T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J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T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J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T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J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T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J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S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J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T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J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T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J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T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J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T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J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T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J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T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J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T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J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T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J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T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J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T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J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T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J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S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J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T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K1072" t="n">
        <v>24000</v>
      </c>
      <c r="L1072" t="n">
        <v>5.142011834319526</v>
      </c>
      <c r="M1072" s="12" t="n">
        <v>45050</v>
      </c>
      <c r="N1072" t="n">
        <v>7.5</v>
      </c>
      <c r="O1072" s="13" t="n">
        <v>45057</v>
      </c>
      <c r="P1072" t="n">
        <v>17</v>
      </c>
      <c r="Q1072" t="inlineStr">
        <is>
          <t>SI</t>
        </is>
      </c>
      <c r="U1072" s="14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J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T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J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T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J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T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J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T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J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T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J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T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inlineStr"/>
      <c r="I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S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inlineStr"/>
      <c r="I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S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inlineStr"/>
      <c r="I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S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inlineStr"/>
      <c r="I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S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inlineStr"/>
      <c r="I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S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inlineStr"/>
      <c r="I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S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inlineStr"/>
      <c r="I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S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inlineStr"/>
      <c r="I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S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inlineStr"/>
      <c r="I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S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inlineStr"/>
      <c r="I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S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inlineStr"/>
      <c r="I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S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inlineStr"/>
      <c r="I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S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inlineStr"/>
      <c r="I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S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inlineStr"/>
      <c r="I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S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inlineStr"/>
      <c r="I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S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inlineStr"/>
      <c r="I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T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J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T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J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T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J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T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J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T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J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T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J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T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J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T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J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T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J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T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J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T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J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T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J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T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inlineStr"/>
      <c r="I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S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J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T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J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T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J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T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J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T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J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T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J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T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J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T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J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T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J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T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J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T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inlineStr"/>
      <c r="I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S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J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T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J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T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J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T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J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T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J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T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inlineStr"/>
      <c r="I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S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inlineStr"/>
      <c r="I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S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inlineStr"/>
      <c r="I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S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inlineStr"/>
      <c r="I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S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inlineStr"/>
      <c r="I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S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J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T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J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T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J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T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J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T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J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T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J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T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J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T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J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T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J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T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J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T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J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T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K1140" t="n">
        <v>24000</v>
      </c>
      <c r="L1140" t="n">
        <v>5.142011834319526</v>
      </c>
      <c r="M1140" s="12" t="n">
        <v>45061</v>
      </c>
      <c r="N1140" t="n">
        <v>7.5</v>
      </c>
      <c r="O1140" s="13" t="n">
        <v>45068</v>
      </c>
      <c r="P1140" t="n">
        <v>8</v>
      </c>
      <c r="Q1140" t="inlineStr">
        <is>
          <t>SI</t>
        </is>
      </c>
      <c r="U1140" s="14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K1141" t="n">
        <v>24000</v>
      </c>
      <c r="L1141" t="n">
        <v>5.142011834319526</v>
      </c>
      <c r="M1141" s="12" t="n">
        <v>45061</v>
      </c>
      <c r="N1141" t="n">
        <v>7.5</v>
      </c>
      <c r="O1141" s="13" t="n">
        <v>45068</v>
      </c>
      <c r="P1141" t="n">
        <v>8</v>
      </c>
      <c r="Q1141" t="inlineStr">
        <is>
          <t>SI</t>
        </is>
      </c>
      <c r="U1141" s="14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J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T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J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T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inlineStr"/>
      <c r="I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S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inlineStr"/>
      <c r="I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S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inlineStr"/>
      <c r="I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S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K1147" t="n">
        <v>24000</v>
      </c>
      <c r="L1147" t="n">
        <v>4.830303030303031</v>
      </c>
      <c r="M1147" s="12" t="n">
        <v>45033</v>
      </c>
      <c r="N1147" t="n">
        <v>15</v>
      </c>
      <c r="O1147" s="13" t="n">
        <v>45048</v>
      </c>
      <c r="P1147" t="n">
        <v>23</v>
      </c>
      <c r="Q1147" t="inlineStr">
        <is>
          <t>SI</t>
        </is>
      </c>
      <c r="T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K1148" t="n">
        <v>14004.02</v>
      </c>
      <c r="L1148" t="n">
        <v>4.830303030303031</v>
      </c>
      <c r="M1148" s="12" t="n">
        <v>45033</v>
      </c>
      <c r="N1148" t="n">
        <v>15</v>
      </c>
      <c r="O1148" s="13" t="n">
        <v>45048</v>
      </c>
      <c r="P1148" t="n">
        <v>23</v>
      </c>
      <c r="Q1148" t="inlineStr">
        <is>
          <t>SI</t>
        </is>
      </c>
      <c r="T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K1149" t="n">
        <v>3001.94</v>
      </c>
      <c r="L1149" t="n">
        <v>4.830303030303031</v>
      </c>
      <c r="M1149" s="12" t="n">
        <v>45033</v>
      </c>
      <c r="N1149" t="n">
        <v>15</v>
      </c>
      <c r="O1149" s="13" t="n">
        <v>45048</v>
      </c>
      <c r="P1149" t="n">
        <v>23</v>
      </c>
      <c r="Q1149" t="inlineStr">
        <is>
          <t>SI</t>
        </is>
      </c>
      <c r="T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K1150" t="n">
        <v>3006.18</v>
      </c>
      <c r="L1150" t="n">
        <v>4.830303030303031</v>
      </c>
      <c r="M1150" s="12" t="n">
        <v>45033</v>
      </c>
      <c r="N1150" t="n">
        <v>15</v>
      </c>
      <c r="O1150" s="13" t="n">
        <v>45048</v>
      </c>
      <c r="P1150" t="n">
        <v>23</v>
      </c>
      <c r="Q1150" t="inlineStr">
        <is>
          <t>SI</t>
        </is>
      </c>
      <c r="T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K1151" t="n">
        <v>4006.9</v>
      </c>
      <c r="L1151" t="n">
        <v>4.830303030303031</v>
      </c>
      <c r="M1151" s="12" t="n">
        <v>45033</v>
      </c>
      <c r="N1151" t="n">
        <v>15</v>
      </c>
      <c r="O1151" s="13" t="n">
        <v>45048</v>
      </c>
      <c r="P1151" t="n">
        <v>23</v>
      </c>
      <c r="Q1151" t="inlineStr">
        <is>
          <t>SI</t>
        </is>
      </c>
      <c r="T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K1152" t="n">
        <v>4017.34</v>
      </c>
      <c r="L1152" t="n">
        <v>4.830303030303031</v>
      </c>
      <c r="M1152" s="12" t="n">
        <v>45033</v>
      </c>
      <c r="N1152" t="n">
        <v>15</v>
      </c>
      <c r="O1152" s="13" t="n">
        <v>45048</v>
      </c>
      <c r="P1152" t="n">
        <v>23</v>
      </c>
      <c r="Q1152" t="inlineStr">
        <is>
          <t>SI</t>
        </is>
      </c>
      <c r="T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K1153" t="n">
        <v>3006.5</v>
      </c>
      <c r="L1153" t="n">
        <v>4.830303030303031</v>
      </c>
      <c r="M1153" s="12" t="n">
        <v>45033</v>
      </c>
      <c r="N1153" t="n">
        <v>15</v>
      </c>
      <c r="O1153" s="13" t="n">
        <v>45048</v>
      </c>
      <c r="P1153" t="n">
        <v>23</v>
      </c>
      <c r="Q1153" t="inlineStr">
        <is>
          <t>SI</t>
        </is>
      </c>
      <c r="T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K1154" t="n">
        <v>3010.78</v>
      </c>
      <c r="L1154" t="n">
        <v>4.830303030303031</v>
      </c>
      <c r="M1154" s="12" t="n">
        <v>45033</v>
      </c>
      <c r="N1154" t="n">
        <v>15</v>
      </c>
      <c r="O1154" s="13" t="n">
        <v>45048</v>
      </c>
      <c r="P1154" t="n">
        <v>23</v>
      </c>
      <c r="Q1154" t="inlineStr">
        <is>
          <t>SI</t>
        </is>
      </c>
      <c r="T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K1155" t="n">
        <v>14004.97</v>
      </c>
      <c r="L1155" t="n">
        <v>4.830303030303031</v>
      </c>
      <c r="M1155" s="12" t="n">
        <v>45033</v>
      </c>
      <c r="N1155" t="n">
        <v>15</v>
      </c>
      <c r="O1155" s="13" t="n">
        <v>45048</v>
      </c>
      <c r="P1155" t="n">
        <v>23</v>
      </c>
      <c r="Q1155" t="inlineStr">
        <is>
          <t>SI</t>
        </is>
      </c>
      <c r="T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J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T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J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T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inlineStr"/>
      <c r="I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S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inlineStr"/>
      <c r="I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S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inlineStr"/>
      <c r="I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S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inlineStr"/>
      <c r="I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S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J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S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J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T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J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T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J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T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J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T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J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T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J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S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J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T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inlineStr"/>
      <c r="I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S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inlineStr"/>
      <c r="I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T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inlineStr"/>
      <c r="I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T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J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T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J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T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J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T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J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T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J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T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J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T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J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T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J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T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J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T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J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T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J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T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J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T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J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T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J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T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J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T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J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T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J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T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J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T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J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T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J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T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J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T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J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T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J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T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J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T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J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T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J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T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J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T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J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T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inlineStr"/>
      <c r="I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S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J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T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J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T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J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T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inlineStr"/>
      <c r="I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S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inlineStr"/>
      <c r="I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S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inlineStr"/>
      <c r="I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S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inlineStr"/>
      <c r="I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S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inlineStr"/>
      <c r="I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S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inlineStr"/>
      <c r="I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S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inlineStr"/>
      <c r="I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S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J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T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J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T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J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T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J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T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J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T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J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T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J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T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J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T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J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T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J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T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J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T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J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T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J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S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inlineStr"/>
      <c r="I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S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inlineStr"/>
      <c r="I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S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J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T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J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T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J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T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J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T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J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T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J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T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J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T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J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T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J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T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inlineStr"/>
      <c r="I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S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inlineStr"/>
      <c r="I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S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inlineStr"/>
      <c r="I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S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inlineStr"/>
      <c r="I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T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inlineStr"/>
      <c r="I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S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inlineStr"/>
      <c r="I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S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inlineStr"/>
      <c r="I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S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inlineStr"/>
      <c r="I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S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inlineStr"/>
      <c r="I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S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inlineStr"/>
      <c r="I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S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inlineStr"/>
      <c r="I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S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inlineStr"/>
      <c r="I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S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J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T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J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T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J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T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J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T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J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T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J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T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J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T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J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T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J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T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J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T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inlineStr"/>
      <c r="I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S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inlineStr"/>
      <c r="I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S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inlineStr"/>
      <c r="I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S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inlineStr"/>
      <c r="I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S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inlineStr"/>
      <c r="I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S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inlineStr"/>
      <c r="I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S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inlineStr"/>
      <c r="I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S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inlineStr"/>
      <c r="I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S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inlineStr"/>
      <c r="I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S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inlineStr"/>
      <c r="I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S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inlineStr"/>
      <c r="I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S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J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T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J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T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J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T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J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T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J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T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J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T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J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T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J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T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J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T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J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T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inlineStr"/>
      <c r="I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S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inlineStr"/>
      <c r="I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S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J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T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inlineStr"/>
      <c r="I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S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J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T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J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T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J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T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J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T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J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T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J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T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J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T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J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T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J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T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J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T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J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T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J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T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inlineStr"/>
      <c r="I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S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inlineStr"/>
      <c r="I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S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J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T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inlineStr"/>
      <c r="I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S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inlineStr"/>
      <c r="I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S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inlineStr"/>
      <c r="I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S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inlineStr"/>
      <c r="I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S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J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T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J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T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J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T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J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T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inlineStr"/>
      <c r="I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S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inlineStr"/>
      <c r="I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T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J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T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inlineStr"/>
      <c r="I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S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J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T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J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S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J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S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J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T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inlineStr"/>
      <c r="I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T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J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T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J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T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J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T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J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T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J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T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J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T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J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T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J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T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J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T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J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S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inlineStr"/>
      <c r="I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S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J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T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inlineStr"/>
      <c r="I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S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J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T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J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T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J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T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J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T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J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T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J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T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J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T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inlineStr"/>
      <c r="I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S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inlineStr"/>
      <c r="I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S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inlineStr"/>
      <c r="I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S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inlineStr"/>
      <c r="I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S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inlineStr"/>
      <c r="I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S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inlineStr"/>
      <c r="I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S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inlineStr"/>
      <c r="I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S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inlineStr"/>
      <c r="I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S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J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T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inlineStr"/>
      <c r="I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S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J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T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inlineStr"/>
      <c r="I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T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inlineStr"/>
      <c r="I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T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J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T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inlineStr"/>
      <c r="I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T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inlineStr"/>
      <c r="I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T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inlineStr"/>
      <c r="I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T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J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T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J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T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J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T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J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T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J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T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inlineStr"/>
      <c r="I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T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J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T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J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T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J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T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J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T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J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T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J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T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inlineStr"/>
      <c r="I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S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J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T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inlineStr"/>
      <c r="I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S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inlineStr"/>
      <c r="I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S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inlineStr"/>
      <c r="I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S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J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T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inlineStr"/>
      <c r="I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S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inlineStr"/>
      <c r="I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S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J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T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inlineStr"/>
      <c r="I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S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J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T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J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T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J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T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J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T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inlineStr"/>
      <c r="I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T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inlineStr"/>
      <c r="I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T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inlineStr"/>
      <c r="I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T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J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T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J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T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J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T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J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T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J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T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J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T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J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T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inlineStr"/>
      <c r="I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T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inlineStr"/>
      <c r="I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S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inlineStr"/>
      <c r="I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S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inlineStr"/>
      <c r="I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S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inlineStr"/>
      <c r="I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S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inlineStr"/>
      <c r="I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S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inlineStr"/>
      <c r="I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S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inlineStr"/>
      <c r="I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S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inlineStr"/>
      <c r="I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S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inlineStr"/>
      <c r="I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S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J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T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J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T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inlineStr"/>
      <c r="I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S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J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T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J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T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J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T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J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T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J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T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J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T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J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T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J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T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J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T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J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T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J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T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J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T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J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T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inlineStr"/>
      <c r="I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S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inlineStr"/>
      <c r="I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S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inlineStr"/>
      <c r="I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S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inlineStr"/>
      <c r="I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S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inlineStr"/>
      <c r="I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S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inlineStr"/>
      <c r="I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S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inlineStr"/>
      <c r="I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S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inlineStr"/>
      <c r="I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S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inlineStr"/>
      <c r="I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T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inlineStr"/>
      <c r="I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S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inlineStr"/>
      <c r="I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T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inlineStr"/>
      <c r="I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S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J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T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J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T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inlineStr"/>
      <c r="I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T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inlineStr"/>
      <c r="I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S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J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T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inlineStr"/>
      <c r="I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S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inlineStr"/>
      <c r="I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S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inlineStr"/>
      <c r="I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S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inlineStr"/>
      <c r="I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S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inlineStr"/>
      <c r="I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S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inlineStr"/>
      <c r="I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S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inlineStr"/>
      <c r="I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S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inlineStr"/>
      <c r="I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S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inlineStr"/>
      <c r="I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T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inlineStr"/>
      <c r="I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T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inlineStr"/>
      <c r="I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T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inlineStr"/>
      <c r="I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T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inlineStr"/>
      <c r="I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T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inlineStr"/>
      <c r="I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S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inlineStr"/>
      <c r="I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S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inlineStr"/>
      <c r="I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S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inlineStr"/>
      <c r="I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S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inlineStr"/>
      <c r="I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S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K1449" t="n">
        <v>24009.79</v>
      </c>
      <c r="L1449" t="n">
        <v>5.142011834319526</v>
      </c>
      <c r="M1449" s="12" t="n">
        <v>45054</v>
      </c>
      <c r="N1449" t="n">
        <v>7.5</v>
      </c>
      <c r="O1449" s="13" t="n">
        <v>45061</v>
      </c>
      <c r="P1449" t="n">
        <v>14</v>
      </c>
      <c r="Q1449" t="inlineStr">
        <is>
          <t>SI</t>
        </is>
      </c>
      <c r="U1449" s="14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K1450" t="n">
        <v>24009.19</v>
      </c>
      <c r="L1450" t="n">
        <v>5.142011834319526</v>
      </c>
      <c r="M1450" s="12" t="n">
        <v>45054</v>
      </c>
      <c r="N1450" t="n">
        <v>7.5</v>
      </c>
      <c r="O1450" s="13" t="n">
        <v>45061</v>
      </c>
      <c r="P1450" t="n">
        <v>14</v>
      </c>
      <c r="Q1450" t="inlineStr">
        <is>
          <t>SI</t>
        </is>
      </c>
      <c r="U1450" s="14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inlineStr"/>
      <c r="I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T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inlineStr"/>
      <c r="I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T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J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T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J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T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J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T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inlineStr"/>
      <c r="I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T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inlineStr"/>
      <c r="I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T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inlineStr"/>
      <c r="I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T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inlineStr"/>
      <c r="I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T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inlineStr"/>
      <c r="I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S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inlineStr"/>
      <c r="I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T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inlineStr"/>
      <c r="I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S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inlineStr"/>
      <c r="I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T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J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T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inlineStr"/>
      <c r="I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T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J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T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inlineStr"/>
      <c r="I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S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inlineStr"/>
      <c r="I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S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inlineStr"/>
      <c r="I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S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inlineStr"/>
      <c r="I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S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inlineStr"/>
      <c r="I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S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inlineStr"/>
      <c r="I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S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inlineStr"/>
      <c r="I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S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inlineStr"/>
      <c r="I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S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J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T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inlineStr"/>
      <c r="I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S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J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T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inlineStr"/>
      <c r="I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S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inlineStr"/>
      <c r="I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S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inlineStr"/>
      <c r="I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T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inlineStr"/>
      <c r="I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S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inlineStr"/>
      <c r="I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S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J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T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J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T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inlineStr"/>
      <c r="I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T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J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T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inlineStr"/>
      <c r="I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S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inlineStr"/>
      <c r="I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T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inlineStr"/>
      <c r="I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T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inlineStr"/>
      <c r="I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T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inlineStr"/>
      <c r="I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T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inlineStr"/>
      <c r="I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S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J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T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J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T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J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T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J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T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J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T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inlineStr"/>
      <c r="I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T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inlineStr"/>
      <c r="I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T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inlineStr"/>
      <c r="I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T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inlineStr"/>
      <c r="I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S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inlineStr"/>
      <c r="I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S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inlineStr"/>
      <c r="I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S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inlineStr"/>
      <c r="I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S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inlineStr"/>
      <c r="I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S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inlineStr"/>
      <c r="I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S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J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T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inlineStr"/>
      <c r="I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S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inlineStr"/>
      <c r="I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S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inlineStr"/>
      <c r="I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S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J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T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J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T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inlineStr"/>
      <c r="I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S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J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T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inlineStr"/>
      <c r="I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T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inlineStr"/>
      <c r="I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S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inlineStr"/>
      <c r="I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S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J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T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inlineStr"/>
      <c r="I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S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J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T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J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T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inlineStr"/>
      <c r="I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T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inlineStr"/>
      <c r="I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T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inlineStr"/>
      <c r="I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S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inlineStr"/>
      <c r="I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S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J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T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inlineStr"/>
      <c r="I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S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inlineStr"/>
      <c r="I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S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J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T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J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T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J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T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J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T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J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T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J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T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J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T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inlineStr"/>
      <c r="I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T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J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T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inlineStr"/>
      <c r="I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S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inlineStr"/>
      <c r="I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S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inlineStr"/>
      <c r="I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S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inlineStr"/>
      <c r="I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S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inlineStr"/>
      <c r="I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S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inlineStr"/>
      <c r="I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S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inlineStr"/>
      <c r="I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S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K1545" t="n">
        <v>23999.17</v>
      </c>
      <c r="L1545" t="n">
        <v>5.142011834319526</v>
      </c>
      <c r="M1545" s="12" t="n">
        <v>45043</v>
      </c>
      <c r="N1545" t="n">
        <v>7.5</v>
      </c>
      <c r="O1545" s="13" t="n">
        <v>45050</v>
      </c>
      <c r="P1545" t="n">
        <v>23</v>
      </c>
      <c r="Q1545" t="inlineStr">
        <is>
          <t>SI</t>
        </is>
      </c>
      <c r="U1545" s="14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J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T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J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T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J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T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inlineStr"/>
      <c r="I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S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inlineStr"/>
      <c r="I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S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inlineStr"/>
      <c r="I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S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inlineStr"/>
      <c r="I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T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inlineStr"/>
      <c r="I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S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K1554" t="n">
        <v>24000</v>
      </c>
      <c r="L1554" t="n">
        <v>5.142011834319526</v>
      </c>
      <c r="M1554" s="12" t="n">
        <v>45043</v>
      </c>
      <c r="N1554" t="n">
        <v>7.5</v>
      </c>
      <c r="O1554" s="13" t="n">
        <v>45050</v>
      </c>
      <c r="P1554" t="n">
        <v>23</v>
      </c>
      <c r="Q1554" t="inlineStr">
        <is>
          <t>SI</t>
        </is>
      </c>
      <c r="U1554" s="1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inlineStr"/>
      <c r="I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S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inlineStr"/>
      <c r="I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S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J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T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J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T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J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T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J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T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inlineStr"/>
      <c r="I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S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inlineStr"/>
      <c r="I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S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inlineStr"/>
      <c r="I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S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inlineStr"/>
      <c r="I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S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inlineStr"/>
      <c r="I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S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inlineStr"/>
      <c r="I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S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inlineStr"/>
      <c r="I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S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J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T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J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T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J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T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J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T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J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T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J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T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J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T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J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T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J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T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J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T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J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T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inlineStr"/>
      <c r="I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S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inlineStr"/>
      <c r="I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S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inlineStr"/>
      <c r="I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S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inlineStr"/>
      <c r="I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S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J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T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J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T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J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T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J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T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J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T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J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T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J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T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J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T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inlineStr"/>
      <c r="I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S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J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T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J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T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J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T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J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T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inlineStr"/>
      <c r="I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S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inlineStr"/>
      <c r="I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S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inlineStr"/>
      <c r="I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S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inlineStr"/>
      <c r="I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S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inlineStr"/>
      <c r="I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S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inlineStr"/>
      <c r="I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S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inlineStr"/>
      <c r="I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S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inlineStr"/>
      <c r="I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S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inlineStr"/>
      <c r="I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S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inlineStr"/>
      <c r="I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S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J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T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J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T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J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T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J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T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J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T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J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T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inlineStr"/>
      <c r="I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S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J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T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inlineStr"/>
      <c r="I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S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J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T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J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T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inlineStr"/>
      <c r="I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S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J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T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J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T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J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T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J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T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J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T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J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T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inlineStr"/>
      <c r="I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S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inlineStr"/>
      <c r="I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S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inlineStr"/>
      <c r="I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S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inlineStr"/>
      <c r="I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S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inlineStr"/>
      <c r="I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T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inlineStr"/>
      <c r="I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S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inlineStr"/>
      <c r="I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S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inlineStr"/>
      <c r="I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S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inlineStr"/>
      <c r="I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S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inlineStr"/>
      <c r="I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S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inlineStr"/>
      <c r="I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S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inlineStr"/>
      <c r="I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S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inlineStr"/>
      <c r="I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S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inlineStr"/>
      <c r="I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S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inlineStr"/>
      <c r="I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S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inlineStr"/>
      <c r="I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S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inlineStr"/>
      <c r="I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S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inlineStr"/>
      <c r="I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S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inlineStr"/>
      <c r="I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S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J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T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J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T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inlineStr"/>
      <c r="I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S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inlineStr"/>
      <c r="I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S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J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T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J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T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J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T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J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T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inlineStr"/>
      <c r="I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S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inlineStr"/>
      <c r="I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S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inlineStr"/>
      <c r="I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S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inlineStr"/>
      <c r="I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S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inlineStr"/>
      <c r="I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S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inlineStr"/>
      <c r="I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S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inlineStr"/>
      <c r="I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S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J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T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J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T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inlineStr"/>
      <c r="I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S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inlineStr"/>
      <c r="I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S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inlineStr"/>
      <c r="I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S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inlineStr"/>
      <c r="I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S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inlineStr"/>
      <c r="I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S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inlineStr"/>
      <c r="I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S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inlineStr"/>
      <c r="I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S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inlineStr"/>
      <c r="I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S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inlineStr"/>
      <c r="I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S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J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T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inlineStr"/>
      <c r="I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S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inlineStr"/>
      <c r="I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S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J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T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J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T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inlineStr"/>
      <c r="I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S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inlineStr"/>
      <c r="I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S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J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T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J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T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J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T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J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T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inlineStr"/>
      <c r="I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S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inlineStr"/>
      <c r="I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S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inlineStr"/>
      <c r="I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S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inlineStr"/>
      <c r="I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S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inlineStr"/>
      <c r="I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S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J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T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inlineStr"/>
      <c r="I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S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inlineStr"/>
      <c r="I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S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inlineStr"/>
      <c r="I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S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J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T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J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T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J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S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J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S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J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S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J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S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J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S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J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S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J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S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J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T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J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T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J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T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J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T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J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T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inlineStr"/>
      <c r="I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S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inlineStr"/>
      <c r="I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S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J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T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J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T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inlineStr"/>
      <c r="I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S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J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T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inlineStr"/>
      <c r="I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S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inlineStr"/>
      <c r="I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S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inlineStr"/>
      <c r="I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S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inlineStr"/>
      <c r="I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S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inlineStr"/>
      <c r="I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S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inlineStr"/>
      <c r="I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S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inlineStr"/>
      <c r="I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S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J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S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J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S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J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S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J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S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J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S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J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S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J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S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J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S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J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S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inlineStr"/>
      <c r="I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S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J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S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J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S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J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S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J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S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J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S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J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S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K1732" t="n">
        <v>12000</v>
      </c>
      <c r="L1732" t="n">
        <v>5.142011834319526</v>
      </c>
      <c r="M1732" s="12" t="n">
        <v>45047</v>
      </c>
      <c r="N1732" t="n">
        <v>7.5</v>
      </c>
      <c r="O1732" s="13" t="n">
        <v>45054</v>
      </c>
      <c r="P1732" t="n">
        <v>20</v>
      </c>
      <c r="Q1732" t="inlineStr">
        <is>
          <t>SI</t>
        </is>
      </c>
      <c r="U1732" s="14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K1733" t="n">
        <v>11999.57</v>
      </c>
      <c r="L1733" t="n">
        <v>5.142011834319526</v>
      </c>
      <c r="M1733" s="12" t="n">
        <v>45047</v>
      </c>
      <c r="N1733" t="n">
        <v>7.5</v>
      </c>
      <c r="O1733" s="13" t="n">
        <v>45054</v>
      </c>
      <c r="P1733" t="n">
        <v>20</v>
      </c>
      <c r="Q1733" t="inlineStr">
        <is>
          <t>SI</t>
        </is>
      </c>
      <c r="U1733" s="14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inlineStr"/>
      <c r="I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S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inlineStr"/>
      <c r="I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S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inlineStr"/>
      <c r="I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S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J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S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J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T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inlineStr"/>
      <c r="I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S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inlineStr"/>
      <c r="I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S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J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T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inlineStr"/>
      <c r="I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S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inlineStr"/>
      <c r="I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S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inlineStr"/>
      <c r="I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S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inlineStr"/>
      <c r="I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S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J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T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inlineStr"/>
      <c r="I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S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J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S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J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S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J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S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J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S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inlineStr"/>
      <c r="I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S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J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S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J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T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J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T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J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S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inlineStr"/>
      <c r="I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S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inlineStr"/>
      <c r="I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S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inlineStr"/>
      <c r="I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S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J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T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J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T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J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T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J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T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J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T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J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T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inlineStr"/>
      <c r="I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T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inlineStr"/>
      <c r="I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S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inlineStr"/>
      <c r="I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T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inlineStr"/>
      <c r="I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T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J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T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inlineStr"/>
      <c r="I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S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J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T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J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T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inlineStr"/>
      <c r="I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S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J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T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J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T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J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T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inlineStr"/>
      <c r="I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S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inlineStr"/>
      <c r="I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S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inlineStr"/>
      <c r="I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S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inlineStr"/>
      <c r="I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S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inlineStr"/>
      <c r="I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S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inlineStr"/>
      <c r="I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S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inlineStr"/>
      <c r="I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S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inlineStr"/>
      <c r="I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S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inlineStr"/>
      <c r="I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S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inlineStr"/>
      <c r="I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S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inlineStr"/>
      <c r="I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T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inlineStr"/>
      <c r="I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T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J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T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inlineStr"/>
      <c r="I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S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inlineStr"/>
      <c r="I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S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inlineStr"/>
      <c r="I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S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inlineStr"/>
      <c r="I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S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inlineStr"/>
      <c r="I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S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inlineStr"/>
      <c r="I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S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inlineStr"/>
      <c r="I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S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inlineStr"/>
      <c r="I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S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inlineStr"/>
      <c r="I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S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inlineStr"/>
      <c r="I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T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inlineStr"/>
      <c r="I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S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inlineStr"/>
      <c r="I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S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inlineStr"/>
      <c r="I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S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inlineStr"/>
      <c r="I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S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J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T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inlineStr"/>
      <c r="I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T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inlineStr"/>
      <c r="I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T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inlineStr"/>
      <c r="I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S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inlineStr"/>
      <c r="I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S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inlineStr"/>
      <c r="I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S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inlineStr"/>
      <c r="I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S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inlineStr"/>
      <c r="I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S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inlineStr"/>
      <c r="I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S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J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T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J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T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inlineStr"/>
      <c r="I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T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inlineStr"/>
      <c r="I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T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inlineStr"/>
      <c r="I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S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inlineStr"/>
      <c r="I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S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J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T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inlineStr"/>
      <c r="I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S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inlineStr"/>
      <c r="I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T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inlineStr"/>
      <c r="I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S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inlineStr"/>
      <c r="I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S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inlineStr"/>
      <c r="I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S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inlineStr"/>
      <c r="I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S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inlineStr"/>
      <c r="I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S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inlineStr"/>
      <c r="I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S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inlineStr"/>
      <c r="I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S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inlineStr"/>
      <c r="I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S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inlineStr"/>
      <c r="I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S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inlineStr"/>
      <c r="I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S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inlineStr"/>
      <c r="I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S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inlineStr"/>
      <c r="I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S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inlineStr"/>
      <c r="I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S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inlineStr"/>
      <c r="I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T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inlineStr"/>
      <c r="I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T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inlineStr"/>
      <c r="I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S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inlineStr"/>
      <c r="I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S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inlineStr"/>
      <c r="I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S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inlineStr"/>
      <c r="I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S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inlineStr"/>
      <c r="I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S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inlineStr"/>
      <c r="I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S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inlineStr"/>
      <c r="I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S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J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T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inlineStr"/>
      <c r="I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S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J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T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J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T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inlineStr"/>
      <c r="I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S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inlineStr"/>
      <c r="I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S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inlineStr"/>
      <c r="I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S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inlineStr"/>
      <c r="I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S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J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T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inlineStr"/>
      <c r="I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S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inlineStr"/>
      <c r="I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S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inlineStr"/>
      <c r="I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S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inlineStr"/>
      <c r="I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S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inlineStr"/>
      <c r="I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S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inlineStr"/>
      <c r="I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S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inlineStr"/>
      <c r="I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S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inlineStr"/>
      <c r="I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S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inlineStr"/>
      <c r="I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S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inlineStr"/>
      <c r="I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S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inlineStr"/>
      <c r="I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S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inlineStr"/>
      <c r="I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S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inlineStr"/>
      <c r="I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S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inlineStr"/>
      <c r="I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S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inlineStr"/>
      <c r="I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S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inlineStr"/>
      <c r="I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S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inlineStr"/>
      <c r="I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S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inlineStr"/>
      <c r="I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S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inlineStr"/>
      <c r="I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S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J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S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J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S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inlineStr"/>
      <c r="I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S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J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T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J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T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inlineStr"/>
      <c r="I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S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inlineStr"/>
      <c r="I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S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inlineStr"/>
      <c r="I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S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inlineStr"/>
      <c r="I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S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inlineStr"/>
      <c r="I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S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inlineStr"/>
      <c r="I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S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inlineStr"/>
      <c r="I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S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inlineStr"/>
      <c r="I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S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inlineStr"/>
      <c r="I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S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inlineStr"/>
      <c r="I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S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inlineStr"/>
      <c r="I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S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inlineStr"/>
      <c r="I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S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inlineStr"/>
      <c r="I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S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inlineStr"/>
      <c r="I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S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inlineStr"/>
      <c r="I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S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inlineStr"/>
      <c r="I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S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inlineStr"/>
      <c r="I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S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inlineStr"/>
      <c r="I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S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inlineStr"/>
      <c r="I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S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inlineStr"/>
      <c r="I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S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inlineStr"/>
      <c r="I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S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inlineStr"/>
      <c r="I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S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inlineStr"/>
      <c r="I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S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inlineStr"/>
      <c r="I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S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J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T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J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T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inlineStr"/>
      <c r="I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S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inlineStr"/>
      <c r="I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S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inlineStr"/>
      <c r="I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S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inlineStr"/>
      <c r="I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S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inlineStr"/>
      <c r="I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S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inlineStr"/>
      <c r="I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S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inlineStr"/>
      <c r="I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S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inlineStr"/>
      <c r="I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S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inlineStr"/>
      <c r="I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S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inlineStr"/>
      <c r="I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S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inlineStr"/>
      <c r="I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S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inlineStr"/>
      <c r="I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S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inlineStr"/>
      <c r="I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S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inlineStr"/>
      <c r="I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S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inlineStr"/>
      <c r="I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S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inlineStr"/>
      <c r="I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S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inlineStr"/>
      <c r="I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S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inlineStr"/>
      <c r="I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S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J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T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J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T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J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T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inlineStr"/>
      <c r="I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S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inlineStr"/>
      <c r="I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S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J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T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J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T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J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S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inlineStr"/>
      <c r="I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S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inlineStr"/>
      <c r="I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S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inlineStr"/>
      <c r="I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S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J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T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J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T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J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S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J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T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J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T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J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T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J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T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J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T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J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T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J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T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J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T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J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T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J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T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J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T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J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T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J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T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J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T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J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T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J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T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J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T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J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T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J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T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J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T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J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T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inlineStr"/>
      <c r="I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S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J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T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J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T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J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T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J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T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J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T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J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T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J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T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J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T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J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T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inlineStr"/>
      <c r="I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S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J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S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J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T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J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T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J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T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J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T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J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T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J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T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J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T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J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T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J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T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J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T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J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T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J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T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J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T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J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T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J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T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J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T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J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T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J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T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J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T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J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T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J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T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J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T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inlineStr"/>
      <c r="I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S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J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T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J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T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J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T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inlineStr"/>
      <c r="I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S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J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T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J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T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inlineStr"/>
      <c r="I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S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inlineStr"/>
      <c r="I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S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K2000" t="n">
        <v>2016.73</v>
      </c>
      <c r="L2000" t="n">
        <v>4.830303030303031</v>
      </c>
      <c r="M2000" s="12" t="n">
        <v>45037</v>
      </c>
      <c r="N2000" t="n">
        <v>15</v>
      </c>
      <c r="O2000" s="13" t="n">
        <v>45052</v>
      </c>
      <c r="P2000" t="n">
        <v>20</v>
      </c>
      <c r="Q2000" t="inlineStr">
        <is>
          <t>SI</t>
        </is>
      </c>
      <c r="U2000" s="14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K2001" t="n">
        <v>5002.96</v>
      </c>
      <c r="L2001" t="n">
        <v>4.830303030303031</v>
      </c>
      <c r="M2001" s="12" t="n">
        <v>45037</v>
      </c>
      <c r="N2001" t="n">
        <v>15</v>
      </c>
      <c r="O2001" s="13" t="n">
        <v>45052</v>
      </c>
      <c r="P2001" t="n">
        <v>20</v>
      </c>
      <c r="Q2001" t="inlineStr">
        <is>
          <t>SI</t>
        </is>
      </c>
      <c r="U2001" s="14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K2002" t="n">
        <v>7002.14</v>
      </c>
      <c r="L2002" t="n">
        <v>4.830303030303031</v>
      </c>
      <c r="M2002" s="12" t="n">
        <v>45037</v>
      </c>
      <c r="N2002" t="n">
        <v>15</v>
      </c>
      <c r="O2002" s="13" t="n">
        <v>45052</v>
      </c>
      <c r="P2002" t="n">
        <v>20</v>
      </c>
      <c r="Q2002" t="inlineStr">
        <is>
          <t>SI</t>
        </is>
      </c>
      <c r="U2002" s="14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K2003" t="n">
        <v>10060.2</v>
      </c>
      <c r="L2003" t="n">
        <v>4.830303030303031</v>
      </c>
      <c r="M2003" s="12" t="n">
        <v>45037</v>
      </c>
      <c r="N2003" t="n">
        <v>15</v>
      </c>
      <c r="O2003" s="13" t="n">
        <v>45052</v>
      </c>
      <c r="P2003" t="n">
        <v>20</v>
      </c>
      <c r="Q2003" t="inlineStr">
        <is>
          <t>SI</t>
        </is>
      </c>
      <c r="U2003" s="14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J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T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J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T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J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T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J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T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inlineStr"/>
      <c r="I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S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inlineStr"/>
      <c r="I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S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inlineStr"/>
      <c r="I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S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inlineStr"/>
      <c r="I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S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J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T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J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T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J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T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J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T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J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T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J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T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J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T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J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T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J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T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J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T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J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S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K2023" t="n">
        <v>23960</v>
      </c>
      <c r="L2023" t="n">
        <v>4.830303030303031</v>
      </c>
      <c r="M2023" s="12" t="n">
        <v>45037</v>
      </c>
      <c r="N2023" t="n">
        <v>15</v>
      </c>
      <c r="O2023" s="13" t="n">
        <v>45052</v>
      </c>
      <c r="P2023" t="n">
        <v>20</v>
      </c>
      <c r="Q2023" t="inlineStr">
        <is>
          <t>SI</t>
        </is>
      </c>
      <c r="U2023" s="14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inlineStr"/>
      <c r="I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S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inlineStr"/>
      <c r="I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S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inlineStr"/>
      <c r="I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S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inlineStr"/>
      <c r="I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S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inlineStr"/>
      <c r="I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S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inlineStr"/>
      <c r="I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S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inlineStr"/>
      <c r="I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S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inlineStr"/>
      <c r="I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S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J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S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J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T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J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T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J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T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J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T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J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T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J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T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J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T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J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T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J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T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J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T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J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T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J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T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J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T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J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T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J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T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J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T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J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T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J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T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J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T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J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T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J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T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J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T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inlineStr"/>
      <c r="I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S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inlineStr"/>
      <c r="I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S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inlineStr"/>
      <c r="I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S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J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T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J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T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J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T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inlineStr"/>
      <c r="I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S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J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S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J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S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J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T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J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T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J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T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J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T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J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T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J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S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inlineStr"/>
      <c r="I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S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inlineStr"/>
      <c r="I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S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J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T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J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T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J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S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J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T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J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T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J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T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J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T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J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S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J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T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J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T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J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T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J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T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J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T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J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T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J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T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J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T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J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T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J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T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J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T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J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T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J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T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J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T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J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T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J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T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inlineStr"/>
      <c r="I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S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J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T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J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T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J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T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J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T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J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T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J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T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J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T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J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T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J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T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J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T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J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T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K2108" t="n">
        <v>4015.59</v>
      </c>
      <c r="L2108" t="n">
        <v>4.830303030303031</v>
      </c>
      <c r="M2108" s="12" t="n">
        <v>45036</v>
      </c>
      <c r="N2108" t="n">
        <v>15</v>
      </c>
      <c r="O2108" s="13" t="n">
        <v>45051</v>
      </c>
      <c r="P2108" t="n">
        <v>21</v>
      </c>
      <c r="Q2108" t="inlineStr">
        <is>
          <t>SI</t>
        </is>
      </c>
      <c r="U2108" s="14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K2109" t="n">
        <v>10005.74</v>
      </c>
      <c r="L2109" t="n">
        <v>4.830303030303031</v>
      </c>
      <c r="M2109" s="12" t="n">
        <v>45036</v>
      </c>
      <c r="N2109" t="n">
        <v>15</v>
      </c>
      <c r="O2109" s="13" t="n">
        <v>45051</v>
      </c>
      <c r="P2109" t="n">
        <v>21</v>
      </c>
      <c r="Q2109" t="inlineStr">
        <is>
          <t>SI</t>
        </is>
      </c>
      <c r="U2109" s="14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K2110" t="n">
        <v>9978.99</v>
      </c>
      <c r="L2110" t="n">
        <v>4.830303030303031</v>
      </c>
      <c r="M2110" s="12" t="n">
        <v>45036</v>
      </c>
      <c r="N2110" t="n">
        <v>15</v>
      </c>
      <c r="O2110" s="13" t="n">
        <v>45051</v>
      </c>
      <c r="P2110" t="n">
        <v>21</v>
      </c>
      <c r="Q2110" t="inlineStr">
        <is>
          <t>SI</t>
        </is>
      </c>
      <c r="U2110" s="14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J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T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J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T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J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T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J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T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K2115" t="n">
        <v>24000</v>
      </c>
      <c r="L2115" t="n">
        <v>4.830303030303031</v>
      </c>
      <c r="M2115" s="12" t="n">
        <v>45036</v>
      </c>
      <c r="N2115" t="n">
        <v>15</v>
      </c>
      <c r="O2115" s="13" t="n">
        <v>45051</v>
      </c>
      <c r="P2115" t="n">
        <v>21</v>
      </c>
      <c r="Q2115" t="inlineStr">
        <is>
          <t>SI</t>
        </is>
      </c>
      <c r="U2115" s="14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K2116" t="n">
        <v>24000</v>
      </c>
      <c r="L2116" t="n">
        <v>4.830303030303031</v>
      </c>
      <c r="M2116" s="12" t="n">
        <v>45036</v>
      </c>
      <c r="N2116" t="n">
        <v>15</v>
      </c>
      <c r="O2116" s="13" t="n">
        <v>45051</v>
      </c>
      <c r="P2116" t="n">
        <v>21</v>
      </c>
      <c r="Q2116" t="inlineStr">
        <is>
          <t>SI</t>
        </is>
      </c>
      <c r="U2116" s="14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J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T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inlineStr"/>
      <c r="I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S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inlineStr"/>
      <c r="I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S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inlineStr"/>
      <c r="I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S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inlineStr"/>
      <c r="I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S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inlineStr"/>
      <c r="I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S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J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T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J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T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J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T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J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T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J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T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J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T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J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T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J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T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J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T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J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T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J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T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J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T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J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T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J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T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J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T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J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T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J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T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J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T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J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T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J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T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inlineStr"/>
      <c r="I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S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inlineStr"/>
      <c r="I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S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inlineStr"/>
      <c r="I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S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J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T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J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T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J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T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J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T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J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T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J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T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J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T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J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T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J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T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J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T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J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T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J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T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J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T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J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T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J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T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J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T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J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T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J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T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J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T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J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T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J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T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inlineStr"/>
      <c r="I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S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J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T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inlineStr"/>
      <c r="I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S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J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T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J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T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J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T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J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T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J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T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J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T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J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T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inlineStr"/>
      <c r="I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S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inlineStr"/>
      <c r="I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S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inlineStr"/>
      <c r="I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S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inlineStr"/>
      <c r="I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S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inlineStr"/>
      <c r="I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S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inlineStr"/>
      <c r="I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S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inlineStr"/>
      <c r="I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S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inlineStr"/>
      <c r="I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S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inlineStr"/>
      <c r="I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S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inlineStr"/>
      <c r="I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S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inlineStr"/>
      <c r="I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S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inlineStr"/>
      <c r="I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S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inlineStr"/>
      <c r="I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S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inlineStr"/>
      <c r="I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S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inlineStr"/>
      <c r="I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S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inlineStr"/>
      <c r="I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S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inlineStr"/>
      <c r="I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S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inlineStr"/>
      <c r="I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S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inlineStr"/>
      <c r="I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T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inlineStr"/>
      <c r="I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S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inlineStr"/>
      <c r="I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T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inlineStr"/>
      <c r="I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T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inlineStr"/>
      <c r="I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S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inlineStr"/>
      <c r="I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S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inlineStr"/>
      <c r="I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S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2023-02-23T13:39:33Z</dcterms:created>
  <dcterms:modified xmlns:dcterms="http://purl.org/dc/terms/" xmlns:xsi="http://www.w3.org/2001/XMLSchema-instance" xsi:type="dcterms:W3CDTF">2023-02-23T13:39:33Z</dcterms:modified>
</cp:coreProperties>
</file>