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rasilva/Documents/2022-S2/Práctica II/Agrosuper/Programa Optimizar/"/>
    </mc:Choice>
  </mc:AlternateContent>
  <xr:revisionPtr revIDLastSave="0" documentId="13_ncr:1_{1873E331-FB10-6D43-A76B-6D74E2AD980A}" xr6:coauthVersionLast="47" xr6:coauthVersionMax="47" xr10:uidLastSave="{00000000-0000-0000-0000-000000000000}"/>
  <bookViews>
    <workbookView xWindow="0" yWindow="500" windowWidth="20100" windowHeight="17320" activeTab="1" xr2:uid="{0E102A8C-7CE0-4252-BD56-3E68FC0A463D}"/>
  </bookViews>
  <sheets>
    <sheet name="Hoja2" sheetId="2" r:id="rId1"/>
    <sheet name="BASE PLAN MES N" sheetId="1" r:id="rId2"/>
  </sheets>
  <definedNames>
    <definedName name="_xlnm._FilterDatabase" localSheetId="1" hidden="1">'BASE PLAN MES N'!$A$9:$A$309</definedName>
    <definedName name="SegmentaciónDeDatos_Oficina2">#N/A</definedName>
    <definedName name="SegmentaciónDeDatos_Sector2">#N/A</definedName>
  </definedNames>
  <calcPr calcId="191029" concurrentManualCount="8"/>
  <pivotCaches>
    <pivotCache cacheId="31" r:id="rId3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  <x14:slicerCache r:id="rId5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0" i="1" l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L8" i="1" l="1"/>
  <c r="I8" i="1" l="1"/>
  <c r="J8" i="1" l="1"/>
  <c r="K8" i="1" l="1"/>
  <c r="M8" i="1" l="1"/>
</calcChain>
</file>

<file path=xl/sharedStrings.xml><?xml version="1.0" encoding="utf-8"?>
<sst xmlns="http://schemas.openxmlformats.org/spreadsheetml/2006/main" count="1943" uniqueCount="745">
  <si>
    <t>Agrosuper Shanghai</t>
  </si>
  <si>
    <t>SKU duplicado</t>
  </si>
  <si>
    <t>Llave</t>
  </si>
  <si>
    <t>Sector</t>
  </si>
  <si>
    <t>Oficina</t>
  </si>
  <si>
    <t>Material</t>
  </si>
  <si>
    <t>Descripción</t>
  </si>
  <si>
    <t>Nivel Jer. 2</t>
  </si>
  <si>
    <t>Nivel Jer. 3</t>
  </si>
  <si>
    <t>Facturación atraso</t>
  </si>
  <si>
    <t>Facturación Venta nueva</t>
  </si>
  <si>
    <t>Facturación stock</t>
  </si>
  <si>
    <t>En puerto a facturar</t>
  </si>
  <si>
    <t>Plan Ajustado</t>
  </si>
  <si>
    <t>Precio venta nueva</t>
  </si>
  <si>
    <t>Precio Atraso</t>
  </si>
  <si>
    <t>Precio ponderado</t>
  </si>
  <si>
    <t>Neto</t>
  </si>
  <si>
    <t>Precio Final</t>
  </si>
  <si>
    <t>OB Ajuste precio</t>
  </si>
  <si>
    <t>Cerdo</t>
  </si>
  <si>
    <t>Agro Sudamerica</t>
  </si>
  <si>
    <t>GO Chu Ctro@ Fi Cj 20k AS</t>
  </si>
  <si>
    <t>Chuleta</t>
  </si>
  <si>
    <t>Chuleta Centro</t>
  </si>
  <si>
    <t>GO Hso Pecho@ Cj 10k SC</t>
  </si>
  <si>
    <t>Huesos</t>
  </si>
  <si>
    <t>Huesos Cuarto Centra</t>
  </si>
  <si>
    <t>GO Lom Tocino@ Cj 20k AS</t>
  </si>
  <si>
    <t>Grasas</t>
  </si>
  <si>
    <t>Grasa Lomo Tocino</t>
  </si>
  <si>
    <t>GO Papda@ Cj t-f AS</t>
  </si>
  <si>
    <t>Plancha</t>
  </si>
  <si>
    <t>Plancha s/Cuero</t>
  </si>
  <si>
    <t>GO Cue 20@ Cj 20k AS</t>
  </si>
  <si>
    <t>Cueros</t>
  </si>
  <si>
    <t>Cuero Panceta</t>
  </si>
  <si>
    <t>GO Gord Lom Tocino@ Cj t-f AS</t>
  </si>
  <si>
    <t>Grasa Gordura</t>
  </si>
  <si>
    <t>GO Cne Long@ Cj t-f AS</t>
  </si>
  <si>
    <t>Recortes</t>
  </si>
  <si>
    <t>Recortes No Magro</t>
  </si>
  <si>
    <t>GO BB Ribs Grd B@ Fi Cj 20k AS</t>
  </si>
  <si>
    <t>Chuleta Huesos</t>
  </si>
  <si>
    <t>GO Lom Ctro 27@ Cj 20k AS</t>
  </si>
  <si>
    <t>Lomo</t>
  </si>
  <si>
    <t>Lomo Centro</t>
  </si>
  <si>
    <t>GO Cos 79@ Bo Cj 20k AS</t>
  </si>
  <si>
    <t>Cost-Pec</t>
  </si>
  <si>
    <t>Cost-Pec Entero</t>
  </si>
  <si>
    <t>GO Panc Tecl Nor@ Cj 20k AS</t>
  </si>
  <si>
    <t>Panceta</t>
  </si>
  <si>
    <t>Panceta s/Cuero</t>
  </si>
  <si>
    <t>GO Pna Nor@ Bo Cj 20k AS</t>
  </si>
  <si>
    <t>Pierna</t>
  </si>
  <si>
    <t>Pierna Entera</t>
  </si>
  <si>
    <t>GO Grasa Forro Pna Limp@ Cj 20k AS</t>
  </si>
  <si>
    <t>Grasa Forro</t>
  </si>
  <si>
    <t>GO PpPna 59@ Fi Cj 20k AS</t>
  </si>
  <si>
    <t>Pierna Pulpa</t>
  </si>
  <si>
    <t>GO Gord rebaje@ Bo Cj 20k AS</t>
  </si>
  <si>
    <t>GO Cue Papda CP@ Cj 20k bca AS</t>
  </si>
  <si>
    <t>Cuero Papada</t>
  </si>
  <si>
    <t>GO Gord chic@ Cj 20k AS</t>
  </si>
  <si>
    <t>GO Triming 80/20@ Cj 20k AS</t>
  </si>
  <si>
    <t>GO Triming 70/30@ Cj 20k AS</t>
  </si>
  <si>
    <t>GO Gord Esp@ Cj 20k AS</t>
  </si>
  <si>
    <t>GO Triming 85/15@ Cj t-f 20k AS</t>
  </si>
  <si>
    <t>GO Corazón Partido@ Cj t-f 20k AS</t>
  </si>
  <si>
    <t>Subprod</t>
  </si>
  <si>
    <t>Subprod Visceras</t>
  </si>
  <si>
    <t>GO Pulmon@ Cj 20k bca AS</t>
  </si>
  <si>
    <t>GO Pana S/Corazón@ Cj 20k AS</t>
  </si>
  <si>
    <t>GO Epiplón@ Cj 20k AS</t>
  </si>
  <si>
    <t>Grasa Interior</t>
  </si>
  <si>
    <t>GO Cue Back@ Cj 20k t-f AS</t>
  </si>
  <si>
    <t>Cuero Back</t>
  </si>
  <si>
    <t>GO Triming 80/20@ Bo c/f Cj 20k AS</t>
  </si>
  <si>
    <t>GO Lom Tocino@ Bo Cj AS</t>
  </si>
  <si>
    <t>GO Cue granel Esp CC@ Cj 20k AS</t>
  </si>
  <si>
    <t>Cuero Mixto</t>
  </si>
  <si>
    <t>GO Gord Lom Tocino@ Cj 20k AS</t>
  </si>
  <si>
    <t>GO Triming 85/15@ Cj 20k AS</t>
  </si>
  <si>
    <t>GO BB Ribs 20-24 Oz@ Cj 10k AS</t>
  </si>
  <si>
    <t>GO BB Ribs 24 oz@ Cj 10k AS</t>
  </si>
  <si>
    <t>GO File C/cab@ Cj 5k AS</t>
  </si>
  <si>
    <t>Filete</t>
  </si>
  <si>
    <t>Filete c/Cabeza</t>
  </si>
  <si>
    <t>GO Lom Ctro 27@ Fi Cj 20k AS</t>
  </si>
  <si>
    <t>GO Lom Vet 44@ Fi Cj 20k AS</t>
  </si>
  <si>
    <t>Lomo Vetado</t>
  </si>
  <si>
    <t>GO PpPna 54@ Cj 20k AS</t>
  </si>
  <si>
    <t>Pierna Pulpa Fina</t>
  </si>
  <si>
    <t>GO Corazón Partido@ Cj 10k AS</t>
  </si>
  <si>
    <t>GO PpPal 77@ Cj 20k AS</t>
  </si>
  <si>
    <t>Paleta</t>
  </si>
  <si>
    <t>Paleta Pulpa</t>
  </si>
  <si>
    <t>GO Triming Panc@ Cj 20k AS</t>
  </si>
  <si>
    <t>GO Plancha Rebaje Ent@ Cj 20k AS</t>
  </si>
  <si>
    <t>GO Forro Pal@ Cj 20k AS</t>
  </si>
  <si>
    <t>Cuero Forro</t>
  </si>
  <si>
    <t>GO Pna Forro@ Cj 20k AS</t>
  </si>
  <si>
    <t>GO Triming 60/40@ Bo Cj AS</t>
  </si>
  <si>
    <t>GO BB Ribs Grd B@ Fi Cj 10k AS</t>
  </si>
  <si>
    <t>GO Patas B@ Bo Cj 20 k AS</t>
  </si>
  <si>
    <t>Subprod Patas-Manos</t>
  </si>
  <si>
    <t>GO Tripa s/Cal# Bidon AS</t>
  </si>
  <si>
    <t>Subprod Tripa</t>
  </si>
  <si>
    <t>GO BB Ribs 24-28 Oz@ Cj 10k AS</t>
  </si>
  <si>
    <t>GO Triming 90/10@ Cj 20k AS</t>
  </si>
  <si>
    <t>GO Mantec@ Cj 20k AS</t>
  </si>
  <si>
    <t>GO PpPna 57@ Bo Cj AS</t>
  </si>
  <si>
    <t>GO Cne Falda Pan@ CJ 20k AS</t>
  </si>
  <si>
    <t>GO Grasa Forro Pal@ Cj 20k AS</t>
  </si>
  <si>
    <t>GO Gord rebaje@ Cj 20k AS</t>
  </si>
  <si>
    <t>GO Cue Granel Esp CC@Cj 20k AS</t>
  </si>
  <si>
    <t>GO Visual Triming@ Cj 20k AS</t>
  </si>
  <si>
    <t>GO File C/cab@Cj 20k AS</t>
  </si>
  <si>
    <t>GO Lom Vet 44@ Bo Cj 20k AS</t>
  </si>
  <si>
    <t>GO Pulmon@ Cj 20k AS</t>
  </si>
  <si>
    <t>Agrosuper Asia</t>
  </si>
  <si>
    <t>GO Lom Vet@ Cj 12k AK</t>
  </si>
  <si>
    <t>GO Lom Vet@ Cj 12k TJ</t>
  </si>
  <si>
    <t>GO Panc C/cue@ Cj Panc 230 TJ</t>
  </si>
  <si>
    <t>Panceta c/Cuero</t>
  </si>
  <si>
    <t>GO Panc C/cue@ Cj Panc 230 AK</t>
  </si>
  <si>
    <t>GO Papda K@ Cj 20k AK</t>
  </si>
  <si>
    <t>GO PernilM C/M@ Cj 15k AK</t>
  </si>
  <si>
    <t>Pernil</t>
  </si>
  <si>
    <t>Pernil Mano</t>
  </si>
  <si>
    <t>GO PernilM C/M@ Cj 15k TJ</t>
  </si>
  <si>
    <t>GO Tira Hso Ctro@ Cj 20k TJ</t>
  </si>
  <si>
    <t>GO Tira Hso Ctro@ Cj 20k AK</t>
  </si>
  <si>
    <t>GO Hso Cogote@ Bo Cj 20k TJ</t>
  </si>
  <si>
    <t>Huesos Cuarto Delant</t>
  </si>
  <si>
    <t>GO Hso Cogote@ Bo Cj 20k AK</t>
  </si>
  <si>
    <t>GO Hso Pecho@ Cj Lom Vet TJ</t>
  </si>
  <si>
    <t>GO PernilM@ Cj 20k AK</t>
  </si>
  <si>
    <t>GO Estómago Pouch@ Bo Cj 10k AS</t>
  </si>
  <si>
    <t>GO Pecho S/cue K@ Cj 20k TJ</t>
  </si>
  <si>
    <t>GO Pecho S/cue K@ Cj 20k AK</t>
  </si>
  <si>
    <t>GO Malaya 5-6mm@ Bo Cj 9k AS</t>
  </si>
  <si>
    <t>Prolijado</t>
  </si>
  <si>
    <t>Prolijado Malaya</t>
  </si>
  <si>
    <t>GO Platead Lom TF@ Cj 10k AK (TS)</t>
  </si>
  <si>
    <t>Prolijado Plateada</t>
  </si>
  <si>
    <t>GO Panc S/cue@ Cj Panc TJ</t>
  </si>
  <si>
    <t>GO Panc S/cue@ Cj Panc AK</t>
  </si>
  <si>
    <t>GO Panc S/cue Hem@ Cj Panc TJ AS</t>
  </si>
  <si>
    <t>GO Lom Vet Mad@ Cj 8,5k TJ</t>
  </si>
  <si>
    <t>GO Panc S/cue Mad@ Cj 16,4k Panc TJ</t>
  </si>
  <si>
    <t>GO Panc S/cue@ Cj Panc 16k AS</t>
  </si>
  <si>
    <t>GO Lom Vet@ Cj 8k AS</t>
  </si>
  <si>
    <t>GO Panc S/cue S/h@ Cj Panc 16k AS</t>
  </si>
  <si>
    <t>GO Papda C/Cue granel@ Bo Cj AS</t>
  </si>
  <si>
    <t>Plancha c/Cuero</t>
  </si>
  <si>
    <t>GO Pech S/Cue@ Vp Cj AS</t>
  </si>
  <si>
    <t>GO Grasa Chaleco@ Cj 10k AS</t>
  </si>
  <si>
    <t>Subprod Grasa</t>
  </si>
  <si>
    <t>GO Mucosa # Isotanque AS</t>
  </si>
  <si>
    <t>Subprod Proteína y O</t>
  </si>
  <si>
    <t>Agrosuper Brasil</t>
  </si>
  <si>
    <t>GO Cue Papda CP@ Cj 20k AS</t>
  </si>
  <si>
    <t>GO Lom Tocino@ Bo Cj 20k AS</t>
  </si>
  <si>
    <t>GO Grasa Forro Pna Limp@ Bo Cj AS</t>
  </si>
  <si>
    <t>Cue granel Esp CC@ Cj 20k AS</t>
  </si>
  <si>
    <t>GO Reco 20/80 @ Cj 20k AS</t>
  </si>
  <si>
    <t>GO Estómago Pouch@ 20k bca AS</t>
  </si>
  <si>
    <t>GO PernilM@ Cj 20k AS</t>
  </si>
  <si>
    <t>GO PpPna 59@ Cj 20k AS</t>
  </si>
  <si>
    <t>GO Patas@ Cj 20k AS</t>
  </si>
  <si>
    <t>GO Patas B@ Cj 20k AS</t>
  </si>
  <si>
    <t>GO Sternum Bones@ Bo Cj 10k AS</t>
  </si>
  <si>
    <t>GO PernilM C/M@ Cj 20k AS</t>
  </si>
  <si>
    <t>GO PernilP@ Bo Cj 20k AS</t>
  </si>
  <si>
    <t>Pernil Pierna</t>
  </si>
  <si>
    <t>GO Resto Tira Hso Ctro@ Bo Cj 20k AS</t>
  </si>
  <si>
    <t>GO PernilM B@ Bo Cj 20k AS</t>
  </si>
  <si>
    <t>GO Reco 60/40 @ Cj 20k AS</t>
  </si>
  <si>
    <t>GO Resto Tira Hso@ Fi Cj 10k AS</t>
  </si>
  <si>
    <t>GO PpPal 77@ Bo Cj AS</t>
  </si>
  <si>
    <t>GO Gord Esp@ Bo Cj 10k AS</t>
  </si>
  <si>
    <t>GO Cue 20@ Bo Cj 20k AS</t>
  </si>
  <si>
    <t>GO Caz Ent@ Bo Cj 10k AS</t>
  </si>
  <si>
    <t>Chuleta Cazuela</t>
  </si>
  <si>
    <t>GO Reco 85/15 @ Cj 20k AS</t>
  </si>
  <si>
    <t>GO Cue granel@ Bo Cj 20k AS</t>
  </si>
  <si>
    <t>GO Hso Escapula@ Cj 15kg AS</t>
  </si>
  <si>
    <t>GO Manos@ Cj 10k AS</t>
  </si>
  <si>
    <t>GO Pal Nor@ Cj 20k AS</t>
  </si>
  <si>
    <t>Paleta Entera</t>
  </si>
  <si>
    <t>GO Reco 10/90 @ Cj 20k AS</t>
  </si>
  <si>
    <t>GO Forro Pal@ Bo Cj 20k AS</t>
  </si>
  <si>
    <t>GO Cordon Lom@ Bo Cj 20k AS</t>
  </si>
  <si>
    <t>GO Grasa Forro Pna Limp@ Bo Cj 20k AS</t>
  </si>
  <si>
    <t>GO Pna S/Hso C/Cue@ Cj 20k AS</t>
  </si>
  <si>
    <t>Exportacion Directa</t>
  </si>
  <si>
    <t>GO Lom Tecla@ Cj Lom Ctro JP</t>
  </si>
  <si>
    <t>GO MM Loin L@ Cj 12k AP</t>
  </si>
  <si>
    <t>Lomo MM Loin</t>
  </si>
  <si>
    <t>GO Posta Negra 3P T@ Va Cj t-f JP</t>
  </si>
  <si>
    <t>3,54 es nuestro último precio promedio entre ultima propuesta Nippon y la nuestra</t>
  </si>
  <si>
    <t>GO PpPal Pim@ Cj AP</t>
  </si>
  <si>
    <t>2,59 precio promedio entre nuestra ultima propuesta y propuesta de Nippon</t>
  </si>
  <si>
    <t>GO MM Loin S@ Fi Cj 12k AP</t>
  </si>
  <si>
    <t>GO Lom Vet &gt;2.0@ Fi Cj Lom Vet AP</t>
  </si>
  <si>
    <t>GO Lom Vet &lt;2.0@ Fi Cj AP</t>
  </si>
  <si>
    <t>GO File C/cab@ Va Cj 10k AP</t>
  </si>
  <si>
    <t>GO Panc Tec S/cue@ Fi Cj ch AP</t>
  </si>
  <si>
    <t xml:space="preserve">4,91 precio promedio entre ultimas dos propuestas </t>
  </si>
  <si>
    <t>GO Ganso C/asto 3P@ Va Cj t-f AP</t>
  </si>
  <si>
    <t>GO Ganso C/asto C/abas S/g@ Va Cj JP</t>
  </si>
  <si>
    <t>GO Posta Rosada 3P@ Va Cj t-f AP</t>
  </si>
  <si>
    <t>3,56 precio promedio ultimas dos propuestas</t>
  </si>
  <si>
    <t>GO Lom Tec@ Va Cj Lom Ctro AP</t>
  </si>
  <si>
    <t>GO MM Loin D@ Fi Cj 12k AP</t>
  </si>
  <si>
    <t>GO File N@ Va Cj File AP</t>
  </si>
  <si>
    <t>GO Panc Tec C/cue@ Fi Cj Panc AP</t>
  </si>
  <si>
    <t>GO Panc S/tec/cue I@ Fi Cj Panc 4s AP</t>
  </si>
  <si>
    <t>GO Lom Vet S/g@ Va Cj ch AP</t>
  </si>
  <si>
    <t>GO Malaya Japon@ Va Cj JP</t>
  </si>
  <si>
    <t>GO Panc S/tec N@ Fi Cj 20k AP</t>
  </si>
  <si>
    <t>4,77 precio promedio ultimas dos propuestas</t>
  </si>
  <si>
    <t>GO Recto@ Cj File AP</t>
  </si>
  <si>
    <t>GO Panc Lam 2.5mm@ Cj ch AP</t>
  </si>
  <si>
    <t>GO Ganso S/g S/abst DA@ Cj 12k AP</t>
  </si>
  <si>
    <t>GO Asiento C/g DA@ Cj 12k JP</t>
  </si>
  <si>
    <t>GO Tráquea@ Cj Lom Ctro AP</t>
  </si>
  <si>
    <t>GO Panc Mit@ Va Cj 20k AP</t>
  </si>
  <si>
    <t>GO MM Loin L (MC4-5)@ Fi Cj ch JP</t>
  </si>
  <si>
    <t>GO File C/cab@ IWP Cj 10k SC</t>
  </si>
  <si>
    <t>GO Malaya Japon@ Vp Fi Cj 20k AP</t>
  </si>
  <si>
    <t>GO CC Loin T@ Fi Cj AP</t>
  </si>
  <si>
    <t>Lomo CC Loin</t>
  </si>
  <si>
    <t>3,84 precio promedio entre dos ultimas propuestas</t>
  </si>
  <si>
    <t>GO CC Loin L (S/T)@ Fi Cj AP</t>
  </si>
  <si>
    <t>GO MM Loin LL (29-32 VP)@ Bo Cj AP</t>
  </si>
  <si>
    <t>GO Panc S/tec SP@ Fi Cj AP</t>
  </si>
  <si>
    <t>GO Lom Ctro S/Tecla(OY)Mit@ Cj Tf 20k AP</t>
  </si>
  <si>
    <t>GO Lom Vet Mit@ 4 Bo Cj 10k AP</t>
  </si>
  <si>
    <t>GO CC Loin L (S/T) 45@ Fi Cj AP</t>
  </si>
  <si>
    <t>GO Lom Vet 2 a 2,3k@ Fi Verd Cj AP</t>
  </si>
  <si>
    <t>GO CC Loin L (S/T) (DF)@ Fi Cj AP</t>
  </si>
  <si>
    <t>GO Lom Vet L@ VP Cj Lom Vet Mad AP</t>
  </si>
  <si>
    <t>Muestra</t>
  </si>
  <si>
    <t>GO Hso Pecho@ Cj 10k AP</t>
  </si>
  <si>
    <t>GO Panc Tec S/Cue L@ Fi CJ Ch AP</t>
  </si>
  <si>
    <t>GO MM LOIN S VP@ Cj 10k AP</t>
  </si>
  <si>
    <t>GO File C/cab 6x1@ VP Cj AP</t>
  </si>
  <si>
    <t>GO Lom Tocino@ Bo Cj 20k AP</t>
  </si>
  <si>
    <t>GO Panc Tec S/cue VP@ Cj ch AP</t>
  </si>
  <si>
    <t>GO Lom Vet L@ Fi Cj Lom Vet AP</t>
  </si>
  <si>
    <t>GO Lom Vet M@ Fi Cj Lom Vet AP</t>
  </si>
  <si>
    <t>GO Lom Vet &gt;2.0@ Fi Cj 8k AP</t>
  </si>
  <si>
    <t>GO Cne Falda Panc@ Bo Cj AP</t>
  </si>
  <si>
    <t>2,9 precio promedio entre dos ultimas propuestas</t>
  </si>
  <si>
    <t>GO CC Loin LL@ Bo Cj Lom Mad AP</t>
  </si>
  <si>
    <t>GO Lom Tecla VP@ Cj Lom Ctro</t>
  </si>
  <si>
    <t>Lom Vet &gt;2.0@ VP Cj Lom Vet AP</t>
  </si>
  <si>
    <t>GO Panc S/tec L @VP Cj AP</t>
  </si>
  <si>
    <t>GO Panc Tec S/cue@ R VP Cj ch AP</t>
  </si>
  <si>
    <t>Pavo</t>
  </si>
  <si>
    <t>PV Tru Larg@ Bo Cj 15k AS</t>
  </si>
  <si>
    <t>Trutro</t>
  </si>
  <si>
    <t>Trutro Largo</t>
  </si>
  <si>
    <t>PV Tru Ala@ Ex Bo Cj AS</t>
  </si>
  <si>
    <t>Ala</t>
  </si>
  <si>
    <t>Ala Trutro</t>
  </si>
  <si>
    <t>PV Contre@ Bo Cj 10k AS</t>
  </si>
  <si>
    <t>Menudencias</t>
  </si>
  <si>
    <t>Menudencias Contre</t>
  </si>
  <si>
    <t>PV TruDeh Cort S/h S/p@ Bo Cj AS</t>
  </si>
  <si>
    <t>Trutro Desh</t>
  </si>
  <si>
    <t>Trutro Desh Corto</t>
  </si>
  <si>
    <t>PV PchDeh S/p c/f MA@ Cj 15k AS</t>
  </si>
  <si>
    <t>Pech Desh</t>
  </si>
  <si>
    <t>Pech Desh s/Piel</t>
  </si>
  <si>
    <t>PV Piel Tru@ Bo Cj AS</t>
  </si>
  <si>
    <t>Recortes Piel</t>
  </si>
  <si>
    <t>PV PchDeh Mrps C/piel@ Cj 18k AS</t>
  </si>
  <si>
    <t>Pech Desh c/Piel</t>
  </si>
  <si>
    <t>PV MA Tru Ala@ Bo Cj 15k AS</t>
  </si>
  <si>
    <t>PV Pch Ent c/p s/m@ Bo Cj 20k AS</t>
  </si>
  <si>
    <t>Pech</t>
  </si>
  <si>
    <t>Pech Entera</t>
  </si>
  <si>
    <t>PV Cog MA 15 kg@ Bo Cj 15k SO</t>
  </si>
  <si>
    <t>Menudencias Cogote</t>
  </si>
  <si>
    <t>PV Tru Larg MA@ Bo Cj SO</t>
  </si>
  <si>
    <t>PV PchDeh S/p S/f@ Bo Cj 15k SO</t>
  </si>
  <si>
    <t>Pollo</t>
  </si>
  <si>
    <t>PO Molleja Mrps@ Cj 10k AS</t>
  </si>
  <si>
    <t>PO Pta Espinaz@ Cj 10k AS</t>
  </si>
  <si>
    <t>Cazuela</t>
  </si>
  <si>
    <t>Cazuela Espinazo</t>
  </si>
  <si>
    <t>PO PchDeh &gt;170g NMr@ Cj 10k SP</t>
  </si>
  <si>
    <t>Pechuga Desh</t>
  </si>
  <si>
    <t>Pechuga Desh s/Piel</t>
  </si>
  <si>
    <t>PO PchDeh NMr s/cal 4x10@ Cj 20k Am AS</t>
  </si>
  <si>
    <t>PO Pch Piel@ Cj 20k AS</t>
  </si>
  <si>
    <t>Subprod Piel</t>
  </si>
  <si>
    <t>PO Ppa Esp 50 Pim@ Cj 20k AS</t>
  </si>
  <si>
    <t>Carne Recuperada</t>
  </si>
  <si>
    <t>Carne Recuperada Pul</t>
  </si>
  <si>
    <t>PO Pch Piel Pim 50 ppm@ Cj 14 AS</t>
  </si>
  <si>
    <t>PO Ppa Esp@ 2 blo x 10k Cj AS</t>
  </si>
  <si>
    <t>GA S/m@ Gr Cj bca AS</t>
  </si>
  <si>
    <t>Reproductor</t>
  </si>
  <si>
    <t>Reproductor Gallina</t>
  </si>
  <si>
    <t>PO Piel de pollo@ CJ As</t>
  </si>
  <si>
    <t>PO Tru Larg@ NNII Cj 15k</t>
  </si>
  <si>
    <t>PO Ctre Mrps@ Bo 12x1k Cj AS</t>
  </si>
  <si>
    <t>GA S/m@ Bo Cj AS</t>
  </si>
  <si>
    <t>PO Pana S/Corazón@ Cj 20k AS</t>
  </si>
  <si>
    <t>Menudencias Pana</t>
  </si>
  <si>
    <t>PO Corazon@ Cj 18k AS</t>
  </si>
  <si>
    <t>Menudencias Corazón</t>
  </si>
  <si>
    <t>PO PchDeh Random@ Cj 10k AS</t>
  </si>
  <si>
    <t>PO CDM 14% proteina@ Cj 20k AS</t>
  </si>
  <si>
    <t>Carne Recuperada ADM</t>
  </si>
  <si>
    <t>PO Ala Ctro NMr IQF@ Cj 20k AS</t>
  </si>
  <si>
    <t>Ala Centro</t>
  </si>
  <si>
    <t>PO File 4x10 NMr SD@ CJ AS</t>
  </si>
  <si>
    <t>PO Tru- Ctro Ala 4x10NMr@Bo Cj 20k SD</t>
  </si>
  <si>
    <t>PO Ppa Esp@ 2 Blox10kg CJ AS SD</t>
  </si>
  <si>
    <t>PO Pch Deh NMr@SD Cj 20kg AS</t>
  </si>
  <si>
    <t>PO Pana S/cora blo@Cj 20kg AS</t>
  </si>
  <si>
    <t>PO Corazón@ Placa Cj 19kg SD</t>
  </si>
  <si>
    <t>PO Ala Ctro Mr@ Fi Cj 18k AS</t>
  </si>
  <si>
    <t>PO Ppa Esp Blo@ Bo Cj 20k AS</t>
  </si>
  <si>
    <t>PO Corazón@ Bo Cj 18k AS</t>
  </si>
  <si>
    <t>PO Corazon@Pla Cj 19k</t>
  </si>
  <si>
    <t>PO Ala Media B 4x10@ Cj 20k AS</t>
  </si>
  <si>
    <t>PO Garra L A@ Bo Cj 20k AS</t>
  </si>
  <si>
    <t>Patas</t>
  </si>
  <si>
    <t>Patas Garras</t>
  </si>
  <si>
    <t>PO Piel @ Cj 20k AS MUESTRA SAG</t>
  </si>
  <si>
    <t>PO Garra Economy@ Cj 20k AS</t>
  </si>
  <si>
    <t>PO Ala Media Grado B@ Cj AS</t>
  </si>
  <si>
    <t>PO Ctro Pta Ala Choice@ Cj 20k AS</t>
  </si>
  <si>
    <t>Ala Centro-Punta</t>
  </si>
  <si>
    <t>PO Garra Large B@ Cj 20k AS</t>
  </si>
  <si>
    <t>PO Garra M B@ Cj 20k AS</t>
  </si>
  <si>
    <t>GA Garra G Large B@ Cj 20k AS</t>
  </si>
  <si>
    <t>Agro Mexico</t>
  </si>
  <si>
    <t>PO Ppa Esp@ Bo Cj 20k AS</t>
  </si>
  <si>
    <t>Carne Recuperada Pulpa</t>
  </si>
  <si>
    <t>PV Tru Ala@ Ex blo Cj 15k SO</t>
  </si>
  <si>
    <t>Pv Piel Tru@ Bo Cj So</t>
  </si>
  <si>
    <t>PV Tru Larg He@ Ex Bo Cj 15K AS</t>
  </si>
  <si>
    <t>GO Cue Back@ Cj 20k bca AS</t>
  </si>
  <si>
    <t>GO Tripa s/Cal # Bidon AS</t>
  </si>
  <si>
    <t>GO Recto Tubo Crud@ Cj 10k AS</t>
  </si>
  <si>
    <t>GO Triming Lomo@ Cj 20k AS</t>
  </si>
  <si>
    <t>Recortes Magro</t>
  </si>
  <si>
    <t>GO Cordon Lom@ CJ 20k AS</t>
  </si>
  <si>
    <t>GO Lom Ctro@ Cj 16k AS</t>
  </si>
  <si>
    <t>GO Panc Tec /C cue S/H@ Cj 20k AS</t>
  </si>
  <si>
    <t>GO Pna Forro@ Bo Cj 20k AS</t>
  </si>
  <si>
    <t>GO Pna Nor@ Cj 20k AS</t>
  </si>
  <si>
    <t>Centro</t>
  </si>
  <si>
    <t>Elaborado</t>
  </si>
  <si>
    <t>Nugg Pollo Uru@ Bo Cj 1k SH</t>
  </si>
  <si>
    <t>Empanizado</t>
  </si>
  <si>
    <t>Empanizados Nuggets</t>
  </si>
  <si>
    <t>Nugg Pollo Uru@ Film 2.5k SH</t>
  </si>
  <si>
    <t>PV Hígad@ Bo Cj 15k SO</t>
  </si>
  <si>
    <t>Menudencias Hígado</t>
  </si>
  <si>
    <t>PO Ctro-Pta-Ala@ Cj 20k AS</t>
  </si>
  <si>
    <t>PO Ctro Pta Ala@ Cj 20k AS</t>
  </si>
  <si>
    <t>GO PpPal 77@ Bo Cj 20k AS</t>
  </si>
  <si>
    <t>GO Pecho S/cue K@ Cj 20k AS</t>
  </si>
  <si>
    <t>GO Gord Esp@ 20kg AA</t>
  </si>
  <si>
    <t>GO Mixto Hso@ Bo Cj 10k AS</t>
  </si>
  <si>
    <t>GO Pecho Belly S/p@ Vp Cj AS</t>
  </si>
  <si>
    <t>GO Belly Strip@ Cj 20k AS</t>
  </si>
  <si>
    <t>GO Cuarto Delant @ COM Cj AS</t>
  </si>
  <si>
    <t>Vara Gordo</t>
  </si>
  <si>
    <t>Vara Cuarto Delanter</t>
  </si>
  <si>
    <t>GO Cuarto Trasero @ COM Cj AS</t>
  </si>
  <si>
    <t>Vara Cuarto Trasero</t>
  </si>
  <si>
    <t>GO Manos @ COM Cj 20k AS</t>
  </si>
  <si>
    <t>GO Mantec @ COM Cj AS</t>
  </si>
  <si>
    <t>GO Patas @ COM Cj 20k AS</t>
  </si>
  <si>
    <t>GO Cab Ent @ COM Cj 20k AS</t>
  </si>
  <si>
    <t>Cabeza</t>
  </si>
  <si>
    <t>Cabeza Entera</t>
  </si>
  <si>
    <t>GO Cuarto Central @ COM Cj AS</t>
  </si>
  <si>
    <t>Vara Cuarto Central</t>
  </si>
  <si>
    <t>PO Tru-Ctro Ala 60-80 4x10 NMr@ Cj20k AS</t>
  </si>
  <si>
    <t>PV PchDeh S/p c/f MA@ Bo Cj 16k SO</t>
  </si>
  <si>
    <t>PV PchDeh c/p@ Cj 17,5k AS</t>
  </si>
  <si>
    <t>PV Osob@ Cj 14k AS</t>
  </si>
  <si>
    <t>Trutro Osobuco</t>
  </si>
  <si>
    <t>PV Muestra Piel Tru Cor@ Bo Cj 15k AS</t>
  </si>
  <si>
    <t>Muestras</t>
  </si>
  <si>
    <t>PV PchDeh S/p S/ten C/f@ Cj 20k AS</t>
  </si>
  <si>
    <t>PO Corazón@ Bo 20k Cj SP</t>
  </si>
  <si>
    <t>PO Garra Lag@Cj 20 kg Muestra</t>
  </si>
  <si>
    <t>PO Ctro-Pta-Ala Choice@ Cj 20k AS</t>
  </si>
  <si>
    <t>GO TRIPA CALIB 32/35# BO BIDON AS</t>
  </si>
  <si>
    <t>GO TRIPA CALIB 35/38# BO BIDON AS</t>
  </si>
  <si>
    <t>GO TRIPA CALIB 38/40# BO BIDON AS</t>
  </si>
  <si>
    <t>GO TRIPA CALIB 40/42# BO BIN AS</t>
  </si>
  <si>
    <t>GO Trip Calib Tub 35/39 Azul# Bidon AS</t>
  </si>
  <si>
    <t>GO Trip Calib Tub 37/40 Azul# Cj AS</t>
  </si>
  <si>
    <t>PO Pch Piel@CF Cj 18 k</t>
  </si>
  <si>
    <t xml:space="preserve"> PV TruDeh Cort S/h S/p@ Bo Cj AS</t>
  </si>
  <si>
    <t>PV PchDeh S/p c/f MA@ Cj 15k SO</t>
  </si>
  <si>
    <t>GO Lom Ctro 27 S/f@ Va Cj t-f AS</t>
  </si>
  <si>
    <t>GO Lom Tocino S/cue@ Cj 20k AS</t>
  </si>
  <si>
    <t>GO PpPal 1P Ex@ Bo AP</t>
  </si>
  <si>
    <t>PV PDM @ Bo Cj 15k AS</t>
  </si>
  <si>
    <t>GO Papda Cab@ Cj 20k AS</t>
  </si>
  <si>
    <t>GO Manos@ Cj 20k AS</t>
  </si>
  <si>
    <t>PO Pech c/h c/p@ Cj 16k AS</t>
  </si>
  <si>
    <t>Pechuga</t>
  </si>
  <si>
    <t>Pechuga Entera</t>
  </si>
  <si>
    <t xml:space="preserve"> GO PpPna 59@ Cj 20k AS</t>
  </si>
  <si>
    <t>GO Cab Ent@ Cj 20k AS</t>
  </si>
  <si>
    <t>GO Hso femur@ Cj 20k AS</t>
  </si>
  <si>
    <t>Huesos Cuarto Traser</t>
  </si>
  <si>
    <t>Agro Sudamerica1020017</t>
  </si>
  <si>
    <t>Agro Sudamerica1021279</t>
  </si>
  <si>
    <t>Agro Sudamerica1020339</t>
  </si>
  <si>
    <t>Agro Sudamerica1020349</t>
  </si>
  <si>
    <t>Agro Sudamerica1020352</t>
  </si>
  <si>
    <t>Agro Sudamerica1020367</t>
  </si>
  <si>
    <t>Agro Sudamerica1020412</t>
  </si>
  <si>
    <t>Agro Sudamerica1021980</t>
  </si>
  <si>
    <t>Agro Sudamerica1020848</t>
  </si>
  <si>
    <t>Agro Sudamerica1020869</t>
  </si>
  <si>
    <t>Agro Sudamerica1020886</t>
  </si>
  <si>
    <t>Agro Sudamerica1020915</t>
  </si>
  <si>
    <t>Agro Sudamerica1020925</t>
  </si>
  <si>
    <t>Agro Sudamerica1020944</t>
  </si>
  <si>
    <t>Agro Sudamerica1021023</t>
  </si>
  <si>
    <t>Agro Sudamerica1021039</t>
  </si>
  <si>
    <t>Agro Sudamerica1021077</t>
  </si>
  <si>
    <t>Agro Sudamerica1021078</t>
  </si>
  <si>
    <t>Agro Sudamerica1021082</t>
  </si>
  <si>
    <t>Agro Sudamerica1021085</t>
  </si>
  <si>
    <t>Agro Sudamerica1021092</t>
  </si>
  <si>
    <t>Agro Sudamerica1021101</t>
  </si>
  <si>
    <t>Agro Sudamerica1021105</t>
  </si>
  <si>
    <t>Agro Sudamerica1021106</t>
  </si>
  <si>
    <t>Agro Sudamerica1021111</t>
  </si>
  <si>
    <t>Agro Sudamerica1021187</t>
  </si>
  <si>
    <t>Agro Sudamerica1021237</t>
  </si>
  <si>
    <t>Agro Sudamerica1021263</t>
  </si>
  <si>
    <t>Agro Sudamerica1021287</t>
  </si>
  <si>
    <t>Agro Sudamerica1021385</t>
  </si>
  <si>
    <t>Agro Sudamerica1021435</t>
  </si>
  <si>
    <t>Agro Sudamerica1021550</t>
  </si>
  <si>
    <t>Agro Sudamerica1021622</t>
  </si>
  <si>
    <t>Agro Sudamerica1021623</t>
  </si>
  <si>
    <t>Agro Sudamerica1021639</t>
  </si>
  <si>
    <t>Agro Sudamerica1021820</t>
  </si>
  <si>
    <t>Agro Sudamerica1021868</t>
  </si>
  <si>
    <t>Agro Sudamerica1021903</t>
  </si>
  <si>
    <t>Agro Sudamerica1021976</t>
  </si>
  <si>
    <t>Agro Sudamerica1022047</t>
  </si>
  <si>
    <t>Agro Sudamerica1022149</t>
  </si>
  <si>
    <t>Agro Sudamerica1022150</t>
  </si>
  <si>
    <t>Agro Sudamerica1022196</t>
  </si>
  <si>
    <t>Agro Sudamerica1022197</t>
  </si>
  <si>
    <t>Agro Sudamerica1022247</t>
  </si>
  <si>
    <t>Agro Sudamerica1022384</t>
  </si>
  <si>
    <t>Agro Sudamerica1022406</t>
  </si>
  <si>
    <t>Agro Sudamerica1022409</t>
  </si>
  <si>
    <t>Agro Sudamerica1022569</t>
  </si>
  <si>
    <t>Agro Sudamerica1022654</t>
  </si>
  <si>
    <t>Agro Sudamerica1022705</t>
  </si>
  <si>
    <t>Agro Sudamerica1022709</t>
  </si>
  <si>
    <t>Agro Sudamerica1022847</t>
  </si>
  <si>
    <t>Agro Sudamerica1022855</t>
  </si>
  <si>
    <t>Agro Sudamerica1022920</t>
  </si>
  <si>
    <t>Agro Sudamerica1022921</t>
  </si>
  <si>
    <t>Agro Sudamerica1022922</t>
  </si>
  <si>
    <t>Agro Sudamerica1022928</t>
  </si>
  <si>
    <t>Agro Sudamerica1022996</t>
  </si>
  <si>
    <t>Agro Sudamerica1023312</t>
  </si>
  <si>
    <t>Agro Sudamerica1023331</t>
  </si>
  <si>
    <t>Agro Sudamerica1023355</t>
  </si>
  <si>
    <t>Agrosuper Asia1020860</t>
  </si>
  <si>
    <t>Agrosuper Asia1020861</t>
  </si>
  <si>
    <t>Agrosuper Asia1020904</t>
  </si>
  <si>
    <t>Agrosuper Asia1020905</t>
  </si>
  <si>
    <t>Agrosuper Asia1021012</t>
  </si>
  <si>
    <t>Agrosuper Asia1021045</t>
  </si>
  <si>
    <t>Agrosuper Asia1021046</t>
  </si>
  <si>
    <t>Agrosuper Asia1021149</t>
  </si>
  <si>
    <t>Agrosuper Asia1021150</t>
  </si>
  <si>
    <t>Agrosuper Asia1021151</t>
  </si>
  <si>
    <t>Agrosuper Asia1021152</t>
  </si>
  <si>
    <t>Agrosuper Asia1021156</t>
  </si>
  <si>
    <t>Agrosuper Asia1021204</t>
  </si>
  <si>
    <t>Agrosuper Asia1021470</t>
  </si>
  <si>
    <t>Agrosuper Asia1021655</t>
  </si>
  <si>
    <t>Agrosuper Asia1021664</t>
  </si>
  <si>
    <t>Agrosuper Asia1021665</t>
  </si>
  <si>
    <t>Agrosuper Asia1022182</t>
  </si>
  <si>
    <t>Agrosuper Asia1022283</t>
  </si>
  <si>
    <t>Agrosuper Asia1022607</t>
  </si>
  <si>
    <t>Agrosuper Asia1022885</t>
  </si>
  <si>
    <t>Agrosuper Asia1022887</t>
  </si>
  <si>
    <t>Agrosuper Asia1022930</t>
  </si>
  <si>
    <t>Agrosuper Asia1022985</t>
  </si>
  <si>
    <t>Agrosuper Asia1022986</t>
  </si>
  <si>
    <t>Agrosuper Asia1023037</t>
  </si>
  <si>
    <t>Agrosuper Asia1023038</t>
  </si>
  <si>
    <t>Agrosuper Asia1023090</t>
  </si>
  <si>
    <t>Agrosuper Asia1023144</t>
  </si>
  <si>
    <t>Agrosuper Asia1023183</t>
  </si>
  <si>
    <t>Agrosuper Asia1023283</t>
  </si>
  <si>
    <t>Agrosuper Asia1023305</t>
  </si>
  <si>
    <t>Agrosuper Asia1023307</t>
  </si>
  <si>
    <t>Agrosuper Asia1023326</t>
  </si>
  <si>
    <t>Agrosuper Brasil1021864</t>
  </si>
  <si>
    <t>Agrosuper Brasil1022217</t>
  </si>
  <si>
    <t>Agrosuper Brasil1022218</t>
  </si>
  <si>
    <t>Agrosuper Brasil1022273</t>
  </si>
  <si>
    <t>Agrosuper Brasil1023329</t>
  </si>
  <si>
    <t>Agrosuper Brasil1023334</t>
  </si>
  <si>
    <t>Agrosuper Brasil1023336</t>
  </si>
  <si>
    <t>Agrosuper Shanghai1023109</t>
  </si>
  <si>
    <t>Agrosuper Shanghai1021115</t>
  </si>
  <si>
    <t>Agrosuper Shanghai1021731</t>
  </si>
  <si>
    <t>Agrosuper Shanghai1021733</t>
  </si>
  <si>
    <t>Agrosuper Shanghai1021735</t>
  </si>
  <si>
    <t>Agrosuper Shanghai1021738</t>
  </si>
  <si>
    <t>Agrosuper Shanghai1021765</t>
  </si>
  <si>
    <t>Agrosuper Shanghai1021992</t>
  </si>
  <si>
    <t>Agrosuper Shanghai1022073</t>
  </si>
  <si>
    <t>Agrosuper Shanghai1022096</t>
  </si>
  <si>
    <t>Agrosuper Shanghai1022125</t>
  </si>
  <si>
    <t>Agrosuper Shanghai1022183</t>
  </si>
  <si>
    <t>Agrosuper Shanghai1022186</t>
  </si>
  <si>
    <t>Agrosuper Shanghai1022291</t>
  </si>
  <si>
    <t>Agrosuper Shanghai1022373</t>
  </si>
  <si>
    <t>Agrosuper Shanghai1022378</t>
  </si>
  <si>
    <t>Agrosuper Shanghai1022379</t>
  </si>
  <si>
    <t>Agrosuper Shanghai1022381</t>
  </si>
  <si>
    <t>Agrosuper Shanghai1022389</t>
  </si>
  <si>
    <t>Agrosuper Shanghai1022414</t>
  </si>
  <si>
    <t>Agrosuper Shanghai1022415</t>
  </si>
  <si>
    <t>Agrosuper Shanghai1022417</t>
  </si>
  <si>
    <t>Agrosuper Shanghai1022541</t>
  </si>
  <si>
    <t>Agrosuper Shanghai1022637</t>
  </si>
  <si>
    <t>Agrosuper Shanghai1022748</t>
  </si>
  <si>
    <t>Agrosuper Shanghai1022851</t>
  </si>
  <si>
    <t>Agrosuper Shanghai1022856</t>
  </si>
  <si>
    <t>Agrosuper Shanghai1022945</t>
  </si>
  <si>
    <t>Agrosuper Shanghai1023034</t>
  </si>
  <si>
    <t>Agrosuper Shanghai1023093</t>
  </si>
  <si>
    <t>Agrosuper Shanghai1023111</t>
  </si>
  <si>
    <t>Agrosuper Shanghai1023131</t>
  </si>
  <si>
    <t>Agrosuper Shanghai1023306</t>
  </si>
  <si>
    <t>Exportacion Directa1020105</t>
  </si>
  <si>
    <t>Exportacion Directa1020110</t>
  </si>
  <si>
    <t>Exportacion Directa1020284</t>
  </si>
  <si>
    <t>Exportacion Directa1020326</t>
  </si>
  <si>
    <t>Exportacion Directa1020589</t>
  </si>
  <si>
    <t>Exportacion Directa1020592</t>
  </si>
  <si>
    <t>Exportacion Directa1020620</t>
  </si>
  <si>
    <t>Exportacion Directa1020636</t>
  </si>
  <si>
    <t>Exportacion Directa1020637</t>
  </si>
  <si>
    <t>Exportacion Directa1020662</t>
  </si>
  <si>
    <t>Exportacion Directa1020664</t>
  </si>
  <si>
    <t>Exportacion Directa1020665</t>
  </si>
  <si>
    <t>Exportacion Directa1020678</t>
  </si>
  <si>
    <t>Exportacion Directa1020681</t>
  </si>
  <si>
    <t>Exportacion Directa1020704</t>
  </si>
  <si>
    <t>Exportacion Directa1020715</t>
  </si>
  <si>
    <t>Exportacion Directa1020731</t>
  </si>
  <si>
    <t>Exportacion Directa1020758</t>
  </si>
  <si>
    <t>Exportacion Directa1020774</t>
  </si>
  <si>
    <t>Exportacion Directa1020802</t>
  </si>
  <si>
    <t>Exportacion Directa1020810</t>
  </si>
  <si>
    <t>Exportacion Directa1020914</t>
  </si>
  <si>
    <t>Exportacion Directa1020990</t>
  </si>
  <si>
    <t>Exportacion Directa1020991</t>
  </si>
  <si>
    <t>Exportacion Directa1021136</t>
  </si>
  <si>
    <t>Exportacion Directa1021533</t>
  </si>
  <si>
    <t>Exportacion Directa1021603</t>
  </si>
  <si>
    <t>Exportacion Directa1021609</t>
  </si>
  <si>
    <t>Exportacion Directa1022282</t>
  </si>
  <si>
    <t>Exportacion Directa1022313</t>
  </si>
  <si>
    <t>Exportacion Directa1022326</t>
  </si>
  <si>
    <t>Exportacion Directa1022370</t>
  </si>
  <si>
    <t>Exportacion Directa1022371</t>
  </si>
  <si>
    <t>Exportacion Directa1022472</t>
  </si>
  <si>
    <t>Exportacion Directa1022499</t>
  </si>
  <si>
    <t>Exportacion Directa1022587</t>
  </si>
  <si>
    <t>Exportacion Directa1022600</t>
  </si>
  <si>
    <t>Exportacion Directa1022664</t>
  </si>
  <si>
    <t>Exportacion Directa1022817</t>
  </si>
  <si>
    <t>Exportacion Directa1022869</t>
  </si>
  <si>
    <t>Exportacion Directa1022901</t>
  </si>
  <si>
    <t>Exportacion Directa1022919</t>
  </si>
  <si>
    <t>Exportacion Directa1022931</t>
  </si>
  <si>
    <t>Exportacion Directa1022987</t>
  </si>
  <si>
    <t>Exportacion Directa1022990</t>
  </si>
  <si>
    <t>Exportacion Directa1023051</t>
  </si>
  <si>
    <t>Exportacion Directa1023055</t>
  </si>
  <si>
    <t>Exportacion Directa1023163</t>
  </si>
  <si>
    <t>Exportacion Directa1023194</t>
  </si>
  <si>
    <t>Exportacion Directa1023301</t>
  </si>
  <si>
    <t>Exportacion Directa1023349</t>
  </si>
  <si>
    <t>Exportacion Directa1023350</t>
  </si>
  <si>
    <t>Exportacion Directa1023351</t>
  </si>
  <si>
    <t>Exportacion Directa1023352</t>
  </si>
  <si>
    <t>Agro Sudamerica1030224</t>
  </si>
  <si>
    <t>Agro Sudamerica1030332</t>
  </si>
  <si>
    <t>Agro Sudamerica1030498</t>
  </si>
  <si>
    <t>Agro Sudamerica1030545</t>
  </si>
  <si>
    <t>Agro Sudamerica1030670</t>
  </si>
  <si>
    <t>Agro Sudamerica1030720</t>
  </si>
  <si>
    <t>Agro Sudamerica1030732</t>
  </si>
  <si>
    <t>Agro Sudamerica1030739</t>
  </si>
  <si>
    <t>Agro Sudamerica1030780</t>
  </si>
  <si>
    <t>Agrosuper Asia1030309</t>
  </si>
  <si>
    <t>Agrosuper Asia1030535</t>
  </si>
  <si>
    <t>Agrosuper Asia1030542</t>
  </si>
  <si>
    <t>Agro Sudamerica1010877</t>
  </si>
  <si>
    <t>Agro Sudamerica1011042</t>
  </si>
  <si>
    <t>Agro Sudamerica1011047</t>
  </si>
  <si>
    <t>Agro Sudamerica1011250</t>
  </si>
  <si>
    <t>Agro Sudamerica1011290</t>
  </si>
  <si>
    <t>Agro Sudamerica1011421</t>
  </si>
  <si>
    <t>Agro Sudamerica1011422</t>
  </si>
  <si>
    <t>Agro Sudamerica1011558</t>
  </si>
  <si>
    <t>Agro Sudamerica1011582</t>
  </si>
  <si>
    <t>Agro Sudamerica1011888</t>
  </si>
  <si>
    <t>Agro Sudamerica1011939</t>
  </si>
  <si>
    <t>Agro Sudamerica1012207</t>
  </si>
  <si>
    <t>Agro Sudamerica1012208</t>
  </si>
  <si>
    <t>Agro Sudamerica1012283</t>
  </si>
  <si>
    <t>Agro Sudamerica1012362</t>
  </si>
  <si>
    <t>Agro Sudamerica1012552</t>
  </si>
  <si>
    <t>Agro Sudamerica1012556</t>
  </si>
  <si>
    <t>Agro Sudamerica1012602</t>
  </si>
  <si>
    <t>Agro Sudamerica1012698</t>
  </si>
  <si>
    <t>Agro Sudamerica1012699</t>
  </si>
  <si>
    <t>Agro Sudamerica1012719</t>
  </si>
  <si>
    <t>Agro Sudamerica1012744</t>
  </si>
  <si>
    <t>Agro Sudamerica1012763</t>
  </si>
  <si>
    <t>Agro Sudamerica1012778</t>
  </si>
  <si>
    <t>Agrosuper Asia1012012</t>
  </si>
  <si>
    <t>Agrosuper Asia1012612</t>
  </si>
  <si>
    <t>Agrosuper Brasil1011560</t>
  </si>
  <si>
    <t>Agrosuper Brasil1012362</t>
  </si>
  <si>
    <t>Agrosuper Brasil1012674</t>
  </si>
  <si>
    <t>Agrosuper Shanghai1011586</t>
  </si>
  <si>
    <t>Agrosuper Shanghai1011968</t>
  </si>
  <si>
    <t>Agrosuper Shanghai1012312</t>
  </si>
  <si>
    <t>Agrosuper Shanghai1012448</t>
  </si>
  <si>
    <t>Agrosuper Shanghai1012452</t>
  </si>
  <si>
    <t>Agrosuper Shanghai1012455</t>
  </si>
  <si>
    <t>Agrosuper Shanghai1012502</t>
  </si>
  <si>
    <t>Agrosuper Shanghai1012503</t>
  </si>
  <si>
    <t>Agrosuper Shanghai1012504</t>
  </si>
  <si>
    <t>Agrosuper Shanghai1012598</t>
  </si>
  <si>
    <t>Agro Mexico1012764</t>
  </si>
  <si>
    <t>Agrosuper Shanghai1030525</t>
  </si>
  <si>
    <t>Agro Sudamerica1030230</t>
  </si>
  <si>
    <t>Agro Sudamerica1030672</t>
  </si>
  <si>
    <t>Agrosuper Shanghai1021905</t>
  </si>
  <si>
    <t>Agrosuper Shanghai1021971</t>
  </si>
  <si>
    <t>Agrosuper Shanghai1022418</t>
  </si>
  <si>
    <t>Agrosuper Asia1022605</t>
  </si>
  <si>
    <t>Agro Sudamerica1022842</t>
  </si>
  <si>
    <t>Agro Sudamerica1022844</t>
  </si>
  <si>
    <t>Agrosuper Shanghai1022943</t>
  </si>
  <si>
    <t>Agrosuper Shanghai1022995</t>
  </si>
  <si>
    <t>Agrosuper Shanghai1023110</t>
  </si>
  <si>
    <t>Agrosuper Asia1023370</t>
  </si>
  <si>
    <t>Agrosuper Asia1023371</t>
  </si>
  <si>
    <t>Agrosuper Asia1023372</t>
  </si>
  <si>
    <t>Agrosuper Asia1023397</t>
  </si>
  <si>
    <t>Agro Sudamerica1100407</t>
  </si>
  <si>
    <t>Agro Sudamerica1100408</t>
  </si>
  <si>
    <t>Agrosuper Shanghai1030419</t>
  </si>
  <si>
    <t>Agrosuper Shanghai1012424</t>
  </si>
  <si>
    <t>Agrosuper Shanghai1012454</t>
  </si>
  <si>
    <t>Agro Sudamerica1021005</t>
  </si>
  <si>
    <t>Agro Sudamerica1022102</t>
  </si>
  <si>
    <t>Agro Sudamerica1020993</t>
  </si>
  <si>
    <t>Agrosuper Asia1022767</t>
  </si>
  <si>
    <t>Agrosuper Shanghai1021740</t>
  </si>
  <si>
    <t>Agrosuper Shanghai1022388</t>
  </si>
  <si>
    <t>Agrosuper Shanghai1022646</t>
  </si>
  <si>
    <t>Agrosuper Shanghai1023035</t>
  </si>
  <si>
    <t>Agrosuper Shanghai1023362</t>
  </si>
  <si>
    <t>Agrosuper Shanghai1023363</t>
  </si>
  <si>
    <t>Agrosuper Shanghai1023364</t>
  </si>
  <si>
    <t>Agrosuper Shanghai1023365</t>
  </si>
  <si>
    <t>Agrosuper Shanghai1023366</t>
  </si>
  <si>
    <t>Agrosuper Shanghai1023367</t>
  </si>
  <si>
    <t>Agrosuper Shanghai1023368</t>
  </si>
  <si>
    <t>Exportacion Directa1023166</t>
  </si>
  <si>
    <t>Agro Sudamerica1011105</t>
  </si>
  <si>
    <t>Agro Sudamerica1030661</t>
  </si>
  <si>
    <t>Agro Sudamerica1030736</t>
  </si>
  <si>
    <t>Agro Sudamerica1030755</t>
  </si>
  <si>
    <t>Agrosuper Asia1030576</t>
  </si>
  <si>
    <t>Agrosuper Brasil1030740</t>
  </si>
  <si>
    <t>Agro Sudamerica1012342</t>
  </si>
  <si>
    <t>Agro Sudamerica1011431</t>
  </si>
  <si>
    <t>Agro Sudamerica1011566</t>
  </si>
  <si>
    <t>Agrosuper Shanghai1012423</t>
  </si>
  <si>
    <t>Agro Sudamerica1022781</t>
  </si>
  <si>
    <t>Agro Sudamerica1022782</t>
  </si>
  <si>
    <t>Agro Sudamerica1022783</t>
  </si>
  <si>
    <t>Agro Sudamerica1022784</t>
  </si>
  <si>
    <t>Agrosuper Brasil1022782</t>
  </si>
  <si>
    <t>Agrosuper Brasil1022783</t>
  </si>
  <si>
    <t>Agrosuper Brasil1022784</t>
  </si>
  <si>
    <t>Agro Sudamerica1022786</t>
  </si>
  <si>
    <t>Agro Sudamerica1023295</t>
  </si>
  <si>
    <t>Agro Sudamerica1012782</t>
  </si>
  <si>
    <t>Agro Sudamerica1021864</t>
  </si>
  <si>
    <t>Agro Sudamerica1030817</t>
  </si>
  <si>
    <t>Agro Sudamerica1030812</t>
  </si>
  <si>
    <t>Agro Sudamerica1030816</t>
  </si>
  <si>
    <t>Agro Sudamerica1030821</t>
  </si>
  <si>
    <t>Agro Sudamerica1020086</t>
  </si>
  <si>
    <t>Agro Sudamerica1022290</t>
  </si>
  <si>
    <t>Exportacion Directa1022346</t>
  </si>
  <si>
    <t>Exportacion Directa1023419</t>
  </si>
  <si>
    <t>Agro Mexico1030802</t>
  </si>
  <si>
    <t>Agro Sudamerica1023433</t>
  </si>
  <si>
    <t>Agro Sudamerica1023436</t>
  </si>
  <si>
    <t>Agro Sudamerica1012375</t>
  </si>
  <si>
    <t>Agro Sudamerica1023420</t>
  </si>
  <si>
    <t>Agrosuper Asia1020660</t>
  </si>
  <si>
    <t>Agrosuper Asia1023435</t>
  </si>
  <si>
    <t>Agrosuper Asia1023438</t>
  </si>
  <si>
    <t>Agrosuper Asia1023439</t>
  </si>
  <si>
    <t>Ajuste de pecio (Market)</t>
  </si>
  <si>
    <t>Precios</t>
  </si>
  <si>
    <t>Total general</t>
  </si>
  <si>
    <t>(Todas)</t>
  </si>
  <si>
    <t xml:space="preserve"> Precio plan</t>
  </si>
  <si>
    <t xml:space="preserve"> Plan Ajustado</t>
  </si>
  <si>
    <t xml:space="preserve">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</si>
</sst>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_ ;_ &quot;$&quot;* \-#,##0_ ;_ &quot;$&quot;* &quot;-&quot;_ ;_ @_ "/>
    <numFmt numFmtId="165" formatCode="_ * #,##0_ ;_ * \-#,##0_ ;_ * &quot;-&quot;_ ;_ @_ "/>
    <numFmt numFmtId="166" formatCode="_ &quot;$&quot;* #,##0.00_ ;_ &quot;$&quot;* \-#,##0.00_ ;_ &quot;$&quot;* &quot;-&quot;_ ;_ @_ "/>
    <numFmt numFmtId="167" formatCode="_ * #,##0.0_ ;_ * \-#,##0.0_ ;_ 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8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5" fillId="0" borderId="0" xfId="0" applyFont="1"/>
    <xf numFmtId="165" fontId="0" fillId="0" borderId="0" xfId="0" applyNumberFormat="1"/>
    <xf numFmtId="0" fontId="2" fillId="0" borderId="0" xfId="0" applyFont="1"/>
    <xf numFmtId="165" fontId="0" fillId="0" borderId="0" xfId="1" applyFont="1"/>
    <xf numFmtId="165" fontId="6" fillId="0" borderId="0" xfId="1" applyFont="1"/>
    <xf numFmtId="164" fontId="6" fillId="0" borderId="0" xfId="2" applyFont="1"/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5" fontId="3" fillId="0" borderId="0" xfId="1" applyFont="1"/>
    <xf numFmtId="165" fontId="3" fillId="0" borderId="0" xfId="0" applyNumberFormat="1" applyFont="1"/>
    <xf numFmtId="165" fontId="1" fillId="0" borderId="0" xfId="1" applyFont="1"/>
    <xf numFmtId="166" fontId="3" fillId="0" borderId="0" xfId="2" applyNumberFormat="1" applyFont="1"/>
    <xf numFmtId="166" fontId="3" fillId="0" borderId="0" xfId="0" applyNumberFormat="1" applyFont="1"/>
    <xf numFmtId="9" fontId="3" fillId="0" borderId="0" xfId="3" applyFont="1"/>
    <xf numFmtId="167" fontId="3" fillId="0" borderId="0" xfId="0" applyNumberFormat="1" applyFont="1"/>
    <xf numFmtId="165" fontId="7" fillId="0" borderId="0" xfId="1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4" fontId="0" fillId="0" borderId="0" xfId="0" applyNumberFormat="1"/>
    <xf numFmtId="165" fontId="7" fillId="4" borderId="0" xfId="1" applyFont="1" applyFill="1" applyAlignment="1">
      <alignment horizontal="center"/>
    </xf>
  </cellXfs>
  <cellStyles count="4">
    <cellStyle name="Millares [0]" xfId="1" builtinId="6"/>
    <cellStyle name="Moneda [0]" xfId="2" builtinId="7"/>
    <cellStyle name="Normal" xfId="0" builtinId="0"/>
    <cellStyle name="Porcentaje" xfId="3" builtinId="5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&quot;$&quot;* #,##0.00_ ;_ &quot;$&quot;* \-#,##0.00_ ;_ &quot;$&quot;* &quot;-&quot;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&quot;$&quot;* #,##0.00_ ;_ &quot;$&quot;* \-#,##0.00_ ;_ &quot;$&quot;* &quot;-&quot;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&quot;$&quot;* #,##0.00_ ;_ &quot;$&quot;* \-#,##0.00_ ;_ &quot;$&quot;* &quot;-&quot;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&quot;$&quot;* #,##0.00_ ;_ &quot;$&quot;* \-#,##0.00_ ;_ &quot;$&quot;* &quot;-&quot;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&quot;$&quot;* #,##0.00_ ;_ &quot;$&quot;* \-#,##0.00_ ;_ &quot;$&quot;* &quot;-&quot;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&quot;$&quot;* #,##0.00_ ;_ &quot;$&quot;* \-#,##0.00_ ;_ &quot;$&quot;* &quot;-&quot;_ ;_ @_ "/>
    </dxf>
    <dxf>
      <font>
        <b/>
      </font>
      <numFmt numFmtId="165" formatCode="_ * #,##0_ ;_ * \-#,##0_ ;_ * &quot;-&quot;_ ;_ @_ "/>
    </dxf>
    <dxf>
      <numFmt numFmtId="165" formatCode="_ * #,##0_ ;_ * \-#,##0_ ;_ * &quot;-&quot;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_ ;_ @_ "/>
    </dxf>
    <dxf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2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940323</xdr:colOff>
      <xdr:row>0</xdr:row>
      <xdr:rowOff>31749</xdr:rowOff>
    </xdr:from>
    <xdr:to>
      <xdr:col>5</xdr:col>
      <xdr:colOff>1721098</xdr:colOff>
      <xdr:row>6</xdr:row>
      <xdr:rowOff>154215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Sector 2">
              <a:extLst>
                <a:ext uri="{FF2B5EF4-FFF2-40B4-BE49-F238E27FC236}">
                  <a16:creationId xmlns:a16="http://schemas.microsoft.com/office/drawing/2014/main" id="{505C8DB5-3063-4A8C-81E3-8624AE5BF1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76596" y="31749"/>
              <a:ext cx="2778138" cy="12308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99785</xdr:colOff>
      <xdr:row>0</xdr:row>
      <xdr:rowOff>29029</xdr:rowOff>
    </xdr:from>
    <xdr:to>
      <xdr:col>3</xdr:col>
      <xdr:colOff>907967</xdr:colOff>
      <xdr:row>6</xdr:row>
      <xdr:rowOff>136072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Oficina 2">
              <a:extLst>
                <a:ext uri="{FF2B5EF4-FFF2-40B4-BE49-F238E27FC236}">
                  <a16:creationId xmlns:a16="http://schemas.microsoft.com/office/drawing/2014/main" id="{D5C6A590-3872-4E20-8A8C-1E6B79FE6D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ficina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785" y="29029"/>
              <a:ext cx="3544455" cy="12154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to Gonzalez, Robinson Ignacio" refreshedDate="44803.882139467591" createdVersion="8" refreshedVersion="8" minRefreshableVersion="3" recordCount="317" xr:uid="{2F59BEAD-7700-4812-B57C-E1B75549CF13}">
  <cacheSource type="worksheet">
    <worksheetSource name="Tabla14"/>
  </cacheSource>
  <cacheFields count="20">
    <cacheField name="Llave" numFmtId="0">
      <sharedItems/>
    </cacheField>
    <cacheField name="Sector" numFmtId="0">
      <sharedItems count="4">
        <s v="Cerdo"/>
        <s v="Pavo"/>
        <s v="Pollo"/>
        <s v="Elaborado"/>
      </sharedItems>
    </cacheField>
    <cacheField name="Oficina" numFmtId="0">
      <sharedItems count="6">
        <s v="Agro Sudamerica"/>
        <s v="Agrosuper Asia"/>
        <s v="Agrosuper Brasil"/>
        <s v="Agrosuper Shanghai"/>
        <s v="Exportacion Directa"/>
        <s v="Agro Mexico"/>
      </sharedItems>
    </cacheField>
    <cacheField name="Material" numFmtId="0">
      <sharedItems containsSemiMixedTypes="0" containsString="0" containsNumber="1" containsInteger="1" minValue="1010877" maxValue="1100408"/>
    </cacheField>
    <cacheField name="Descripción" numFmtId="0">
      <sharedItems/>
    </cacheField>
    <cacheField name="Nivel Jer. 2" numFmtId="0">
      <sharedItems/>
    </cacheField>
    <cacheField name="Nivel Jer. 3" numFmtId="0">
      <sharedItems/>
    </cacheField>
    <cacheField name="Facturación atraso" numFmtId="165">
      <sharedItems containsSemiMixedTypes="0" containsString="0" containsNumber="1" minValue="0" maxValue="950000"/>
    </cacheField>
    <cacheField name="Facturación Venta nueva" numFmtId="165">
      <sharedItems containsSemiMixedTypes="0" containsString="0" containsNumber="1" minValue="-1000" maxValue="220000"/>
    </cacheField>
    <cacheField name="Facturación stock" numFmtId="0">
      <sharedItems containsSemiMixedTypes="0" containsString="0" containsNumber="1" minValue="0" maxValue="69000"/>
    </cacheField>
    <cacheField name="En puerto a facturar" numFmtId="165">
      <sharedItems containsSemiMixedTypes="0" containsString="0" containsNumber="1" minValue="0" maxValue="311848.69999999995"/>
    </cacheField>
    <cacheField name="Plan Ajustado" numFmtId="165">
      <sharedItems containsSemiMixedTypes="0" containsString="0" containsNumber="1" minValue="0" maxValue="1093866.24"/>
    </cacheField>
    <cacheField name="Precio venta nueva" numFmtId="166">
      <sharedItems containsSemiMixedTypes="0" containsString="0" containsNumber="1" minValue="0" maxValue="12.287000000000001"/>
    </cacheField>
    <cacheField name="Precio Atraso" numFmtId="166">
      <sharedItems containsSemiMixedTypes="0" containsString="0" containsNumber="1" minValue="0" maxValue="17.1449704142012"/>
    </cacheField>
    <cacheField name="Precio ponderado" numFmtId="166">
      <sharedItems containsSemiMixedTypes="0" containsString="0" containsNumber="1" minValue="0" maxValue="6.473162342857143"/>
    </cacheField>
    <cacheField name="Precio Final" numFmtId="166">
      <sharedItems containsSemiMixedTypes="0" containsString="0" containsNumber="1" minValue="0" maxValue="10.124216300085251"/>
    </cacheField>
    <cacheField name="Neto" numFmtId="166">
      <sharedItems containsSemiMixedTypes="0" containsString="0" containsNumber="1" minValue="0" maxValue="3871494.5151518239"/>
    </cacheField>
    <cacheField name="Ajuste de pecio (Market)" numFmtId="166">
      <sharedItems containsNonDate="0" containsString="0" containsBlank="1"/>
    </cacheField>
    <cacheField name="OB Ajuste precio" numFmtId="9">
      <sharedItems containsBlank="1"/>
    </cacheField>
    <cacheField name="Precio plan" numFmtId="0" formula="Neto/'Plan Ajustad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7">
  <r>
    <s v="Agro Sudamerica1020017"/>
    <x v="0"/>
    <x v="0"/>
    <n v="1020017"/>
    <s v="GO Chu Ctro@ Fi Cj 20k AS"/>
    <s v="Chuleta"/>
    <s v="Chuleta Centro"/>
    <n v="0"/>
    <n v="0"/>
    <n v="0"/>
    <n v="4001.22"/>
    <n v="4001.22"/>
    <n v="0"/>
    <n v="0"/>
    <n v="0"/>
    <n v="2.7812549315239536"/>
    <n v="11128.412857112273"/>
    <m/>
    <m/>
  </r>
  <r>
    <s v="Agro Sudamerica1021279"/>
    <x v="0"/>
    <x v="0"/>
    <n v="1021279"/>
    <s v="GO Hso Pecho@ Cj 10k SC"/>
    <s v="Huesos"/>
    <s v="Huesos Cuarto Centra"/>
    <n v="23000"/>
    <n v="0"/>
    <n v="0"/>
    <n v="0"/>
    <n v="23000"/>
    <n v="0"/>
    <n v="1.7201041666666648"/>
    <n v="1.7201041666666648"/>
    <n v="1.7201041666666648"/>
    <n v="39562.395833333292"/>
    <m/>
    <m/>
  </r>
  <r>
    <s v="Agro Sudamerica1020339"/>
    <x v="0"/>
    <x v="0"/>
    <n v="1020339"/>
    <s v="GO Lom Tocino@ Cj 20k AS"/>
    <s v="Grasas"/>
    <s v="Grasa Lomo Tocino"/>
    <n v="24000"/>
    <n v="96000"/>
    <n v="0"/>
    <n v="2518.3200000000002"/>
    <n v="122518.32"/>
    <n v="1.68667708333333"/>
    <n v="1.95"/>
    <n v="1.743671672938379"/>
    <n v="1.743671672938379"/>
    <n v="213631.72399999967"/>
    <m/>
    <m/>
  </r>
  <r>
    <s v="Agro Sudamerica1020349"/>
    <x v="0"/>
    <x v="0"/>
    <n v="1020349"/>
    <s v="GO Papda@ Cj t-f AS"/>
    <s v="Plancha"/>
    <s v="Plancha s/Cuero"/>
    <n v="24000"/>
    <n v="0"/>
    <n v="0"/>
    <n v="0"/>
    <n v="24000"/>
    <n v="0"/>
    <n v="1.7388888888888898"/>
    <n v="1.7388888888888898"/>
    <n v="1.7388888888888898"/>
    <n v="41733.333333333358"/>
    <m/>
    <m/>
  </r>
  <r>
    <s v="Agro Sudamerica1020352"/>
    <x v="0"/>
    <x v="0"/>
    <n v="1020352"/>
    <s v="GO Cue 20@ Cj 20k AS"/>
    <s v="Cueros"/>
    <s v="Cuero Panceta"/>
    <n v="72000"/>
    <n v="0"/>
    <n v="0"/>
    <n v="0"/>
    <n v="72000"/>
    <n v="1.38666666666667"/>
    <n v="1.4205902777777766"/>
    <n v="1.4205902777777766"/>
    <n v="1.4205902777777766"/>
    <n v="102282.49999999991"/>
    <m/>
    <m/>
  </r>
  <r>
    <s v="Agro Sudamerica1020367"/>
    <x v="0"/>
    <x v="0"/>
    <n v="1020367"/>
    <s v="GO Gord Lom Tocino@ Cj t-f AS"/>
    <s v="Grasas"/>
    <s v="Grasa Gordura"/>
    <n v="72000"/>
    <n v="46000"/>
    <n v="0"/>
    <n v="24000"/>
    <n v="142000"/>
    <n v="1.3366750000000001"/>
    <n v="1.2202895918399692"/>
    <n v="1.2579919071594159"/>
    <n v="1.2579919071594159"/>
    <n v="178634.85081663704"/>
    <m/>
    <m/>
  </r>
  <r>
    <s v="Agro Sudamerica1020412"/>
    <x v="0"/>
    <x v="0"/>
    <n v="1020412"/>
    <s v="GO Cne Long@ Cj t-f AS"/>
    <s v="Recortes"/>
    <s v="Recortes No Magro"/>
    <n v="36000"/>
    <n v="92000"/>
    <n v="0"/>
    <n v="0"/>
    <n v="128000"/>
    <n v="1.75030681818182"/>
    <n v="1.6701662668674699"/>
    <n v="1.7277672881246591"/>
    <n v="1.7277672881246591"/>
    <n v="221154.21287995635"/>
    <m/>
    <m/>
  </r>
  <r>
    <s v="Agro Sudamerica1021980"/>
    <x v="0"/>
    <x v="0"/>
    <n v="1021980"/>
    <s v="GO BB Ribs Grd B@ Fi Cj 20k AS"/>
    <s v="Chuleta"/>
    <s v="Chuleta Huesos"/>
    <n v="0"/>
    <n v="0"/>
    <n v="0"/>
    <n v="0"/>
    <n v="0"/>
    <n v="4.9867272727272702"/>
    <n v="0"/>
    <n v="0"/>
    <n v="0"/>
    <n v="0"/>
    <m/>
    <m/>
  </r>
  <r>
    <s v="Agro Sudamerica1020848"/>
    <x v="0"/>
    <x v="0"/>
    <n v="1020848"/>
    <s v="GO Lom Ctro 27@ Cj 20k AS"/>
    <s v="Lomo"/>
    <s v="Lomo Centro"/>
    <n v="84000"/>
    <n v="46000"/>
    <n v="0"/>
    <n v="23796.98"/>
    <n v="153796.98000000001"/>
    <n v="3.20667708333333"/>
    <n v="3.3145773809523802"/>
    <n v="3.2823048767037513"/>
    <n v="3.2823048767037513"/>
    <n v="504808.57747630932"/>
    <m/>
    <m/>
  </r>
  <r>
    <s v="Agro Sudamerica1020869"/>
    <x v="0"/>
    <x v="0"/>
    <n v="1020869"/>
    <s v="GO Cos 79@ Bo Cj 20k AS"/>
    <s v="Cost-Pec"/>
    <s v="Cost-Pec Entero"/>
    <n v="46000"/>
    <n v="0"/>
    <n v="0"/>
    <n v="0"/>
    <n v="46000"/>
    <n v="0"/>
    <n v="4.7720256812499997"/>
    <n v="4.7720256812499997"/>
    <n v="4.7720256812499997"/>
    <n v="219513.18133749999"/>
    <m/>
    <m/>
  </r>
  <r>
    <s v="Agro Sudamerica1020886"/>
    <x v="0"/>
    <x v="0"/>
    <n v="1020886"/>
    <s v="GO Panc Tecl Nor@ Cj 20k AS"/>
    <s v="Panceta"/>
    <s v="Panceta s/Cuero"/>
    <n v="18700"/>
    <n v="0"/>
    <n v="0"/>
    <n v="0"/>
    <n v="18700"/>
    <n v="0"/>
    <n v="3.3516119358288798"/>
    <n v="3.3516119358288798"/>
    <n v="3.3516119358288798"/>
    <n v="62675.14320000005"/>
    <m/>
    <m/>
  </r>
  <r>
    <s v="Agro Sudamerica1020915"/>
    <x v="0"/>
    <x v="0"/>
    <n v="1020915"/>
    <s v="GO Pna Nor@ Bo Cj 20k AS"/>
    <s v="Pierna"/>
    <s v="Pierna Entera"/>
    <n v="12530"/>
    <n v="0"/>
    <n v="0"/>
    <n v="0"/>
    <n v="12530"/>
    <n v="0"/>
    <n v="1.92752964584996"/>
    <n v="1.92752964584996"/>
    <n v="1.92752964584996"/>
    <n v="24151.9464625"/>
    <m/>
    <m/>
  </r>
  <r>
    <s v="Agro Sudamerica1020925"/>
    <x v="0"/>
    <x v="0"/>
    <n v="1020925"/>
    <s v="GO Grasa Forro Pna Limp@ Cj 20k AS"/>
    <s v="Grasas"/>
    <s v="Grasa Forro"/>
    <n v="92000"/>
    <n v="0"/>
    <n v="0"/>
    <n v="0"/>
    <n v="92000"/>
    <n v="0"/>
    <n v="1.4488861961113477"/>
    <n v="1.4488861961113479"/>
    <n v="1.4488861961113479"/>
    <n v="133297.53004224401"/>
    <m/>
    <m/>
  </r>
  <r>
    <s v="Agro Sudamerica1020944"/>
    <x v="0"/>
    <x v="0"/>
    <n v="1020944"/>
    <s v="GO PpPna 59@ Fi Cj 20k AS"/>
    <s v="Pierna"/>
    <s v="Pierna Pulpa"/>
    <n v="132700"/>
    <n v="0"/>
    <n v="0"/>
    <n v="47974.38"/>
    <n v="180674.38"/>
    <n v="2.8366726190476199"/>
    <n v="2.8675804246973859"/>
    <n v="2.8675804246973859"/>
    <n v="2.8675804246973859"/>
    <n v="518098.31533233693"/>
    <m/>
    <m/>
  </r>
  <r>
    <s v="Agro Sudamerica1021023"/>
    <x v="0"/>
    <x v="0"/>
    <n v="1021023"/>
    <s v="GO Gord rebaje@ Bo Cj 20k AS"/>
    <s v="Grasas"/>
    <s v="Grasa Gordura"/>
    <n v="38000"/>
    <n v="69000"/>
    <n v="0"/>
    <n v="23997.03"/>
    <n v="130997.03"/>
    <n v="1.2366718750000001"/>
    <n v="1.1840985686980601"/>
    <n v="1.2117904799943227"/>
    <n v="1.2117904799943227"/>
    <n v="158740.9538615307"/>
    <m/>
    <m/>
  </r>
  <r>
    <s v="Agro Sudamerica1021039"/>
    <x v="0"/>
    <x v="0"/>
    <n v="1021039"/>
    <s v="GO Cue Papda CP@ Cj 20k bca AS"/>
    <s v="Cueros"/>
    <s v="Cuero Papada"/>
    <n v="33271"/>
    <n v="0"/>
    <n v="0"/>
    <n v="0"/>
    <n v="33271"/>
    <n v="0.60666666666666702"/>
    <n v="0.55002397214819854"/>
    <n v="0.55002397214819854"/>
    <n v="0.55002397214819854"/>
    <n v="18299.847577342713"/>
    <m/>
    <m/>
  </r>
  <r>
    <s v="Agro Sudamerica1021077"/>
    <x v="0"/>
    <x v="0"/>
    <n v="1021077"/>
    <s v="GO Gord chic@ Cj 20k AS"/>
    <s v="Grasas"/>
    <s v="Grasa Gordura"/>
    <n v="24000"/>
    <n v="0"/>
    <n v="0"/>
    <n v="0"/>
    <n v="24000"/>
    <n v="0"/>
    <n v="1.4141027837209301"/>
    <n v="1.4141027837209301"/>
    <n v="1.4141027837209301"/>
    <n v="33938.466809302321"/>
    <m/>
    <m/>
  </r>
  <r>
    <s v="Agro Sudamerica1021078"/>
    <x v="0"/>
    <x v="0"/>
    <n v="1021078"/>
    <s v="GO Triming 80/20@ Cj 20k AS"/>
    <s v="Recortes"/>
    <s v="Recortes No Magro"/>
    <n v="20000"/>
    <n v="68000"/>
    <n v="0"/>
    <n v="0"/>
    <n v="88000"/>
    <n v="2.2866666666666702"/>
    <n v="2.3055464504356675"/>
    <n v="2.2909575266141693"/>
    <n v="2.2909575266141693"/>
    <n v="201604.26234204689"/>
    <m/>
    <m/>
  </r>
  <r>
    <s v="Agro Sudamerica1021082"/>
    <x v="0"/>
    <x v="0"/>
    <n v="1021082"/>
    <s v="GO Triming 70/30@ Cj 20k AS"/>
    <s v="Recortes"/>
    <s v="Recortes No Magro"/>
    <n v="0"/>
    <n v="0"/>
    <n v="0"/>
    <n v="2505.58"/>
    <n v="2505.58"/>
    <n v="0"/>
    <n v="1.7200192858205645"/>
    <n v="1.7200192858205645"/>
    <n v="1.7200192858205645"/>
    <n v="4309.6459221662899"/>
    <m/>
    <m/>
  </r>
  <r>
    <s v="Agro Sudamerica1021085"/>
    <x v="0"/>
    <x v="0"/>
    <n v="1021085"/>
    <s v="GO Gord Esp@ Cj 20k AS"/>
    <s v="Grasas"/>
    <s v="Grasa Gordura"/>
    <n v="45300"/>
    <n v="0"/>
    <n v="0"/>
    <n v="0"/>
    <n v="45300"/>
    <n v="0"/>
    <n v="0.98297578807946817"/>
    <n v="0.98297578807946817"/>
    <n v="0.98297578807946817"/>
    <n v="44528.803199999908"/>
    <m/>
    <m/>
  </r>
  <r>
    <s v="Agro Sudamerica1021092"/>
    <x v="0"/>
    <x v="0"/>
    <n v="1021092"/>
    <s v="GO Triming 85/15@ Cj t-f 20k AS"/>
    <s v="Recortes"/>
    <s v="Recortes No Magro"/>
    <n v="72000"/>
    <n v="0"/>
    <n v="0"/>
    <n v="24016.53"/>
    <n v="96016.53"/>
    <n v="2.5866750000000001"/>
    <n v="2.5402572326249104"/>
    <n v="2.5402572326249104"/>
    <n v="2.5402572326249104"/>
    <n v="243906.68478404669"/>
    <m/>
    <m/>
  </r>
  <r>
    <s v="Agro Sudamerica1021101"/>
    <x v="0"/>
    <x v="0"/>
    <n v="1021101"/>
    <s v="GO Corazón Partido@ Cj t-f 20k AS"/>
    <s v="Subprod"/>
    <s v="Subprod Visceras"/>
    <n v="24000"/>
    <n v="0"/>
    <n v="0"/>
    <n v="0"/>
    <n v="24000"/>
    <n v="1.1866666666666701"/>
    <n v="1.1103030303030299"/>
    <n v="1.1103030303030299"/>
    <n v="1.1103030303030299"/>
    <n v="26647.272727272717"/>
    <m/>
    <m/>
  </r>
  <r>
    <s v="Agro Sudamerica1021105"/>
    <x v="0"/>
    <x v="0"/>
    <n v="1021105"/>
    <s v="GO Pulmon@ Cj 20k bca AS"/>
    <s v="Subprod"/>
    <s v="Subprod Visceras"/>
    <n v="22000"/>
    <n v="-1000"/>
    <n v="0"/>
    <n v="0"/>
    <n v="21000"/>
    <n v="0.76666666666666705"/>
    <n v="0.76824113475177325"/>
    <n v="0.76831610942249262"/>
    <n v="0.76831610942249262"/>
    <n v="16134.638297872345"/>
    <m/>
    <m/>
  </r>
  <r>
    <s v="Agro Sudamerica1021106"/>
    <x v="0"/>
    <x v="0"/>
    <n v="1021106"/>
    <s v="GO Pana S/Corazón@ Cj 20k AS"/>
    <s v="Subprod"/>
    <s v="Subprod Visceras"/>
    <n v="0"/>
    <n v="0"/>
    <n v="0"/>
    <n v="0"/>
    <n v="0"/>
    <n v="0.48668384879725102"/>
    <n v="0.9686591363636361"/>
    <n v="0"/>
    <n v="0"/>
    <n v="0"/>
    <m/>
    <m/>
  </r>
  <r>
    <s v="Agro Sudamerica1021111"/>
    <x v="0"/>
    <x v="0"/>
    <n v="1021111"/>
    <s v="GO Epiplón@ Cj 20k AS"/>
    <s v="Grasas"/>
    <s v="Grasa Interior"/>
    <n v="0"/>
    <n v="0"/>
    <n v="0"/>
    <n v="0"/>
    <n v="0"/>
    <n v="0"/>
    <n v="1.3402777777777766"/>
    <n v="0"/>
    <n v="0"/>
    <n v="0"/>
    <m/>
    <m/>
  </r>
  <r>
    <s v="Agro Sudamerica1021187"/>
    <x v="0"/>
    <x v="0"/>
    <n v="1021187"/>
    <s v="GO Cue Back@ Cj 20k t-f AS"/>
    <s v="Cueros"/>
    <s v="Cuero Back"/>
    <n v="92000"/>
    <n v="0"/>
    <n v="0"/>
    <n v="0"/>
    <n v="92000"/>
    <n v="2.08666666666667"/>
    <n v="2.1945833333333327"/>
    <n v="2.1945833333333327"/>
    <n v="2.1945833333333327"/>
    <n v="201901.6666666666"/>
    <m/>
    <m/>
  </r>
  <r>
    <s v="Agro Sudamerica1021237"/>
    <x v="0"/>
    <x v="0"/>
    <n v="1021237"/>
    <s v="GO Triming 80/20@ Bo c/f Cj 20k AS"/>
    <s v="Recortes"/>
    <s v="Recortes No Magro"/>
    <n v="0"/>
    <n v="0"/>
    <n v="0"/>
    <n v="0"/>
    <n v="0"/>
    <n v="0"/>
    <n v="0"/>
    <n v="0"/>
    <n v="1.8722687806957707"/>
    <n v="0"/>
    <m/>
    <m/>
  </r>
  <r>
    <s v="Agro Sudamerica1021263"/>
    <x v="0"/>
    <x v="0"/>
    <n v="1021263"/>
    <s v="GO PpPna 59@ Fi Cj 20k AS"/>
    <s v="Pierna"/>
    <s v="Pierna Pulpa"/>
    <n v="0"/>
    <n v="0"/>
    <n v="0"/>
    <n v="0"/>
    <n v="0"/>
    <n v="0"/>
    <n v="0"/>
    <n v="0"/>
    <n v="0"/>
    <n v="0"/>
    <m/>
    <m/>
  </r>
  <r>
    <s v="Agro Sudamerica1021287"/>
    <x v="0"/>
    <x v="0"/>
    <n v="1021287"/>
    <s v="GO Lom Tocino@ Bo Cj AS"/>
    <s v="Grasas"/>
    <s v="Grasa Lomo Tocino"/>
    <n v="0"/>
    <n v="0"/>
    <n v="0"/>
    <n v="0"/>
    <n v="0"/>
    <n v="0"/>
    <n v="0"/>
    <n v="0"/>
    <n v="0"/>
    <n v="0"/>
    <m/>
    <m/>
  </r>
  <r>
    <s v="Agro Sudamerica1021385"/>
    <x v="0"/>
    <x v="0"/>
    <n v="1021385"/>
    <s v="GO Cue granel Esp CC@ Cj 20k AS"/>
    <s v="Cueros"/>
    <s v="Cuero Mixto"/>
    <n v="127200"/>
    <n v="0"/>
    <n v="0"/>
    <n v="0"/>
    <n v="127200"/>
    <n v="1.00334027777778"/>
    <n v="0.8880645412264786"/>
    <n v="0.8880645412264786"/>
    <n v="0.8880645412264786"/>
    <n v="112961.80964400808"/>
    <m/>
    <m/>
  </r>
  <r>
    <s v="Agro Sudamerica1021435"/>
    <x v="0"/>
    <x v="0"/>
    <n v="1021435"/>
    <s v="GO Gord Lom Tocino@ Cj 20k AS"/>
    <s v="Grasas"/>
    <s v="Grasa Gordura"/>
    <n v="0"/>
    <n v="0"/>
    <n v="0"/>
    <n v="0"/>
    <n v="0"/>
    <n v="0"/>
    <n v="0"/>
    <n v="0"/>
    <n v="1.0082721879869079"/>
    <n v="0"/>
    <m/>
    <m/>
  </r>
  <r>
    <s v="Agro Sudamerica1021550"/>
    <x v="0"/>
    <x v="0"/>
    <n v="1021550"/>
    <s v="GO Triming 85/15@ Cj 20k AS"/>
    <s v="Recortes"/>
    <s v="Recortes No Magro"/>
    <n v="0"/>
    <n v="0"/>
    <n v="0"/>
    <n v="0"/>
    <n v="0"/>
    <n v="0"/>
    <n v="0"/>
    <n v="0"/>
    <n v="1.8473233587468809"/>
    <n v="0"/>
    <m/>
    <m/>
  </r>
  <r>
    <s v="Agro Sudamerica1021622"/>
    <x v="0"/>
    <x v="0"/>
    <n v="1021622"/>
    <s v="GO BB Ribs 20-24 Oz@ Cj 10k AS"/>
    <s v="Chuleta"/>
    <s v="Chuleta Huesos"/>
    <n v="23000"/>
    <n v="0"/>
    <n v="0"/>
    <n v="0"/>
    <n v="23000"/>
    <n v="0"/>
    <n v="6.3522916666666687"/>
    <n v="6.3522916666666687"/>
    <n v="6.3522916666666687"/>
    <n v="146102.70833333337"/>
    <m/>
    <m/>
  </r>
  <r>
    <s v="Agro Sudamerica1021623"/>
    <x v="0"/>
    <x v="0"/>
    <n v="1021623"/>
    <s v="GO BB Ribs 24 oz@ Cj 10k AS"/>
    <s v="Chuleta"/>
    <s v="Chuleta Huesos"/>
    <n v="0"/>
    <n v="0"/>
    <n v="0"/>
    <n v="0"/>
    <n v="0"/>
    <n v="0"/>
    <n v="0"/>
    <n v="0"/>
    <n v="3.4203349056603773"/>
    <n v="0"/>
    <m/>
    <m/>
  </r>
  <r>
    <s v="Agro Sudamerica1021639"/>
    <x v="0"/>
    <x v="0"/>
    <n v="1021639"/>
    <s v="GO File C/cab@ Cj 5k AS"/>
    <s v="Filete"/>
    <s v="Filete c/Cabeza"/>
    <n v="0"/>
    <n v="0"/>
    <n v="0"/>
    <n v="0"/>
    <n v="0"/>
    <n v="0"/>
    <n v="3.15"/>
    <n v="0"/>
    <n v="3.0789500139178845"/>
    <n v="0"/>
    <m/>
    <m/>
  </r>
  <r>
    <s v="Agro Sudamerica1021820"/>
    <x v="0"/>
    <x v="0"/>
    <n v="1021820"/>
    <s v="GO Lom Vet 44@ Fi Cj 20k AS"/>
    <s v="Lomo"/>
    <s v="Lomo Vetado"/>
    <n v="0"/>
    <n v="0"/>
    <n v="0"/>
    <n v="0"/>
    <n v="0"/>
    <n v="0"/>
    <n v="0"/>
    <n v="0"/>
    <n v="2.1166914882926338"/>
    <n v="0"/>
    <m/>
    <m/>
  </r>
  <r>
    <s v="Agro Sudamerica1021868"/>
    <x v="0"/>
    <x v="0"/>
    <n v="1021868"/>
    <s v="GO PpPna 54@ Cj 20k AS"/>
    <s v="Pierna"/>
    <s v="Pierna Pulpa Fina"/>
    <n v="37000"/>
    <n v="0"/>
    <n v="0"/>
    <n v="0"/>
    <n v="37000"/>
    <n v="3"/>
    <n v="2.9977363485934894"/>
    <n v="2.9977363485934894"/>
    <n v="2.9977363485934894"/>
    <n v="110916.24489795911"/>
    <m/>
    <m/>
  </r>
  <r>
    <s v="Agro Sudamerica1021903"/>
    <x v="0"/>
    <x v="0"/>
    <n v="1021903"/>
    <s v="GO Corazón Partido@ Cj 10k AS"/>
    <s v="Subprod"/>
    <s v="Subprod Visceras"/>
    <n v="0"/>
    <n v="0"/>
    <n v="0"/>
    <n v="0"/>
    <n v="0"/>
    <n v="0"/>
    <n v="0"/>
    <n v="0"/>
    <n v="1.2161043669806706"/>
    <n v="0"/>
    <m/>
    <m/>
  </r>
  <r>
    <s v="Agro Sudamerica1021976"/>
    <x v="0"/>
    <x v="0"/>
    <n v="1021976"/>
    <s v="GO PpPal 77@ Cj 20k AS"/>
    <s v="Paleta"/>
    <s v="Paleta Pulpa"/>
    <n v="138000"/>
    <n v="0"/>
    <n v="0"/>
    <n v="4003.94"/>
    <n v="142003.94"/>
    <n v="2.6"/>
    <n v="2.6388972150927668"/>
    <n v="2.6388972150927668"/>
    <n v="2.6388972150927668"/>
    <n v="374733.80179820035"/>
    <m/>
    <m/>
  </r>
  <r>
    <s v="Agro Sudamerica1022047"/>
    <x v="0"/>
    <x v="0"/>
    <n v="1022047"/>
    <s v="GO Triming Panc@ Cj 20k AS"/>
    <s v="Recortes"/>
    <s v="Recortes No Magro"/>
    <n v="0"/>
    <n v="0"/>
    <n v="0"/>
    <n v="0"/>
    <n v="0"/>
    <n v="1.4866666666666699"/>
    <n v="0"/>
    <n v="0"/>
    <n v="0"/>
    <n v="0"/>
    <m/>
    <m/>
  </r>
  <r>
    <s v="Agro Sudamerica1022149"/>
    <x v="0"/>
    <x v="0"/>
    <n v="1022149"/>
    <s v="GO Plancha Rebaje Ent@ Cj 20k AS"/>
    <s v="Plancha"/>
    <s v="Plancha s/Cuero"/>
    <n v="23000"/>
    <n v="0"/>
    <n v="0"/>
    <n v="0"/>
    <n v="23000"/>
    <n v="0"/>
    <n v="2.2946469449999998"/>
    <n v="2.2946469449999998"/>
    <n v="2.2946469449999998"/>
    <n v="52776.879734999995"/>
    <m/>
    <m/>
  </r>
  <r>
    <s v="Agro Sudamerica1022150"/>
    <x v="0"/>
    <x v="0"/>
    <n v="1022150"/>
    <s v="GO Gord chic@ Cj 20k AS"/>
    <s v="Grasas"/>
    <s v="Grasa Gordura"/>
    <n v="138000"/>
    <n v="0"/>
    <n v="0"/>
    <n v="0"/>
    <n v="138000"/>
    <n v="1.28666968941283"/>
    <n v="1.2106149381600977"/>
    <n v="1.2106149381600977"/>
    <n v="1.2106149381600977"/>
    <n v="167064.86146609348"/>
    <m/>
    <m/>
  </r>
  <r>
    <s v="Agro Sudamerica1022196"/>
    <x v="0"/>
    <x v="0"/>
    <n v="1022196"/>
    <s v="GO Forro Pal@ Cj 20k AS"/>
    <s v="Cueros"/>
    <s v="Cuero Forro"/>
    <n v="46000"/>
    <n v="0"/>
    <n v="0"/>
    <n v="0"/>
    <n v="46000"/>
    <n v="0"/>
    <n v="1.0060697216998211"/>
    <n v="1.0060697216998211"/>
    <n v="1.0060697216998211"/>
    <n v="46279.207198191769"/>
    <m/>
    <m/>
  </r>
  <r>
    <s v="Agro Sudamerica1022197"/>
    <x v="0"/>
    <x v="0"/>
    <n v="1022197"/>
    <s v="GO Pna Forro@ Cj 20k AS"/>
    <s v="Cueros"/>
    <s v="Cuero Forro"/>
    <n v="0"/>
    <n v="0"/>
    <n v="0"/>
    <n v="0"/>
    <n v="0"/>
    <n v="0"/>
    <n v="0"/>
    <n v="0"/>
    <n v="0"/>
    <n v="0"/>
    <m/>
    <m/>
  </r>
  <r>
    <s v="Agro Sudamerica1022247"/>
    <x v="0"/>
    <x v="0"/>
    <n v="1022247"/>
    <s v="GO Triming 60/40@ Bo Cj AS"/>
    <s v="Recortes"/>
    <s v="Recortes No Magro"/>
    <n v="0"/>
    <n v="0"/>
    <n v="0"/>
    <n v="0"/>
    <n v="0"/>
    <n v="0"/>
    <n v="0"/>
    <n v="0"/>
    <n v="0"/>
    <n v="0"/>
    <m/>
    <m/>
  </r>
  <r>
    <s v="Agro Sudamerica1022384"/>
    <x v="0"/>
    <x v="0"/>
    <n v="1022384"/>
    <s v="GO BB Ribs Grd B@ Fi Cj 10k AS"/>
    <s v="Chuleta"/>
    <s v="Chuleta Huesos"/>
    <n v="0"/>
    <n v="0"/>
    <n v="0"/>
    <n v="0"/>
    <n v="0"/>
    <n v="0"/>
    <n v="0"/>
    <n v="0"/>
    <n v="4.5641475029685861"/>
    <n v="0"/>
    <m/>
    <m/>
  </r>
  <r>
    <s v="Agro Sudamerica1022406"/>
    <x v="0"/>
    <x v="0"/>
    <n v="1022406"/>
    <s v="GO Patas B@ Bo Cj 20 k AS"/>
    <s v="Subprod"/>
    <s v="Subprod Patas-Manos"/>
    <n v="0"/>
    <n v="0"/>
    <n v="0"/>
    <n v="0"/>
    <n v="0"/>
    <n v="0"/>
    <n v="0.8"/>
    <n v="0"/>
    <n v="0"/>
    <n v="0"/>
    <m/>
    <m/>
  </r>
  <r>
    <s v="Agro Sudamerica1022409"/>
    <x v="0"/>
    <x v="0"/>
    <n v="1022409"/>
    <s v="GO Tripa s/Cal# Bidon AS"/>
    <s v="Subprod"/>
    <s v="Subprod Tripa"/>
    <n v="23000"/>
    <n v="0"/>
    <n v="0"/>
    <n v="0"/>
    <n v="23000"/>
    <n v="0"/>
    <n v="4.8652203425229699"/>
    <n v="4.8652203425229699"/>
    <n v="4.8652203425229699"/>
    <n v="111900.06787802831"/>
    <m/>
    <m/>
  </r>
  <r>
    <s v="Agro Sudamerica1022569"/>
    <x v="0"/>
    <x v="0"/>
    <n v="1022569"/>
    <s v="GO BB Ribs 24-28 Oz@ Cj 10k AS"/>
    <s v="Chuleta"/>
    <s v="Chuleta Huesos"/>
    <n v="0"/>
    <n v="0"/>
    <n v="0"/>
    <n v="0"/>
    <n v="0"/>
    <n v="0"/>
    <n v="0"/>
    <n v="0"/>
    <n v="0"/>
    <n v="0"/>
    <m/>
    <m/>
  </r>
  <r>
    <s v="Agro Sudamerica1022654"/>
    <x v="0"/>
    <x v="0"/>
    <n v="1022654"/>
    <s v="GO Triming 90/10@ Cj 20k AS"/>
    <s v="Recortes"/>
    <s v="Recortes No Magro"/>
    <n v="0"/>
    <n v="0"/>
    <n v="0"/>
    <n v="0"/>
    <n v="0"/>
    <n v="0"/>
    <n v="0"/>
    <n v="0"/>
    <n v="0"/>
    <n v="0"/>
    <m/>
    <m/>
  </r>
  <r>
    <s v="Agro Sudamerica1022705"/>
    <x v="0"/>
    <x v="0"/>
    <n v="1022705"/>
    <s v="GO Mantec@ Cj 20k AS"/>
    <s v="Grasas"/>
    <s v="Grasa Interior"/>
    <n v="0"/>
    <n v="0"/>
    <n v="0"/>
    <n v="0"/>
    <n v="0"/>
    <n v="0.99666666666666703"/>
    <n v="0"/>
    <n v="0"/>
    <n v="0"/>
    <n v="0"/>
    <m/>
    <m/>
  </r>
  <r>
    <s v="Agro Sudamerica1022709"/>
    <x v="0"/>
    <x v="0"/>
    <n v="1022709"/>
    <s v="GO PpPna 57@ Bo Cj AS"/>
    <s v="Pierna"/>
    <s v="Pierna Pulpa"/>
    <n v="118000"/>
    <n v="46000"/>
    <n v="0"/>
    <n v="11011.61"/>
    <n v="175011.61"/>
    <n v="2.96"/>
    <n v="2.9352430442107402"/>
    <n v="2.9417501551750131"/>
    <n v="2.9417501551750131"/>
    <n v="514840.43087492883"/>
    <m/>
    <m/>
  </r>
  <r>
    <s v="Agro Sudamerica1022847"/>
    <x v="0"/>
    <x v="0"/>
    <n v="1022847"/>
    <s v="GO Cne Falda Pan@ CJ 20k AS"/>
    <s v="Panceta"/>
    <s v="Panceta s/Cuero"/>
    <n v="24000"/>
    <n v="0"/>
    <n v="0"/>
    <n v="0"/>
    <n v="24000"/>
    <n v="1.53666666666667"/>
    <n v="1.58960416666667"/>
    <n v="1.58960416666667"/>
    <n v="1.58960416666667"/>
    <n v="38150.50000000008"/>
    <m/>
    <m/>
  </r>
  <r>
    <s v="Agro Sudamerica1022855"/>
    <x v="0"/>
    <x v="0"/>
    <n v="1022855"/>
    <s v="GO Grasa Forro Pal@ Cj 20k AS"/>
    <s v="Grasas"/>
    <s v="Grasa Forro"/>
    <n v="23000"/>
    <n v="0"/>
    <n v="0"/>
    <n v="0"/>
    <n v="23000"/>
    <n v="1.40675831671739"/>
    <n v="1.4182978723404256"/>
    <n v="1.4182978723404256"/>
    <n v="1.4182978723404256"/>
    <n v="32620.851063829788"/>
    <m/>
    <m/>
  </r>
  <r>
    <s v="Agro Sudamerica1022920"/>
    <x v="0"/>
    <x v="0"/>
    <n v="1022920"/>
    <s v="GO Gord rebaje@ Cj 20k AS"/>
    <s v="Grasas"/>
    <s v="Grasa Gordura"/>
    <n v="0"/>
    <n v="0"/>
    <n v="0"/>
    <n v="0"/>
    <n v="0"/>
    <n v="0"/>
    <n v="1.1708333385214"/>
    <n v="0"/>
    <n v="0"/>
    <n v="0"/>
    <m/>
    <m/>
  </r>
  <r>
    <s v="Agro Sudamerica1022921"/>
    <x v="0"/>
    <x v="0"/>
    <n v="1022921"/>
    <s v="GO Gord chic@ Cj 20k AS"/>
    <s v="Grasas"/>
    <s v="Grasa Gordura"/>
    <n v="37575"/>
    <n v="0"/>
    <n v="0"/>
    <n v="0"/>
    <n v="37575"/>
    <n v="1.38667723289204"/>
    <n v="1.3964443326679963"/>
    <n v="1.3964443326679963"/>
    <n v="1.3964443326679963"/>
    <n v="52471.395799999962"/>
    <m/>
    <m/>
  </r>
  <r>
    <s v="Agro Sudamerica1022922"/>
    <x v="0"/>
    <x v="0"/>
    <n v="1022922"/>
    <s v="GO Triming Panc@ Cj 20k AS"/>
    <s v="Recortes"/>
    <s v="Recortes No Magro"/>
    <n v="0"/>
    <n v="0"/>
    <n v="0"/>
    <n v="0"/>
    <n v="0"/>
    <n v="0"/>
    <n v="0"/>
    <n v="0"/>
    <n v="0"/>
    <n v="0"/>
    <m/>
    <m/>
  </r>
  <r>
    <s v="Agro Sudamerica1022928"/>
    <x v="0"/>
    <x v="0"/>
    <n v="1022928"/>
    <s v="GO Cue Granel Esp CC@Cj 20k AS"/>
    <s v="Cueros"/>
    <s v="Cuero Mixto"/>
    <n v="0"/>
    <n v="0"/>
    <n v="0"/>
    <n v="0"/>
    <n v="0"/>
    <n v="0"/>
    <n v="0"/>
    <n v="0"/>
    <n v="0"/>
    <n v="0"/>
    <m/>
    <m/>
  </r>
  <r>
    <s v="Agro Sudamerica1022996"/>
    <x v="0"/>
    <x v="0"/>
    <n v="1022996"/>
    <s v="GO Visual Triming@ Cj 20k AS"/>
    <s v="Grasas"/>
    <s v="Grasa Gordura"/>
    <n v="0"/>
    <n v="0"/>
    <n v="0"/>
    <n v="0"/>
    <n v="0"/>
    <n v="0"/>
    <n v="0"/>
    <n v="0"/>
    <n v="1.0671168157173354"/>
    <n v="0"/>
    <m/>
    <m/>
  </r>
  <r>
    <s v="Agro Sudamerica1023312"/>
    <x v="0"/>
    <x v="0"/>
    <n v="1023312"/>
    <s v="GO File C/cab@Cj 20k AS"/>
    <s v="Filete"/>
    <s v="Filete c/Cabeza"/>
    <n v="0"/>
    <n v="0"/>
    <n v="0"/>
    <n v="0"/>
    <n v="0"/>
    <n v="0"/>
    <n v="0"/>
    <n v="0"/>
    <n v="0"/>
    <n v="0"/>
    <m/>
    <m/>
  </r>
  <r>
    <s v="Agro Sudamerica1023331"/>
    <x v="0"/>
    <x v="0"/>
    <n v="1023331"/>
    <s v="GO Lom Vet 44@ Bo Cj 20k AS"/>
    <s v="Lomo"/>
    <s v="Lomo Vetado"/>
    <n v="0"/>
    <n v="0"/>
    <n v="0"/>
    <n v="0"/>
    <n v="0"/>
    <n v="0"/>
    <n v="2.2000000000000002"/>
    <n v="0"/>
    <n v="0"/>
    <n v="0"/>
    <m/>
    <m/>
  </r>
  <r>
    <s v="Agro Sudamerica1023355"/>
    <x v="0"/>
    <x v="0"/>
    <n v="1023355"/>
    <s v="GO Pulmon@ Cj 20k AS"/>
    <s v="Subprod"/>
    <s v="Subprod Visceras"/>
    <n v="1000"/>
    <n v="0"/>
    <n v="0"/>
    <n v="22500.02"/>
    <n v="23500.02"/>
    <n v="0.73666666666666702"/>
    <n v="0.70695652173913004"/>
    <n v="0.70695652173913004"/>
    <n v="0.70695652173913004"/>
    <n v="16613.492399999992"/>
    <m/>
    <m/>
  </r>
  <r>
    <s v="Agrosuper Asia1020860"/>
    <x v="0"/>
    <x v="1"/>
    <n v="1020860"/>
    <s v="GO Lom Vet@ Cj 12k AK"/>
    <s v="Lomo"/>
    <s v="Lomo Vetado"/>
    <n v="44000"/>
    <n v="22000"/>
    <n v="0"/>
    <n v="22009.75"/>
    <n v="88009.75"/>
    <n v="3.9636183317674099"/>
    <n v="4.2103863636363599"/>
    <n v="4.1487011901059621"/>
    <n v="4.1487011901059621"/>
    <n v="365126.15456592821"/>
    <m/>
    <m/>
  </r>
  <r>
    <s v="Agrosuper Asia1020861"/>
    <x v="0"/>
    <x v="1"/>
    <n v="1020861"/>
    <s v="GO Lom Vet@ Cj 12k TJ"/>
    <s v="Lomo"/>
    <s v="Lomo Vetado"/>
    <n v="100000"/>
    <n v="0"/>
    <n v="0"/>
    <n v="22010.87"/>
    <n v="122010.87"/>
    <n v="3.96360909090909"/>
    <n v="4.1677906024096369"/>
    <n v="4.1677906024096369"/>
    <n v="4.1677906024096369"/>
    <n v="508515.75737782387"/>
    <m/>
    <m/>
  </r>
  <r>
    <s v="Agrosuper Asia1020904"/>
    <x v="0"/>
    <x v="1"/>
    <n v="1020904"/>
    <s v="GO Panc C/cue@ Cj Panc 230 TJ"/>
    <s v="Panceta"/>
    <s v="Panceta c/Cuero"/>
    <n v="22000"/>
    <n v="0"/>
    <n v="0"/>
    <n v="22012.3"/>
    <n v="44012.3"/>
    <n v="5.5633336890406602"/>
    <n v="5.9374393939393943"/>
    <n v="5.9374393939393935"/>
    <n v="5.9374393939393935"/>
    <n v="261320.36383787877"/>
    <m/>
    <m/>
  </r>
  <r>
    <s v="Agrosuper Asia1020905"/>
    <x v="0"/>
    <x v="1"/>
    <n v="1020905"/>
    <s v="GO Panc C/cue@ Cj Panc 230 AK"/>
    <s v="Panceta"/>
    <s v="Panceta c/Cuero"/>
    <n v="0"/>
    <n v="0"/>
    <n v="0"/>
    <n v="22010.02"/>
    <n v="22010.02"/>
    <n v="5.56369613713749"/>
    <n v="6"/>
    <n v="6"/>
    <n v="6"/>
    <n v="132060.12"/>
    <m/>
    <m/>
  </r>
  <r>
    <s v="Agrosuper Asia1021012"/>
    <x v="0"/>
    <x v="1"/>
    <n v="1021012"/>
    <s v="GO Papda K@ Cj 20k AK"/>
    <s v="Plancha"/>
    <s v="Plancha s/Cuero"/>
    <n v="0"/>
    <n v="132000"/>
    <n v="0"/>
    <n v="66222.06"/>
    <n v="198222.06"/>
    <n v="1.6636060606060601"/>
    <n v="0"/>
    <n v="1.107828260890841"/>
    <n v="1.107828260890841"/>
    <n v="219595.99999999994"/>
    <m/>
    <m/>
  </r>
  <r>
    <s v="Agrosuper Asia1021045"/>
    <x v="0"/>
    <x v="1"/>
    <n v="1021045"/>
    <s v="GO PernilM C/M@ Cj 15k AK"/>
    <s v="Pernil"/>
    <s v="Pernil Mano"/>
    <n v="22000"/>
    <n v="0"/>
    <n v="0"/>
    <n v="22004.639999999999"/>
    <n v="44004.639999999999"/>
    <n v="1.96360465116279"/>
    <n v="2.0123181818181801"/>
    <n v="2.0123181818181801"/>
    <n v="2.0123181818181801"/>
    <n v="88551.337156363559"/>
    <m/>
    <m/>
  </r>
  <r>
    <s v="Agrosuper Asia1021046"/>
    <x v="0"/>
    <x v="1"/>
    <n v="1021046"/>
    <s v="GO PernilM C/M@ Cj 15k TJ"/>
    <s v="Pernil"/>
    <s v="Pernil Mano"/>
    <n v="88000"/>
    <n v="0"/>
    <n v="0"/>
    <n v="22011.06"/>
    <n v="110011.06"/>
    <n v="1.9636109454986499"/>
    <n v="1.5530795454545501"/>
    <n v="1.5530795454545501"/>
    <n v="1.5530795454545501"/>
    <n v="170855.92705977324"/>
    <m/>
    <m/>
  </r>
  <r>
    <s v="Agrosuper Asia1021149"/>
    <x v="0"/>
    <x v="1"/>
    <n v="1021149"/>
    <s v="GO Tira Hso Ctro@ Cj 20k TJ"/>
    <s v="Huesos"/>
    <s v="Huesos Cuarto Centra"/>
    <n v="43000"/>
    <n v="22000"/>
    <n v="0"/>
    <n v="0"/>
    <n v="65000"/>
    <n v="0.66360389610389603"/>
    <n v="0.673035941860465"/>
    <n v="0.66984355714285704"/>
    <n v="0.66984355714285704"/>
    <n v="43539.83121428571"/>
    <m/>
    <m/>
  </r>
  <r>
    <s v="Agrosuper Asia1021150"/>
    <x v="0"/>
    <x v="1"/>
    <n v="1021150"/>
    <s v="GO Tira Hso Ctro@ Cj 20k AK"/>
    <s v="Huesos"/>
    <s v="Huesos Cuarto Centra"/>
    <n v="22000"/>
    <n v="0"/>
    <n v="22000"/>
    <n v="66000"/>
    <n v="110000"/>
    <n v="0.66362252663622501"/>
    <n v="0.77487878787878794"/>
    <n v="0.77487878787878806"/>
    <n v="0.77487878787878806"/>
    <n v="85236.666666666686"/>
    <m/>
    <m/>
  </r>
  <r>
    <s v="Agrosuper Asia1021151"/>
    <x v="0"/>
    <x v="1"/>
    <n v="1021151"/>
    <s v="GO Hso Cogote@ Bo Cj 20k TJ"/>
    <s v="Huesos"/>
    <s v="Huesos Cuarto Delant"/>
    <n v="22000"/>
    <n v="0"/>
    <n v="0"/>
    <n v="66000"/>
    <n v="88000"/>
    <n v="1.06360312214331"/>
    <n v="1.06966322272727"/>
    <n v="1.06966322272727"/>
    <n v="1.06966322272727"/>
    <n v="94130.363599999764"/>
    <m/>
    <m/>
  </r>
  <r>
    <s v="Agrosuper Asia1021152"/>
    <x v="0"/>
    <x v="1"/>
    <n v="1021152"/>
    <s v="GO Hso Cogote@ Bo Cj 20k AK"/>
    <s v="Huesos"/>
    <s v="Huesos Cuarto Delant"/>
    <n v="44000"/>
    <n v="0"/>
    <n v="0"/>
    <n v="0"/>
    <n v="44000"/>
    <n v="1.06361111111111"/>
    <n v="1.0832727272727267"/>
    <n v="1.0832727272727267"/>
    <n v="1.0832727272727267"/>
    <n v="47663.999999999978"/>
    <m/>
    <m/>
  </r>
  <r>
    <s v="Agrosuper Asia1021156"/>
    <x v="0"/>
    <x v="1"/>
    <n v="1021156"/>
    <s v="GO Hso Pecho@ Cj Lom Vet TJ"/>
    <s v="Huesos"/>
    <s v="Huesos Cuarto Centra"/>
    <n v="24000"/>
    <n v="0"/>
    <n v="0"/>
    <n v="24000"/>
    <n v="48000"/>
    <n v="2.42566666666667"/>
    <n v="2.9"/>
    <n v="2.9"/>
    <n v="2.9"/>
    <n v="139200"/>
    <m/>
    <m/>
  </r>
  <r>
    <s v="Agrosuper Asia1021204"/>
    <x v="0"/>
    <x v="1"/>
    <n v="1021204"/>
    <s v="GO Lom Tocino@ Cj 20k AS"/>
    <s v="Grasas"/>
    <s v="Grasa Lomo Tocino"/>
    <n v="24000"/>
    <n v="0"/>
    <n v="0"/>
    <n v="0"/>
    <n v="24000"/>
    <n v="1.1135097971811601"/>
    <n v="1.4637256250000001"/>
    <n v="1.4637256250000001"/>
    <n v="1.4637256250000001"/>
    <n v="35129.415000000001"/>
    <m/>
    <m/>
  </r>
  <r>
    <s v="Agrosuper Asia1021470"/>
    <x v="0"/>
    <x v="1"/>
    <n v="1021470"/>
    <s v="GO PernilM@ Cj 20k AK"/>
    <s v="Pernil"/>
    <s v="Pernil Mano"/>
    <n v="0"/>
    <n v="22000"/>
    <n v="0"/>
    <n v="44011.659999999996"/>
    <n v="66011.66"/>
    <n v="1.16361363636364"/>
    <n v="0"/>
    <n v="0.38780270031082509"/>
    <n v="0.38780270031082509"/>
    <n v="25599.50000000008"/>
    <m/>
    <m/>
  </r>
  <r>
    <s v="Agrosuper Asia1021655"/>
    <x v="0"/>
    <x v="1"/>
    <n v="1021655"/>
    <s v="GO Estómago Pouch@ Bo Cj 10k AS"/>
    <s v="Subprod"/>
    <s v="Subprod Visceras"/>
    <n v="0"/>
    <n v="0"/>
    <n v="0"/>
    <n v="0"/>
    <n v="0"/>
    <n v="0"/>
    <n v="0"/>
    <n v="0"/>
    <n v="0"/>
    <n v="0"/>
    <m/>
    <m/>
  </r>
  <r>
    <s v="Agrosuper Asia1021664"/>
    <x v="0"/>
    <x v="1"/>
    <n v="1021664"/>
    <s v="GO Pecho S/cue K@ Cj 20k TJ"/>
    <s v="Cost-Pec"/>
    <s v="Cost-Pec Entero"/>
    <n v="17000"/>
    <n v="0"/>
    <n v="0"/>
    <n v="0"/>
    <n v="17000"/>
    <n v="5.0635667014977397"/>
    <n v="5.6448846153846199"/>
    <n v="5.6448846153846199"/>
    <n v="5.6448846153846199"/>
    <n v="95963.038461538541"/>
    <m/>
    <m/>
  </r>
  <r>
    <s v="Agrosuper Asia1021665"/>
    <x v="0"/>
    <x v="1"/>
    <n v="1021665"/>
    <s v="GO Pecho S/cue K@ Cj 20k AK"/>
    <s v="Cost-Pec"/>
    <s v="Cost-Pec Entero"/>
    <n v="0"/>
    <n v="0"/>
    <n v="0"/>
    <n v="0"/>
    <n v="0"/>
    <n v="5.0636978579481404"/>
    <n v="0"/>
    <n v="0"/>
    <n v="0"/>
    <n v="0"/>
    <m/>
    <m/>
  </r>
  <r>
    <s v="Agrosuper Asia1022182"/>
    <x v="0"/>
    <x v="1"/>
    <n v="1022182"/>
    <s v="GO BB Ribs 20-24 Oz@ Cj 10k AS"/>
    <s v="Chuleta"/>
    <s v="Chuleta Huesos"/>
    <n v="0"/>
    <n v="0"/>
    <n v="0"/>
    <n v="0"/>
    <n v="0"/>
    <n v="5.2634782608695598"/>
    <n v="0"/>
    <n v="0"/>
    <n v="0"/>
    <n v="0"/>
    <m/>
    <m/>
  </r>
  <r>
    <s v="Agrosuper Asia1022283"/>
    <x v="0"/>
    <x v="1"/>
    <n v="1022283"/>
    <s v="GO Malaya 5-6mm@ Bo Cj 9k AS"/>
    <s v="Prolijado"/>
    <s v="Prolijado Malaya"/>
    <n v="7000"/>
    <n v="0"/>
    <n v="0"/>
    <n v="0"/>
    <n v="7000"/>
    <n v="6.2657004830917904"/>
    <n v="6.473162342857143"/>
    <n v="6.473162342857143"/>
    <n v="6.473162342857143"/>
    <n v="45312.136400000003"/>
    <m/>
    <m/>
  </r>
  <r>
    <s v="Agrosuper Asia1022607"/>
    <x v="0"/>
    <x v="1"/>
    <n v="1022607"/>
    <s v="GO Platead Lom TF@ Cj 10k AK (TS)"/>
    <s v="Prolijado"/>
    <s v="Prolijado Plateada"/>
    <n v="22000"/>
    <n v="0"/>
    <n v="0"/>
    <n v="0"/>
    <n v="22000"/>
    <n v="5.0636363636363599"/>
    <n v="5.3123181818181804"/>
    <n v="5.3123181818181804"/>
    <n v="5.3123181818181804"/>
    <n v="116870.99999999997"/>
    <m/>
    <m/>
  </r>
  <r>
    <s v="Agrosuper Asia1022885"/>
    <x v="0"/>
    <x v="1"/>
    <n v="1022885"/>
    <s v="GO Panc S/cue@ Cj Panc TJ"/>
    <s v="Panceta"/>
    <s v="Panceta s/Cuero"/>
    <n v="257000"/>
    <n v="220000"/>
    <n v="0"/>
    <n v="176027.80000000002"/>
    <n v="653027.80000000005"/>
    <n v="5.7636072727272696"/>
    <n v="6.0123181817699098"/>
    <n v="5.9285294058718838"/>
    <n v="5.9285294058718838"/>
    <n v="3871494.5151518239"/>
    <m/>
    <m/>
  </r>
  <r>
    <s v="Agrosuper Asia1022887"/>
    <x v="0"/>
    <x v="1"/>
    <n v="1022887"/>
    <s v="GO Panc S/cue@ Cj Panc AK"/>
    <s v="Panceta"/>
    <s v="Panceta s/Cuero"/>
    <n v="0"/>
    <n v="132000"/>
    <n v="0"/>
    <n v="22011.200000000001"/>
    <n v="154011.20000000001"/>
    <n v="5.7636038961039002"/>
    <n v="0"/>
    <n v="4.9398726474809278"/>
    <n v="4.9398726474809278"/>
    <n v="760795.71428571467"/>
    <m/>
    <m/>
  </r>
  <r>
    <s v="Agrosuper Asia1022930"/>
    <x v="0"/>
    <x v="1"/>
    <n v="1022930"/>
    <s v="GO Panc S/cue Hem@ Cj Panc TJ AS"/>
    <s v="Panceta"/>
    <s v="Panceta s/Cuero"/>
    <n v="88000"/>
    <n v="22000"/>
    <n v="0"/>
    <n v="22016.21"/>
    <n v="132016.21"/>
    <n v="5.9636045454545501"/>
    <n v="6.2123181818181807"/>
    <n v="6.1708709989305657"/>
    <n v="6.1708709989305657"/>
    <n v="814655.00167772733"/>
    <m/>
    <m/>
  </r>
  <r>
    <s v="Agrosuper Asia1022985"/>
    <x v="0"/>
    <x v="1"/>
    <n v="1022985"/>
    <s v="GO Lom Vet Mad@ Cj 8,5k TJ"/>
    <s v="Lomo"/>
    <s v="Lomo Vetado"/>
    <n v="10000"/>
    <n v="0"/>
    <n v="0"/>
    <n v="0"/>
    <n v="10000"/>
    <n v="3.9636"/>
    <n v="4.2811590899999992"/>
    <n v="4.2811590899999992"/>
    <n v="4.2811590899999992"/>
    <n v="42811.590899999988"/>
    <m/>
    <m/>
  </r>
  <r>
    <s v="Agrosuper Asia1022986"/>
    <x v="0"/>
    <x v="1"/>
    <n v="1022986"/>
    <s v="GO Panc S/cue Mad@ Cj 16,4k Panc TJ"/>
    <s v="Panceta"/>
    <s v="Panceta s/Cuero"/>
    <n v="0"/>
    <n v="0"/>
    <n v="0"/>
    <n v="0"/>
    <n v="0"/>
    <n v="0"/>
    <n v="6.2"/>
    <n v="0"/>
    <n v="0"/>
    <n v="0"/>
    <m/>
    <m/>
  </r>
  <r>
    <s v="Agrosuper Asia1023037"/>
    <x v="0"/>
    <x v="1"/>
    <n v="1023037"/>
    <s v="GO Panc S/cue@ Cj Panc 16k AS"/>
    <s v="Panceta"/>
    <s v="Panceta s/Cuero"/>
    <n v="0"/>
    <n v="22000"/>
    <n v="0"/>
    <n v="0"/>
    <n v="22000"/>
    <n v="6.1636022727272701"/>
    <n v="0"/>
    <n v="6.1636022727272701"/>
    <n v="6.1636022727272701"/>
    <n v="135599.24999999994"/>
    <m/>
    <m/>
  </r>
  <r>
    <s v="Agrosuper Asia1023038"/>
    <x v="0"/>
    <x v="1"/>
    <n v="1023038"/>
    <s v="GO Lom Vet@ Cj 8k AS"/>
    <s v="Lomo"/>
    <s v="Lomo Vetado"/>
    <n v="44000"/>
    <n v="22000"/>
    <n v="0"/>
    <n v="22009.96"/>
    <n v="88009.959999999992"/>
    <n v="4.1636090909090901"/>
    <n v="4.4624173553719002"/>
    <n v="4.3877237432150284"/>
    <n v="4.3877237432150284"/>
    <n v="386163.3911314049"/>
    <m/>
    <m/>
  </r>
  <r>
    <s v="Agrosuper Asia1023090"/>
    <x v="0"/>
    <x v="1"/>
    <n v="1023090"/>
    <s v="GO Panc S/cue S/h@ Cj Panc 16k AS"/>
    <s v="Panceta"/>
    <s v="Panceta s/Cuero"/>
    <n v="22000"/>
    <n v="0"/>
    <n v="0"/>
    <n v="0"/>
    <n v="22000"/>
    <n v="0"/>
    <n v="6.4187500000000002"/>
    <n v="6.4187500000000002"/>
    <n v="6.4187500000000002"/>
    <n v="141212.5"/>
    <m/>
    <m/>
  </r>
  <r>
    <s v="Agrosuper Asia1023144"/>
    <x v="0"/>
    <x v="1"/>
    <n v="1023144"/>
    <s v="GO Papda C/Cue granel@ Bo Cj AS"/>
    <s v="Plancha"/>
    <s v="Plancha c/Cuero"/>
    <n v="24000"/>
    <n v="0"/>
    <n v="0"/>
    <n v="0"/>
    <n v="24000"/>
    <n v="0"/>
    <n v="2.1825036791666648"/>
    <n v="2.1825036791666648"/>
    <n v="2.1825036791666648"/>
    <n v="52380.088299999952"/>
    <m/>
    <m/>
  </r>
  <r>
    <s v="Agrosuper Asia1023183"/>
    <x v="0"/>
    <x v="1"/>
    <n v="1023183"/>
    <s v="GO Pech S/Cue@ Vp Cj AS"/>
    <s v="Cost-Pec"/>
    <s v="Cost-Pec Entero"/>
    <n v="0"/>
    <n v="0"/>
    <n v="0"/>
    <n v="0"/>
    <n v="0"/>
    <n v="5.2636590909090897"/>
    <n v="0"/>
    <n v="0"/>
    <n v="0"/>
    <n v="0"/>
    <m/>
    <m/>
  </r>
  <r>
    <s v="Agrosuper Asia1023283"/>
    <x v="0"/>
    <x v="1"/>
    <n v="1023283"/>
    <s v="GO Grasa Chaleco@ Cj 10k AS"/>
    <s v="Subprod"/>
    <s v="Subprod Grasa"/>
    <n v="48000"/>
    <n v="0"/>
    <n v="0"/>
    <n v="47976.12"/>
    <n v="95976.12"/>
    <n v="0.71361111111111097"/>
    <n v="1.0099200925925911"/>
    <n v="1.0099200925925913"/>
    <n v="1.0099200925925913"/>
    <n v="96928.211997077655"/>
    <m/>
    <m/>
  </r>
  <r>
    <s v="Agrosuper Asia1023305"/>
    <x v="0"/>
    <x v="1"/>
    <n v="1023305"/>
    <s v="GO Mucosa # Isotanque AS"/>
    <s v="Subprod"/>
    <s v="Subprod Proteína y O"/>
    <n v="0"/>
    <n v="0"/>
    <n v="0"/>
    <n v="0"/>
    <n v="0"/>
    <n v="0"/>
    <n v="0"/>
    <n v="0"/>
    <n v="1.7623119232692395"/>
    <n v="0"/>
    <m/>
    <m/>
  </r>
  <r>
    <s v="Agrosuper Asia1023307"/>
    <x v="0"/>
    <x v="1"/>
    <n v="1023307"/>
    <s v="GO Pulmon@ Cj 20k AS"/>
    <s v="Subprod"/>
    <s v="Subprod Visceras"/>
    <n v="24000"/>
    <n v="0"/>
    <n v="0"/>
    <n v="0"/>
    <n v="24000"/>
    <n v="0"/>
    <n v="0.67419916666666702"/>
    <n v="0.67419916666666702"/>
    <n v="0.67419916666666702"/>
    <n v="16180.780000000008"/>
    <m/>
    <m/>
  </r>
  <r>
    <s v="Agrosuper Asia1023326"/>
    <x v="0"/>
    <x v="1"/>
    <n v="1023326"/>
    <s v="GO Corazón Partido@ Cj 10k AS"/>
    <s v="Subprod"/>
    <s v="Subprod Visceras"/>
    <n v="24000"/>
    <n v="0"/>
    <n v="0"/>
    <n v="0"/>
    <n v="24000"/>
    <n v="0"/>
    <n v="0.80698593749999992"/>
    <n v="0.80698593749999992"/>
    <n v="0.80698593749999992"/>
    <n v="19367.662499999999"/>
    <m/>
    <m/>
  </r>
  <r>
    <s v="Agrosuper Brasil1021864"/>
    <x v="0"/>
    <x v="2"/>
    <n v="1021864"/>
    <s v="GO Cue Papda CP@ Cj 20k AS"/>
    <s v="Cueros"/>
    <s v="Cuero Papada"/>
    <n v="24000"/>
    <n v="0"/>
    <n v="0"/>
    <n v="0"/>
    <n v="24000"/>
    <n v="0.63666666666666705"/>
    <n v="0.55000000000000004"/>
    <n v="0.55000000000000004"/>
    <n v="0.55000000000000004"/>
    <n v="13200.000000000002"/>
    <m/>
    <m/>
  </r>
  <r>
    <s v="Agrosuper Brasil1022217"/>
    <x v="0"/>
    <x v="2"/>
    <n v="1022217"/>
    <s v="GO Lom Tocino@ Bo Cj 20k AS"/>
    <s v="Grasas"/>
    <s v="Grasa Lomo Tocino"/>
    <n v="264000"/>
    <n v="120000"/>
    <n v="0"/>
    <n v="0"/>
    <n v="384000"/>
    <n v="1.73667307692308"/>
    <n v="1.85663704545455"/>
    <n v="1.8191483052884656"/>
    <n v="1.8191483052884656"/>
    <n v="698552.94923077081"/>
    <m/>
    <m/>
  </r>
  <r>
    <s v="Agrosuper Brasil1022218"/>
    <x v="0"/>
    <x v="2"/>
    <n v="1022218"/>
    <s v="GO Grasa Forro Pna Limp@ Cj 20k AS"/>
    <s v="Grasas"/>
    <s v="Grasa Forro"/>
    <n v="24000"/>
    <n v="0"/>
    <n v="0"/>
    <n v="0"/>
    <n v="24000"/>
    <n v="1.53666666666667"/>
    <n v="1.5916666666666666"/>
    <n v="1.5916666666666666"/>
    <n v="1.5916666666666666"/>
    <n v="38200"/>
    <m/>
    <m/>
  </r>
  <r>
    <s v="Agrosuper Brasil1022273"/>
    <x v="0"/>
    <x v="2"/>
    <n v="1022273"/>
    <s v="GO Grasa Forro Pna Limp@ Bo Cj AS"/>
    <s v="Grasas"/>
    <s v="Grasa Forro"/>
    <n v="214000"/>
    <n v="144000"/>
    <n v="0"/>
    <n v="0"/>
    <n v="358000"/>
    <n v="1.5679218749999999"/>
    <n v="1.6526683254323029"/>
    <n v="1.6185803677165165"/>
    <n v="1.6185803677165165"/>
    <n v="579451.77164251287"/>
    <m/>
    <m/>
  </r>
  <r>
    <s v="Agrosuper Brasil1023329"/>
    <x v="0"/>
    <x v="2"/>
    <n v="1023329"/>
    <s v="GO Cue Papda CP@ Cj 20k AS"/>
    <s v="Cueros"/>
    <s v="Cuero Papada"/>
    <n v="0"/>
    <n v="0"/>
    <n v="0"/>
    <n v="0"/>
    <n v="0"/>
    <n v="0"/>
    <n v="0.55000000000000004"/>
    <n v="0"/>
    <n v="0"/>
    <n v="0"/>
    <m/>
    <m/>
  </r>
  <r>
    <s v="Agrosuper Brasil1023334"/>
    <x v="0"/>
    <x v="2"/>
    <n v="1023334"/>
    <s v="Cue granel Esp CC@ Cj 20k AS"/>
    <s v="Cueros"/>
    <s v="Cuero Mixto"/>
    <n v="24000"/>
    <n v="0"/>
    <n v="0"/>
    <n v="0"/>
    <n v="24000"/>
    <n v="0"/>
    <n v="0.75"/>
    <n v="0.75"/>
    <n v="0.75"/>
    <n v="18000"/>
    <m/>
    <m/>
  </r>
  <r>
    <s v="Agrosuper Brasil1023336"/>
    <x v="0"/>
    <x v="2"/>
    <n v="1023336"/>
    <s v="Cue granel Esp CC@ Cj 20k AS"/>
    <s v="Cueros"/>
    <s v="Cuero Mixto"/>
    <n v="120000"/>
    <n v="0"/>
    <n v="0"/>
    <n v="0"/>
    <n v="120000"/>
    <n v="0.73666666666666702"/>
    <n v="0.75"/>
    <n v="0.75"/>
    <n v="0.75"/>
    <n v="90000"/>
    <m/>
    <m/>
  </r>
  <r>
    <s v="Agrosuper Shanghai1023109"/>
    <x v="0"/>
    <x v="3"/>
    <n v="1023109"/>
    <s v="GO Reco 20/80 @ Cj 20k AS"/>
    <s v="Grasas"/>
    <s v="Grasa Gordura"/>
    <n v="0"/>
    <n v="0"/>
    <n v="0"/>
    <n v="0"/>
    <n v="0"/>
    <n v="0"/>
    <n v="0"/>
    <n v="0"/>
    <n v="0"/>
    <n v="0"/>
    <m/>
    <m/>
  </r>
  <r>
    <s v="Agrosuper Shanghai1021115"/>
    <x v="0"/>
    <x v="3"/>
    <n v="1021115"/>
    <s v="GO Estómago Pouch@ 20k bca AS"/>
    <s v="Subprod"/>
    <s v="Subprod Visceras"/>
    <n v="0"/>
    <n v="0"/>
    <n v="0"/>
    <n v="0"/>
    <n v="0"/>
    <n v="0"/>
    <n v="0.32166666666666699"/>
    <n v="0"/>
    <n v="0"/>
    <n v="0"/>
    <m/>
    <m/>
  </r>
  <r>
    <s v="Agrosuper Shanghai1021731"/>
    <x v="0"/>
    <x v="3"/>
    <n v="1021731"/>
    <s v="GO PernilM@ Cj 20k AS"/>
    <s v="Pernil"/>
    <s v="Pernil Mano"/>
    <n v="0"/>
    <n v="0"/>
    <n v="0"/>
    <n v="0"/>
    <n v="0"/>
    <n v="0"/>
    <n v="0"/>
    <n v="0"/>
    <n v="0"/>
    <n v="0"/>
    <m/>
    <m/>
  </r>
  <r>
    <s v="Agrosuper Shanghai1021733"/>
    <x v="0"/>
    <x v="3"/>
    <n v="1021733"/>
    <s v="GO PpPna 59@ Cj 20k AS"/>
    <s v="Pierna"/>
    <s v="Pierna Pulpa"/>
    <n v="0"/>
    <n v="0"/>
    <n v="0"/>
    <n v="0"/>
    <n v="0"/>
    <n v="0"/>
    <n v="0"/>
    <n v="0"/>
    <n v="0"/>
    <n v="0"/>
    <m/>
    <m/>
  </r>
  <r>
    <s v="Agrosuper Shanghai1021735"/>
    <x v="0"/>
    <x v="3"/>
    <n v="1021735"/>
    <s v="GO Patas@ Cj 20k AS"/>
    <s v="Subprod"/>
    <s v="Subprod Patas-Manos"/>
    <n v="0"/>
    <n v="0"/>
    <n v="0"/>
    <n v="0"/>
    <n v="0"/>
    <n v="0"/>
    <n v="0"/>
    <n v="0"/>
    <n v="0"/>
    <n v="0"/>
    <m/>
    <m/>
  </r>
  <r>
    <s v="Agrosuper Shanghai1021738"/>
    <x v="0"/>
    <x v="3"/>
    <n v="1021738"/>
    <s v="GO Patas B@ Cj 20k AS"/>
    <s v="Subprod"/>
    <s v="Subprod Patas-Manos"/>
    <n v="0"/>
    <n v="0"/>
    <n v="0"/>
    <n v="0"/>
    <n v="0"/>
    <n v="0"/>
    <n v="0"/>
    <n v="0"/>
    <n v="0"/>
    <n v="0"/>
    <m/>
    <m/>
  </r>
  <r>
    <s v="Agrosuper Shanghai1021765"/>
    <x v="0"/>
    <x v="3"/>
    <n v="1021765"/>
    <s v="GO Pna Nor@ Bo Cj 20k AS"/>
    <s v="Pierna"/>
    <s v="Pierna Entera"/>
    <n v="0"/>
    <n v="0"/>
    <n v="0"/>
    <n v="0"/>
    <n v="0"/>
    <n v="0"/>
    <n v="0"/>
    <n v="0"/>
    <n v="0"/>
    <n v="0"/>
    <m/>
    <m/>
  </r>
  <r>
    <s v="Agrosuper Shanghai1021992"/>
    <x v="0"/>
    <x v="3"/>
    <n v="1021992"/>
    <s v="GO Lom Tocino@ Cj 20k AS"/>
    <s v="Grasas"/>
    <s v="Grasa Lomo Tocino"/>
    <n v="22000"/>
    <n v="0"/>
    <n v="0"/>
    <n v="0"/>
    <n v="22000"/>
    <n v="0"/>
    <n v="1.6387662656249999"/>
    <n v="1.6387662656249999"/>
    <n v="1.6387662656249999"/>
    <n v="36052.857843749996"/>
    <m/>
    <m/>
  </r>
  <r>
    <s v="Agrosuper Shanghai1022073"/>
    <x v="0"/>
    <x v="3"/>
    <n v="1022073"/>
    <s v="GO Mantec@ Cj 20k AS"/>
    <s v="Grasas"/>
    <s v="Grasa Interior"/>
    <n v="0"/>
    <n v="0"/>
    <n v="0"/>
    <n v="0"/>
    <n v="0"/>
    <n v="0"/>
    <n v="0"/>
    <n v="0"/>
    <n v="0"/>
    <n v="0"/>
    <m/>
    <m/>
  </r>
  <r>
    <s v="Agrosuper Shanghai1022096"/>
    <x v="0"/>
    <x v="3"/>
    <n v="1022096"/>
    <s v="GO Sternum Bones@ Bo Cj 10k AS"/>
    <s v="Huesos"/>
    <s v="Huesos Cuarto Delant"/>
    <n v="0"/>
    <n v="0"/>
    <n v="0"/>
    <n v="0"/>
    <n v="0"/>
    <n v="0"/>
    <n v="0"/>
    <n v="0"/>
    <n v="0"/>
    <n v="0"/>
    <m/>
    <m/>
  </r>
  <r>
    <s v="Agrosuper Shanghai1022125"/>
    <x v="0"/>
    <x v="3"/>
    <n v="1022125"/>
    <s v="GO PernilM C/M@ Cj 20k AS"/>
    <s v="Pernil"/>
    <s v="Pernil Mano"/>
    <n v="0"/>
    <n v="0"/>
    <n v="0"/>
    <n v="0"/>
    <n v="0"/>
    <n v="0"/>
    <n v="0"/>
    <n v="0"/>
    <n v="0"/>
    <n v="0"/>
    <m/>
    <m/>
  </r>
  <r>
    <s v="Agrosuper Shanghai1022183"/>
    <x v="0"/>
    <x v="3"/>
    <n v="1022183"/>
    <s v="GO PernilP@ Bo Cj 20k AS"/>
    <s v="Pernil"/>
    <s v="Pernil Pierna"/>
    <n v="0"/>
    <n v="0"/>
    <n v="0"/>
    <n v="0"/>
    <n v="0"/>
    <n v="0"/>
    <n v="0"/>
    <n v="0"/>
    <n v="0"/>
    <n v="0"/>
    <m/>
    <m/>
  </r>
  <r>
    <s v="Agrosuper Shanghai1022186"/>
    <x v="0"/>
    <x v="3"/>
    <n v="1022186"/>
    <s v="GO Resto Tira Hso Ctro@ Bo Cj 20k AS"/>
    <s v="Huesos"/>
    <s v="Huesos Cuarto Centra"/>
    <n v="0"/>
    <n v="0"/>
    <n v="0"/>
    <n v="0"/>
    <n v="0"/>
    <n v="0"/>
    <n v="0"/>
    <n v="0"/>
    <n v="0"/>
    <n v="0"/>
    <m/>
    <m/>
  </r>
  <r>
    <s v="Agrosuper Shanghai1022291"/>
    <x v="0"/>
    <x v="3"/>
    <n v="1022291"/>
    <s v="GO PernilM B@ Bo Cj 20k AS"/>
    <s v="Pernil"/>
    <s v="Pernil Mano"/>
    <n v="0"/>
    <n v="0"/>
    <n v="0"/>
    <n v="0"/>
    <n v="0"/>
    <n v="0"/>
    <n v="0"/>
    <n v="0"/>
    <n v="0"/>
    <n v="0"/>
    <m/>
    <m/>
  </r>
  <r>
    <s v="Agrosuper Shanghai1022373"/>
    <x v="0"/>
    <x v="3"/>
    <n v="1022373"/>
    <s v="GO Reco 60/40 @ Cj 20k AS"/>
    <s v="Recortes"/>
    <s v="Recortes No Magro"/>
    <n v="0"/>
    <n v="0"/>
    <n v="0"/>
    <n v="0"/>
    <n v="0"/>
    <n v="0"/>
    <n v="0"/>
    <n v="0"/>
    <n v="0"/>
    <n v="0"/>
    <m/>
    <m/>
  </r>
  <r>
    <s v="Agrosuper Shanghai1022378"/>
    <x v="0"/>
    <x v="3"/>
    <n v="1022378"/>
    <s v="GO Resto Tira Hso@ Fi Cj 10k AS"/>
    <s v="Huesos"/>
    <s v="Huesos Cuarto Centra"/>
    <n v="0"/>
    <n v="0"/>
    <n v="0"/>
    <n v="0"/>
    <n v="0"/>
    <n v="0"/>
    <n v="0"/>
    <n v="0"/>
    <n v="0"/>
    <n v="0"/>
    <m/>
    <m/>
  </r>
  <r>
    <s v="Agrosuper Shanghai1022379"/>
    <x v="0"/>
    <x v="3"/>
    <n v="1022379"/>
    <s v="GO PpPal 77@ Bo Cj AS"/>
    <s v="Paleta"/>
    <s v="Paleta Pulpa"/>
    <n v="0"/>
    <n v="0"/>
    <n v="0"/>
    <n v="0"/>
    <n v="0"/>
    <n v="0"/>
    <n v="0"/>
    <n v="0"/>
    <n v="0"/>
    <n v="0"/>
    <m/>
    <m/>
  </r>
  <r>
    <s v="Agrosuper Shanghai1022381"/>
    <x v="0"/>
    <x v="3"/>
    <n v="1022381"/>
    <s v="GO Gord Esp@ Bo Cj 10k AS"/>
    <s v="Grasas"/>
    <s v="Grasa Gordura"/>
    <n v="0"/>
    <n v="0"/>
    <n v="0"/>
    <n v="0"/>
    <n v="0"/>
    <n v="0"/>
    <n v="0"/>
    <n v="0"/>
    <n v="0"/>
    <n v="0"/>
    <m/>
    <m/>
  </r>
  <r>
    <s v="Agrosuper Shanghai1022389"/>
    <x v="0"/>
    <x v="3"/>
    <n v="1022389"/>
    <s v="GO Cue 20@ Bo Cj 20k AS"/>
    <s v="Cueros"/>
    <s v="Cuero Panceta"/>
    <n v="0"/>
    <n v="0"/>
    <n v="0"/>
    <n v="0"/>
    <n v="0"/>
    <n v="0"/>
    <n v="0"/>
    <n v="0"/>
    <n v="0"/>
    <n v="0"/>
    <m/>
    <m/>
  </r>
  <r>
    <s v="Agrosuper Shanghai1022414"/>
    <x v="0"/>
    <x v="3"/>
    <n v="1022414"/>
    <s v="GO Caz Ent@ Bo Cj 10k AS"/>
    <s v="Chuleta"/>
    <s v="Chuleta Cazuela"/>
    <n v="0"/>
    <n v="0"/>
    <n v="0"/>
    <n v="0"/>
    <n v="0"/>
    <n v="0"/>
    <n v="0"/>
    <n v="0"/>
    <n v="0"/>
    <n v="0"/>
    <m/>
    <m/>
  </r>
  <r>
    <s v="Agrosuper Shanghai1022415"/>
    <x v="0"/>
    <x v="3"/>
    <n v="1022415"/>
    <s v="GO Reco 85/15 @ Cj 20k AS"/>
    <s v="Recortes"/>
    <s v="Recortes No Magro"/>
    <n v="0"/>
    <n v="0"/>
    <n v="0"/>
    <n v="0"/>
    <n v="0"/>
    <n v="0"/>
    <n v="0"/>
    <n v="0"/>
    <n v="0"/>
    <n v="0"/>
    <m/>
    <m/>
  </r>
  <r>
    <s v="Agrosuper Shanghai1022417"/>
    <x v="0"/>
    <x v="3"/>
    <n v="1022417"/>
    <s v="GO Cue granel@ Bo Cj 20k AS"/>
    <s v="Cueros"/>
    <s v="Cuero Mixto"/>
    <n v="0"/>
    <n v="0"/>
    <n v="0"/>
    <n v="0"/>
    <n v="0"/>
    <n v="0"/>
    <n v="0"/>
    <n v="0"/>
    <n v="0"/>
    <n v="0"/>
    <m/>
    <m/>
  </r>
  <r>
    <s v="Agrosuper Shanghai1022541"/>
    <x v="0"/>
    <x v="3"/>
    <n v="1022541"/>
    <s v="GO Reco 20/80 @ Cj 20k AS"/>
    <s v="Grasas"/>
    <s v="Grasa Gordura"/>
    <n v="0"/>
    <n v="0"/>
    <n v="0"/>
    <n v="0"/>
    <n v="0"/>
    <n v="0"/>
    <n v="0"/>
    <n v="0"/>
    <n v="0"/>
    <n v="0"/>
    <m/>
    <m/>
  </r>
  <r>
    <s v="Agrosuper Shanghai1022637"/>
    <x v="0"/>
    <x v="3"/>
    <n v="1022637"/>
    <s v="GO Hso Escapula@ Cj 15kg AS"/>
    <s v="Huesos"/>
    <s v="Huesos Cuarto Delant"/>
    <n v="0"/>
    <n v="0"/>
    <n v="0"/>
    <n v="0"/>
    <n v="0"/>
    <n v="0"/>
    <n v="0"/>
    <n v="0"/>
    <n v="0"/>
    <n v="0"/>
    <m/>
    <m/>
  </r>
  <r>
    <s v="Agrosuper Shanghai1022748"/>
    <x v="0"/>
    <x v="3"/>
    <n v="1022748"/>
    <s v="GO Manos@ Cj 10k AS"/>
    <s v="Subprod"/>
    <s v="Subprod Patas-Manos"/>
    <n v="0"/>
    <n v="0"/>
    <n v="0"/>
    <n v="0"/>
    <n v="0"/>
    <n v="0"/>
    <n v="0"/>
    <n v="0"/>
    <n v="0"/>
    <n v="0"/>
    <m/>
    <m/>
  </r>
  <r>
    <s v="Agrosuper Shanghai1022851"/>
    <x v="0"/>
    <x v="3"/>
    <n v="1022851"/>
    <s v="GO Pal Nor@ Cj 20k AS"/>
    <s v="Paleta"/>
    <s v="Paleta Entera"/>
    <n v="0"/>
    <n v="0"/>
    <n v="0"/>
    <n v="0"/>
    <n v="0"/>
    <n v="0"/>
    <n v="0"/>
    <n v="0"/>
    <n v="0"/>
    <n v="0"/>
    <m/>
    <m/>
  </r>
  <r>
    <s v="Agrosuper Shanghai1022856"/>
    <x v="0"/>
    <x v="3"/>
    <n v="1022856"/>
    <s v="GO Reco 10/90 @ Cj 20k AS"/>
    <s v="Grasas"/>
    <s v="Grasa Gordura"/>
    <n v="0"/>
    <n v="0"/>
    <n v="0"/>
    <n v="0"/>
    <n v="0"/>
    <n v="0"/>
    <n v="0"/>
    <n v="0"/>
    <n v="0"/>
    <n v="0"/>
    <m/>
    <m/>
  </r>
  <r>
    <s v="Agrosuper Shanghai1022945"/>
    <x v="0"/>
    <x v="3"/>
    <n v="1022945"/>
    <s v="GO Mantec@ Cj 20k AS"/>
    <s v="Grasas"/>
    <s v="Grasa Interior"/>
    <n v="0"/>
    <n v="0"/>
    <n v="0"/>
    <n v="0"/>
    <n v="0"/>
    <n v="0"/>
    <n v="0"/>
    <n v="0"/>
    <n v="0"/>
    <n v="0"/>
    <m/>
    <m/>
  </r>
  <r>
    <s v="Agrosuper Shanghai1023034"/>
    <x v="0"/>
    <x v="3"/>
    <n v="1023034"/>
    <s v="GO Forro Pal@ Bo Cj 20k AS"/>
    <s v="Cueros"/>
    <s v="Cuero Forro"/>
    <n v="0"/>
    <n v="0"/>
    <n v="0"/>
    <n v="0"/>
    <n v="0"/>
    <n v="0"/>
    <n v="0"/>
    <n v="0"/>
    <n v="0"/>
    <n v="0"/>
    <m/>
    <m/>
  </r>
  <r>
    <s v="Agrosuper Shanghai1023093"/>
    <x v="0"/>
    <x v="3"/>
    <n v="1023093"/>
    <s v="GO Cordon Lom@ Bo Cj 20k AS"/>
    <s v="Recortes"/>
    <s v="Recortes No Magro"/>
    <n v="0"/>
    <n v="0"/>
    <n v="0"/>
    <n v="0"/>
    <n v="0"/>
    <n v="0"/>
    <n v="0"/>
    <n v="0"/>
    <n v="0"/>
    <n v="0"/>
    <m/>
    <m/>
  </r>
  <r>
    <s v="Agrosuper Shanghai1023111"/>
    <x v="0"/>
    <x v="3"/>
    <n v="1023111"/>
    <s v="GO Grasa Forro Pna Limp@ Bo Cj 20k AS"/>
    <s v="Grasas"/>
    <s v="Grasa Forro"/>
    <n v="0"/>
    <n v="0"/>
    <n v="0"/>
    <n v="0"/>
    <n v="0"/>
    <n v="0"/>
    <n v="0"/>
    <n v="0"/>
    <n v="0"/>
    <n v="0"/>
    <m/>
    <m/>
  </r>
  <r>
    <s v="Agrosuper Shanghai1023131"/>
    <x v="0"/>
    <x v="3"/>
    <n v="1023131"/>
    <s v="GO Pna S/Hso C/Cue@ Cj 20k AS"/>
    <s v="Pierna"/>
    <s v="Pierna Pulpa"/>
    <n v="0"/>
    <n v="0"/>
    <n v="0"/>
    <n v="0"/>
    <n v="0"/>
    <n v="0"/>
    <n v="0"/>
    <n v="0"/>
    <n v="0"/>
    <n v="0"/>
    <m/>
    <m/>
  </r>
  <r>
    <s v="Agrosuper Shanghai1023306"/>
    <x v="0"/>
    <x v="3"/>
    <n v="1023306"/>
    <s v="GO Cue granel@ Bo Cj 20k AS"/>
    <s v="Cueros"/>
    <s v="Cuero Mixto"/>
    <n v="0"/>
    <n v="0"/>
    <n v="0"/>
    <n v="0"/>
    <n v="0"/>
    <n v="0"/>
    <n v="0"/>
    <n v="0"/>
    <n v="0"/>
    <n v="0"/>
    <m/>
    <m/>
  </r>
  <r>
    <s v="Exportacion Directa1020105"/>
    <x v="0"/>
    <x v="4"/>
    <n v="1020105"/>
    <s v="GO Lom Tecla@ Cj Lom Ctro JP"/>
    <s v="Lomo"/>
    <s v="Lomo Centro"/>
    <n v="30000"/>
    <n v="35161.290322580651"/>
    <n v="0"/>
    <n v="0"/>
    <n v="65161.290322580651"/>
    <n v="3.90906666666667"/>
    <n v="3.8493484744672135"/>
    <n v="3.8815726474857319"/>
    <n v="3.8815726474857319"/>
    <n v="252928.28219100577"/>
    <m/>
    <m/>
  </r>
  <r>
    <s v="Exportacion Directa1020110"/>
    <x v="0"/>
    <x v="4"/>
    <n v="1020110"/>
    <s v="GO MM Loin L@ Cj 12k AP"/>
    <s v="Lomo"/>
    <s v="Lomo MM Loin"/>
    <n v="238660"/>
    <n v="206035.29411764705"/>
    <n v="0"/>
    <n v="0"/>
    <n v="444695.29411764705"/>
    <n v="3.4975714285714301"/>
    <n v="3.4421764759367353"/>
    <n v="3.4678419495985793"/>
    <n v="3.4678419495985793"/>
    <n v="1542132.9957302548"/>
    <m/>
    <m/>
  </r>
  <r>
    <s v="Exportacion Directa1020284"/>
    <x v="0"/>
    <x v="4"/>
    <n v="1020284"/>
    <s v="GO Posta Negra 3P T@ Va Cj t-f JP"/>
    <s v="Pierna"/>
    <s v="Pierna Pulpa Fina"/>
    <n v="6500"/>
    <n v="3333.3333333333339"/>
    <n v="0"/>
    <n v="0"/>
    <n v="9833.3333333333339"/>
    <n v="3.6098571428571402"/>
    <n v="3.6184437708074504"/>
    <n v="3.6155330494683624"/>
    <n v="3.6155330494683624"/>
    <n v="35552.741653105564"/>
    <m/>
    <s v="3,54 es nuestro último precio promedio entre ultima propuesta Nippon y la nuestra"/>
  </r>
  <r>
    <s v="Exportacion Directa1020326"/>
    <x v="0"/>
    <x v="4"/>
    <n v="1020326"/>
    <s v="GO PpPal Pim@ Cj AP"/>
    <s v="Paleta"/>
    <s v="Paleta Pulpa"/>
    <n v="48000"/>
    <n v="196000"/>
    <n v="0"/>
    <n v="0"/>
    <n v="244000"/>
    <n v="2.6371893939393898"/>
    <n v="2.5998890739606502"/>
    <n v="2.6298516260747196"/>
    <n v="2.6298516260747196"/>
    <n v="641683.79676223162"/>
    <m/>
    <s v="2,59 precio promedio entre nuestra ultima propuesta y propuesta de Nippon"/>
  </r>
  <r>
    <s v="Exportacion Directa1020589"/>
    <x v="0"/>
    <x v="4"/>
    <n v="1020589"/>
    <s v="GO MM Loin S@ Fi Cj 12k AP"/>
    <s v="Lomo"/>
    <s v="Lomo MM Loin"/>
    <n v="60000"/>
    <n v="64489.795918367352"/>
    <n v="0"/>
    <n v="0"/>
    <n v="124489.79591836735"/>
    <n v="3.68460769230769"/>
    <n v="3.6404234521538466"/>
    <n v="3.6633123372171492"/>
    <n v="3.6633123372171492"/>
    <n v="456045.00524540024"/>
    <m/>
    <m/>
  </r>
  <r>
    <s v="Exportacion Directa1020592"/>
    <x v="0"/>
    <x v="4"/>
    <n v="1020592"/>
    <s v="GO Lom Vet &gt;2.0@ Fi Cj Lom Vet AP"/>
    <s v="Lomo"/>
    <s v="Lomo Vetado"/>
    <n v="99730"/>
    <n v="86996.575342465745"/>
    <n v="0"/>
    <n v="0"/>
    <n v="186726.57534246575"/>
    <n v="3.6097952380952401"/>
    <n v="3.5580632875715814"/>
    <n v="3.5821653872490913"/>
    <n v="3.5821653872490913"/>
    <n v="668885.47507134045"/>
    <m/>
    <m/>
  </r>
  <r>
    <s v="Exportacion Directa1020620"/>
    <x v="0"/>
    <x v="4"/>
    <n v="1020620"/>
    <s v="GO Lom Vet &lt;2.0@ Fi Cj AP"/>
    <s v="Lomo"/>
    <s v="Lomo Vetado"/>
    <n v="20714.28571428571"/>
    <n v="6714.2857142857138"/>
    <n v="0"/>
    <n v="0"/>
    <n v="27428.571428571424"/>
    <n v="3.6097999999999999"/>
    <n v="3.4237607499085931"/>
    <n v="3.4693016080038857"/>
    <n v="3.4693016080038857"/>
    <n v="95157.986962392271"/>
    <m/>
    <m/>
  </r>
  <r>
    <s v="Exportacion Directa1020636"/>
    <x v="0"/>
    <x v="4"/>
    <n v="1020636"/>
    <s v="GO File C/cab@ Va Cj 10k AP"/>
    <s v="Filete"/>
    <s v="Filete c/Cabeza"/>
    <n v="7800"/>
    <n v="5666.6666666666661"/>
    <n v="0"/>
    <n v="0"/>
    <n v="13466.666666666666"/>
    <n v="4.2831538461538496"/>
    <n v="4.1490924520866068"/>
    <n v="4.2055044248376747"/>
    <n v="4.2055044248376747"/>
    <n v="56634.126254480681"/>
    <m/>
    <m/>
  </r>
  <r>
    <s v="Exportacion Directa1020637"/>
    <x v="0"/>
    <x v="4"/>
    <n v="1020637"/>
    <s v="GO Panc Tec S/cue@ Fi Cj ch AP"/>
    <s v="Panceta"/>
    <s v="Panceta s/Cuero"/>
    <n v="100410"/>
    <n v="102750"/>
    <n v="0"/>
    <n v="0"/>
    <n v="203160"/>
    <n v="5.0312961373390603"/>
    <n v="4.9487679723333962"/>
    <n v="4.9905073351722038"/>
    <n v="4.9905073351722038"/>
    <n v="1013871.470213585"/>
    <m/>
    <s v="4,91 precio promedio entre ultimas dos propuestas "/>
  </r>
  <r>
    <s v="Exportacion Directa1020662"/>
    <x v="0"/>
    <x v="4"/>
    <n v="1020662"/>
    <s v="GO Ganso C/asto 3P@ Va Cj t-f AP"/>
    <s v="Pierna"/>
    <s v="Pierna Pulpa Fina"/>
    <n v="0"/>
    <n v="5000"/>
    <n v="0"/>
    <n v="0"/>
    <n v="5000"/>
    <n v="3.6472000000000002"/>
    <n v="0"/>
    <n v="3.6472000000000002"/>
    <n v="3.6472000000000002"/>
    <n v="18236"/>
    <m/>
    <m/>
  </r>
  <r>
    <s v="Exportacion Directa1020664"/>
    <x v="0"/>
    <x v="4"/>
    <n v="1020664"/>
    <s v="GO Ganso C/asto C/abas S/g@ Va Cj JP"/>
    <s v="Pierna"/>
    <s v="Pierna Pulpa Fina"/>
    <n v="5000"/>
    <n v="4000"/>
    <n v="0"/>
    <n v="0"/>
    <n v="9000"/>
    <n v="3.6471666666666702"/>
    <n v="3.6026992350000002"/>
    <n v="3.6224625379629645"/>
    <n v="3.6224625379629645"/>
    <n v="32602.162841666679"/>
    <m/>
    <m/>
  </r>
  <r>
    <s v="Exportacion Directa1020665"/>
    <x v="0"/>
    <x v="4"/>
    <n v="1020665"/>
    <s v="GO Posta Rosada 3P@ Va Cj t-f AP"/>
    <s v="Pierna"/>
    <s v="Pierna Pulpa Fina"/>
    <n v="7500"/>
    <n v="4000"/>
    <n v="0"/>
    <n v="0"/>
    <n v="11500"/>
    <n v="3.6097777777777802"/>
    <n v="3.584969136596734"/>
    <n v="3.5935982291814454"/>
    <n v="3.5935982291814454"/>
    <n v="41326.379635586622"/>
    <m/>
    <s v="3,56 precio promedio ultimas dos propuestas"/>
  </r>
  <r>
    <s v="Exportacion Directa1020678"/>
    <x v="0"/>
    <x v="4"/>
    <n v="1020678"/>
    <s v="GO Lom Tec@ Va Cj Lom Ctro AP"/>
    <s v="Lomo"/>
    <s v="Lomo Centro"/>
    <n v="500"/>
    <n v="0"/>
    <n v="0"/>
    <n v="0"/>
    <n v="500"/>
    <n v="0"/>
    <n v="4.7710151999999999"/>
    <n v="4.7710151999999999"/>
    <n v="4.7710151999999999"/>
    <n v="2385.5075999999999"/>
    <m/>
    <m/>
  </r>
  <r>
    <s v="Exportacion Directa1020681"/>
    <x v="0"/>
    <x v="4"/>
    <n v="1020681"/>
    <s v="GO MM Loin D@ Fi Cj 12k AP"/>
    <s v="Lomo"/>
    <s v="Lomo MM Loin"/>
    <n v="9500"/>
    <n v="1999.666666666667"/>
    <n v="0"/>
    <n v="0"/>
    <n v="11499.666666666668"/>
    <n v="3.9464999999999999"/>
    <n v="3.9219253602564121"/>
    <n v="3.926198622200868"/>
    <n v="3.926198622200868"/>
    <n v="45149.97542243592"/>
    <m/>
    <m/>
  </r>
  <r>
    <s v="Exportacion Directa1020704"/>
    <x v="0"/>
    <x v="4"/>
    <n v="1020704"/>
    <s v="GO File N@ Va Cj File AP"/>
    <s v="Filete"/>
    <s v="Filete c/Cabeza"/>
    <n v="1000"/>
    <n v="0"/>
    <n v="0"/>
    <n v="0"/>
    <n v="1000"/>
    <n v="4.4329999999999998"/>
    <n v="4.3995506000000004"/>
    <n v="4.3995506000000004"/>
    <n v="4.3995506000000004"/>
    <n v="4399.5506000000005"/>
    <m/>
    <m/>
  </r>
  <r>
    <s v="Exportacion Directa1020715"/>
    <x v="0"/>
    <x v="4"/>
    <n v="1020715"/>
    <s v="GO Panc Tec C/cue@ Fi Cj Panc AP"/>
    <s v="Panceta"/>
    <s v="Panceta c/Cuero"/>
    <n v="2000"/>
    <n v="0"/>
    <n v="0"/>
    <n v="0"/>
    <n v="2000"/>
    <n v="4.8445"/>
    <n v="4.8104249499999998"/>
    <n v="4.8104249499999998"/>
    <n v="4.8104249499999998"/>
    <n v="9620.8498999999993"/>
    <m/>
    <m/>
  </r>
  <r>
    <s v="Exportacion Directa1020731"/>
    <x v="0"/>
    <x v="4"/>
    <n v="1020731"/>
    <s v="GO Panc S/tec/cue I@ Fi Cj Panc 4s AP"/>
    <s v="Panceta"/>
    <s v="Panceta s/Cuero"/>
    <n v="10000"/>
    <n v="5000"/>
    <n v="0"/>
    <n v="0"/>
    <n v="15000"/>
    <n v="5.3305600000000002"/>
    <n v="5.274766144818182"/>
    <n v="5.2933640965454538"/>
    <n v="5.2933640965454538"/>
    <n v="79400.461448181813"/>
    <m/>
    <m/>
  </r>
  <r>
    <s v="Exportacion Directa1020758"/>
    <x v="0"/>
    <x v="4"/>
    <n v="1020758"/>
    <s v="GO Lom Vet S/g@ Va Cj ch AP"/>
    <s v="Lomo"/>
    <s v="Lomo Vetado"/>
    <n v="5000"/>
    <n v="5000"/>
    <n v="0"/>
    <n v="0"/>
    <n v="10000"/>
    <n v="3.94644444444444"/>
    <n v="3.8701557830917874"/>
    <n v="3.9083001137681137"/>
    <n v="3.9083001137681137"/>
    <n v="39083.001137681138"/>
    <m/>
    <m/>
  </r>
  <r>
    <s v="Exportacion Directa1020774"/>
    <x v="0"/>
    <x v="4"/>
    <n v="1020774"/>
    <s v="GO Malaya Japon@ Va Cj JP"/>
    <s v="Prolijado"/>
    <s v="Prolijado Malaya"/>
    <n v="5000"/>
    <n v="5000.4285714285725"/>
    <n v="0"/>
    <n v="0"/>
    <n v="10000.428571428572"/>
    <n v="6.0038888888888904"/>
    <n v="5.9408461222222266"/>
    <n v="5.9723688564140938"/>
    <n v="5.9723688564140938"/>
    <n v="59726.24815079369"/>
    <m/>
    <m/>
  </r>
  <r>
    <s v="Exportacion Directa1020802"/>
    <x v="0"/>
    <x v="4"/>
    <n v="1020802"/>
    <s v="GO Panc S/tec N@ Fi Cj 20k AP"/>
    <s v="Panceta"/>
    <s v="Panceta s/Cuero"/>
    <n v="10000"/>
    <n v="15312.5"/>
    <n v="0"/>
    <n v="0"/>
    <n v="25312.5"/>
    <n v="4.8816578947368399"/>
    <n v="4.8284526121951199"/>
    <n v="4.8606385238561609"/>
    <n v="4.8606385238561609"/>
    <n v="123034.91263510907"/>
    <m/>
    <s v="4,77 precio promedio ultimas dos propuestas"/>
  </r>
  <r>
    <s v="Exportacion Directa1020810"/>
    <x v="0"/>
    <x v="4"/>
    <n v="1020810"/>
    <s v="GO Recto@ Cj File AP"/>
    <s v="Subprod"/>
    <s v="Subprod Tripa"/>
    <n v="0"/>
    <n v="0"/>
    <n v="0"/>
    <n v="0"/>
    <n v="0"/>
    <n v="4.1334999999999997"/>
    <n v="4.0376912000000003"/>
    <n v="0"/>
    <n v="0"/>
    <n v="0"/>
    <m/>
    <m/>
  </r>
  <r>
    <s v="Exportacion Directa1020914"/>
    <x v="0"/>
    <x v="4"/>
    <n v="1020914"/>
    <s v="GO Panc Lam 2.5mm@ Cj ch AP"/>
    <s v="Panceta"/>
    <s v="Panceta c/Cuero"/>
    <n v="6999.5714285714294"/>
    <n v="2000.2857142857147"/>
    <n v="0"/>
    <n v="0"/>
    <n v="8999.8571428571449"/>
    <n v="5.6297777777777798"/>
    <n v="5.44755668235294"/>
    <n v="5.4880566867679086"/>
    <n v="5.4880566867679086"/>
    <n v="49391.726172813076"/>
    <m/>
    <m/>
  </r>
  <r>
    <s v="Exportacion Directa1020990"/>
    <x v="0"/>
    <x v="4"/>
    <n v="1020990"/>
    <s v="GO Ganso S/g S/abst DA@ Cj 12k AP"/>
    <s v="Pierna"/>
    <s v="Pierna Pulpa Fina"/>
    <n v="4000"/>
    <n v="3000"/>
    <n v="0"/>
    <n v="0"/>
    <n v="7000"/>
    <n v="3.6097999999999999"/>
    <n v="3.5164814700000004"/>
    <n v="3.5564751257142864"/>
    <n v="3.5564751257142864"/>
    <n v="24895.325880000004"/>
    <m/>
    <m/>
  </r>
  <r>
    <s v="Exportacion Directa1020991"/>
    <x v="0"/>
    <x v="4"/>
    <n v="1020991"/>
    <s v="GO Asiento C/g DA@ Cj 12k JP"/>
    <s v="Pierna"/>
    <s v="Pierna Pulpa Fina"/>
    <n v="8000"/>
    <n v="2999.666666666667"/>
    <n v="0"/>
    <n v="0"/>
    <n v="10999.666666666668"/>
    <n v="3.60975"/>
    <n v="3.6122765822222203"/>
    <n v="3.6115875700273725"/>
    <n v="3.6115875700273725"/>
    <n v="39726.259407777761"/>
    <m/>
    <m/>
  </r>
  <r>
    <s v="Exportacion Directa1021136"/>
    <x v="0"/>
    <x v="4"/>
    <n v="1021136"/>
    <s v="GO Tráquea@ Cj Lom Ctro AP"/>
    <s v="Subprod"/>
    <s v="Subprod Visceras"/>
    <n v="2000"/>
    <n v="3999.6666666666661"/>
    <n v="0"/>
    <n v="0"/>
    <n v="5999.6666666666661"/>
    <n v="2.7867838044308599"/>
    <n v="2.7263114000000002"/>
    <n v="2.7666252163656808"/>
    <n v="2.7666252163656808"/>
    <n v="16598.829089788629"/>
    <m/>
    <m/>
  </r>
  <r>
    <s v="Exportacion Directa1021533"/>
    <x v="0"/>
    <x v="4"/>
    <n v="1021533"/>
    <s v="GO Panc Mit@ Va Cj 20k AP"/>
    <s v="Panceta"/>
    <s v="Panceta s/Cuero"/>
    <n v="6000"/>
    <n v="0"/>
    <n v="0"/>
    <n v="0"/>
    <n v="6000"/>
    <n v="5.4428000000000001"/>
    <n v="5.1863163587499974"/>
    <n v="5.1863163587499974"/>
    <n v="5.1863163587499974"/>
    <n v="31117.898152499984"/>
    <m/>
    <m/>
  </r>
  <r>
    <s v="Exportacion Directa1021603"/>
    <x v="0"/>
    <x v="4"/>
    <n v="1021603"/>
    <s v="GO MM Loin L (MC4-5)@ Fi Cj ch JP"/>
    <s v="Lomo"/>
    <s v="Lomo MM Loin"/>
    <n v="7000"/>
    <n v="3000"/>
    <n v="0"/>
    <n v="0"/>
    <n v="10000"/>
    <n v="3.9464285714285698"/>
    <n v="3.8464061642857104"/>
    <n v="3.8764128864285681"/>
    <n v="3.8764128864285681"/>
    <n v="38764.128864285682"/>
    <m/>
    <m/>
  </r>
  <r>
    <s v="Exportacion Directa1021609"/>
    <x v="0"/>
    <x v="4"/>
    <n v="1021609"/>
    <s v="GO File C/cab@ IWP Cj 10k SC"/>
    <s v="Filete"/>
    <s v="Filete c/Cabeza"/>
    <n v="25000"/>
    <n v="16000"/>
    <n v="0"/>
    <n v="0"/>
    <n v="41000"/>
    <n v="4.5076000000000001"/>
    <n v="4.4873831544444442"/>
    <n v="4.4952726551490514"/>
    <n v="4.4952726551490514"/>
    <n v="184306.17886111111"/>
    <m/>
    <m/>
  </r>
  <r>
    <s v="Exportacion Directa1022282"/>
    <x v="0"/>
    <x v="4"/>
    <n v="1022282"/>
    <s v="GO Malaya Japon@ Vp Fi Cj 20k AP"/>
    <s v="Prolijado"/>
    <s v="Prolijado Malaya"/>
    <n v="0"/>
    <n v="0"/>
    <n v="0"/>
    <n v="0"/>
    <n v="0"/>
    <n v="0"/>
    <n v="0"/>
    <n v="0"/>
    <n v="0"/>
    <n v="0"/>
    <m/>
    <m/>
  </r>
  <r>
    <s v="Exportacion Directa1022313"/>
    <x v="0"/>
    <x v="4"/>
    <n v="1022313"/>
    <s v="GO CC Loin T@ Fi Cj AP"/>
    <s v="Lomo"/>
    <s v="Lomo CC Loin"/>
    <n v="7000.3333333333321"/>
    <n v="3000"/>
    <n v="0"/>
    <n v="0"/>
    <n v="10000.333333333332"/>
    <n v="4.0212857142857104"/>
    <n v="3.9123860500000003"/>
    <n v="3.945054860325369"/>
    <n v="3.945054860325369"/>
    <n v="39451.863621540462"/>
    <m/>
    <s v="3,84 precio promedio entre dos ultimas propuestas"/>
  </r>
  <r>
    <s v="Exportacion Directa1022326"/>
    <x v="0"/>
    <x v="4"/>
    <n v="1022326"/>
    <s v="GO CC Loin L (S/T)@ Fi Cj AP"/>
    <s v="Lomo"/>
    <s v="Lomo CC Loin"/>
    <n v="7000"/>
    <n v="10500"/>
    <n v="0"/>
    <n v="0"/>
    <n v="17500"/>
    <n v="3.6472000000000002"/>
    <n v="3.5884499799999996"/>
    <n v="3.6236999920000001"/>
    <n v="3.6236999920000001"/>
    <n v="63414.749860000004"/>
    <m/>
    <m/>
  </r>
  <r>
    <s v="Exportacion Directa1022370"/>
    <x v="0"/>
    <x v="4"/>
    <n v="1022370"/>
    <s v="GO MM Loin LL (29-32 VP)@ Bo Cj AP"/>
    <s v="Lomo"/>
    <s v="Lomo MM Loin"/>
    <n v="28000"/>
    <n v="12500"/>
    <n v="0"/>
    <n v="0"/>
    <n v="40500"/>
    <n v="3.7594500000000002"/>
    <n v="3.754728281982759"/>
    <n v="3.7561856023584506"/>
    <n v="3.7561856023584506"/>
    <n v="152125.51689551724"/>
    <m/>
    <m/>
  </r>
  <r>
    <s v="Exportacion Directa1022371"/>
    <x v="0"/>
    <x v="4"/>
    <n v="1022371"/>
    <s v="GO Panc S/tec SP@ Fi Cj AP"/>
    <s v="Panceta"/>
    <s v="Panceta s/Cuero"/>
    <n v="10000"/>
    <n v="14000"/>
    <n v="0"/>
    <n v="0"/>
    <n v="24000"/>
    <n v="4.8816842105263198"/>
    <n v="4.8393591763157904"/>
    <n v="4.864048779605266"/>
    <n v="4.864048779605266"/>
    <n v="116737.17071052639"/>
    <m/>
    <m/>
  </r>
  <r>
    <s v="Exportacion Directa1022472"/>
    <x v="0"/>
    <x v="4"/>
    <n v="1022472"/>
    <s v="GO Lom Ctro S/Tecla(OY)Mit@ Cj Tf 20k AP"/>
    <s v="Lomo"/>
    <s v="Lomo Centro"/>
    <n v="0"/>
    <n v="0"/>
    <n v="0"/>
    <n v="0"/>
    <n v="0"/>
    <n v="0"/>
    <n v="0"/>
    <n v="0"/>
    <n v="3.7963107231352309"/>
    <n v="0"/>
    <m/>
    <m/>
  </r>
  <r>
    <s v="Exportacion Directa1022499"/>
    <x v="0"/>
    <x v="4"/>
    <n v="1022499"/>
    <s v="GO Lom Vet Mit@ 4 Bo Cj 10k AP"/>
    <s v="Lomo"/>
    <s v="Lomo Vetado"/>
    <n v="10000"/>
    <n v="5000"/>
    <n v="0"/>
    <n v="0"/>
    <n v="15000"/>
    <n v="4.0212962962962999"/>
    <n v="3.7142341000000005"/>
    <n v="3.8165881654321003"/>
    <n v="3.8165881654321003"/>
    <n v="57248.822481481504"/>
    <m/>
    <m/>
  </r>
  <r>
    <s v="Exportacion Directa1022587"/>
    <x v="0"/>
    <x v="4"/>
    <n v="1022587"/>
    <s v="GO CC Loin L (S/T) 45@ Fi Cj AP"/>
    <s v="Lomo"/>
    <s v="Lomo CC Loin"/>
    <n v="3000"/>
    <n v="3000"/>
    <n v="0"/>
    <n v="0"/>
    <n v="6000"/>
    <n v="4.05866666666667"/>
    <n v="4.0911787500000001"/>
    <n v="4.074922708333335"/>
    <n v="4.074922708333335"/>
    <n v="24449.536250000012"/>
    <m/>
    <m/>
  </r>
  <r>
    <s v="Exportacion Directa1022600"/>
    <x v="0"/>
    <x v="4"/>
    <n v="1022600"/>
    <s v="GO Lom Vet 2 a 2,3k@ Fi Verd Cj AP"/>
    <s v="Lomo"/>
    <s v="Lomo Vetado"/>
    <n v="7000"/>
    <n v="5666.6666666666661"/>
    <n v="0"/>
    <n v="0"/>
    <n v="12666.666666666666"/>
    <n v="3.7593999999999999"/>
    <n v="3.6058726490909097"/>
    <n v="3.6745559376555024"/>
    <n v="3.6745559376555024"/>
    <n v="46544.375210303027"/>
    <m/>
    <m/>
  </r>
  <r>
    <s v="Exportacion Directa1022664"/>
    <x v="0"/>
    <x v="4"/>
    <n v="1022664"/>
    <s v="GO CC Loin L (S/T) (DF)@ Fi Cj AP"/>
    <s v="Lomo"/>
    <s v="Lomo CC Loin"/>
    <n v="40000"/>
    <n v="15000"/>
    <n v="0"/>
    <n v="0"/>
    <n v="55000"/>
    <n v="3.7968392857142899"/>
    <n v="3.7739258677875229"/>
    <n v="3.7801749817675505"/>
    <n v="3.7801749817675505"/>
    <n v="207909.62399721527"/>
    <m/>
    <m/>
  </r>
  <r>
    <s v="Exportacion Directa1022817"/>
    <x v="0"/>
    <x v="4"/>
    <n v="1022817"/>
    <s v="GO Lom Vet L@ VP Cj Lom Vet Mad AP"/>
    <s v="Muestra"/>
    <s v="Muestra"/>
    <n v="0"/>
    <n v="0"/>
    <n v="0"/>
    <n v="0"/>
    <n v="0"/>
    <n v="0"/>
    <n v="0"/>
    <n v="0"/>
    <n v="3.5331456657730116"/>
    <n v="0"/>
    <m/>
    <m/>
  </r>
  <r>
    <s v="Exportacion Directa1022869"/>
    <x v="0"/>
    <x v="4"/>
    <n v="1022869"/>
    <s v="GO Hso Pecho@ Cj 10k AP"/>
    <s v="Huesos"/>
    <s v="Huesos Cuarto Centra"/>
    <n v="0"/>
    <n v="0"/>
    <n v="0"/>
    <n v="0"/>
    <n v="0"/>
    <n v="0"/>
    <n v="0"/>
    <n v="0"/>
    <n v="2.705669670781893"/>
    <n v="0"/>
    <m/>
    <m/>
  </r>
  <r>
    <s v="Exportacion Directa1022901"/>
    <x v="0"/>
    <x v="4"/>
    <n v="1022901"/>
    <s v="GO Panc Tec S/Cue L@ Fi CJ Ch AP"/>
    <s v="Panceta"/>
    <s v="Panceta s/Cuero"/>
    <n v="0"/>
    <n v="0"/>
    <n v="0"/>
    <n v="0"/>
    <n v="0"/>
    <n v="0"/>
    <n v="0"/>
    <n v="0"/>
    <n v="4.5450262641281531"/>
    <n v="0"/>
    <m/>
    <m/>
  </r>
  <r>
    <s v="Exportacion Directa1022919"/>
    <x v="0"/>
    <x v="4"/>
    <n v="1022919"/>
    <s v="GO MM LOIN S VP@ Cj 10k AP"/>
    <s v="Lomo"/>
    <s v="Lomo MM Loin"/>
    <n v="13000"/>
    <n v="0"/>
    <n v="20000"/>
    <n v="0"/>
    <n v="33000"/>
    <n v="0"/>
    <n v="1.3776772833333299"/>
    <n v="1.3776772833333299"/>
    <n v="1.3776772833333299"/>
    <n v="45463.350349999891"/>
    <m/>
    <m/>
  </r>
  <r>
    <s v="Exportacion Directa1022931"/>
    <x v="0"/>
    <x v="4"/>
    <n v="1022931"/>
    <s v="GO File C/cab 6x1@ VP Cj AP"/>
    <s v="Filete"/>
    <s v="Filete c/Cabeza"/>
    <n v="15000"/>
    <n v="7000"/>
    <n v="0"/>
    <n v="0"/>
    <n v="22000"/>
    <n v="4.28315"/>
    <n v="4.3107655339999997"/>
    <n v="4.3019787731818182"/>
    <n v="4.3019787731818182"/>
    <n v="94643.533009999999"/>
    <m/>
    <m/>
  </r>
  <r>
    <s v="Exportacion Directa1022987"/>
    <x v="0"/>
    <x v="4"/>
    <n v="1022987"/>
    <s v="GO Lom Tocino@ Bo Cj 20k AP"/>
    <s v="Plancha"/>
    <s v="Plancha s/Cuero"/>
    <n v="24000"/>
    <n v="0"/>
    <n v="0"/>
    <n v="0"/>
    <n v="24000"/>
    <n v="1.8890416666666701"/>
    <n v="1.8943382833333351"/>
    <n v="1.8943382833333351"/>
    <n v="1.8943382833333351"/>
    <n v="45464.11880000004"/>
    <m/>
    <m/>
  </r>
  <r>
    <s v="Exportacion Directa1022990"/>
    <x v="0"/>
    <x v="4"/>
    <n v="1022990"/>
    <s v="GO Panc Tec S/cue VP@ Cj ch AP"/>
    <s v="Panceta"/>
    <s v="Panceta s/Cuero"/>
    <n v="0"/>
    <n v="0"/>
    <n v="0.4285714285715585"/>
    <n v="0"/>
    <n v="0.4285714285715585"/>
    <n v="0"/>
    <n v="0"/>
    <n v="0"/>
    <n v="4.9990390677484369"/>
    <n v="2.1424453147499798"/>
    <m/>
    <m/>
  </r>
  <r>
    <s v="Exportacion Directa1023051"/>
    <x v="0"/>
    <x v="4"/>
    <n v="1023051"/>
    <s v="GO Lom Vet L@ Fi Cj Lom Vet AP"/>
    <s v="Lomo"/>
    <s v="Lomo Vetado"/>
    <n v="2000"/>
    <n v="0"/>
    <n v="0"/>
    <n v="0"/>
    <n v="2000"/>
    <n v="0"/>
    <n v="3.5033663000000002"/>
    <n v="3.5033663000000002"/>
    <n v="3.5033663000000002"/>
    <n v="7006.7326000000003"/>
    <m/>
    <m/>
  </r>
  <r>
    <s v="Exportacion Directa1023055"/>
    <x v="0"/>
    <x v="4"/>
    <n v="1023055"/>
    <s v="GO Lom Vet M@ Fi Cj Lom Vet AP"/>
    <s v="Lomo"/>
    <s v="Lomo Vetado"/>
    <n v="7000"/>
    <n v="0"/>
    <n v="0"/>
    <n v="0"/>
    <n v="7000"/>
    <n v="0"/>
    <n v="3.5121097466666669"/>
    <n v="3.5121097466666669"/>
    <n v="3.5121097466666669"/>
    <n v="24584.768226666667"/>
    <m/>
    <m/>
  </r>
  <r>
    <s v="Exportacion Directa1023163"/>
    <x v="0"/>
    <x v="4"/>
    <n v="1023163"/>
    <s v="GO Lom Vet &gt;2.0@ Fi Cj 8k AP"/>
    <s v="Lomo"/>
    <s v="Lomo Vetado"/>
    <n v="15000"/>
    <n v="10000"/>
    <n v="0"/>
    <n v="0"/>
    <n v="25000"/>
    <n v="3.8342399999999999"/>
    <n v="3.7892872022857143"/>
    <n v="3.8072683213714291"/>
    <n v="3.8072683213714291"/>
    <n v="95181.708034285723"/>
    <m/>
    <m/>
  </r>
  <r>
    <s v="Exportacion Directa1023194"/>
    <x v="0"/>
    <x v="4"/>
    <n v="1023194"/>
    <s v="GO Cne Falda Panc@ Bo Cj AP"/>
    <s v="Panceta"/>
    <s v="Panceta s/Cuero"/>
    <n v="6000"/>
    <n v="5000"/>
    <n v="0"/>
    <n v="0"/>
    <n v="11000"/>
    <n v="3.0112999999999999"/>
    <n v="2.9180247259259242"/>
    <n v="2.9604225777777771"/>
    <n v="2.9604225777777771"/>
    <n v="32564.648355555546"/>
    <m/>
    <s v="2,9 precio promedio entre dos ultimas propuestas"/>
  </r>
  <r>
    <s v="Exportacion Directa1023301"/>
    <x v="0"/>
    <x v="4"/>
    <n v="1023301"/>
    <s v="GO CC Loin LL@ Bo Cj Lom Mad AP"/>
    <s v="Lomo"/>
    <s v="Lomo CC Loin"/>
    <n v="0"/>
    <n v="0"/>
    <n v="0"/>
    <n v="0"/>
    <n v="0"/>
    <n v="0"/>
    <n v="0"/>
    <n v="0"/>
    <n v="0"/>
    <n v="0"/>
    <m/>
    <m/>
  </r>
  <r>
    <s v="Exportacion Directa1023349"/>
    <x v="0"/>
    <x v="4"/>
    <n v="1023349"/>
    <s v="GO Lom Tecla VP@ Cj Lom Ctro"/>
    <s v="Lomo"/>
    <s v="Lomo Centro"/>
    <n v="3000"/>
    <n v="3000"/>
    <n v="0"/>
    <n v="0"/>
    <n v="6000"/>
    <n v="3.9089999999999998"/>
    <n v="3.83225748"/>
    <n v="3.8706287399999999"/>
    <n v="3.8706287399999999"/>
    <n v="23223.772440000001"/>
    <m/>
    <m/>
  </r>
  <r>
    <s v="Exportacion Directa1023350"/>
    <x v="0"/>
    <x v="4"/>
    <n v="1023350"/>
    <s v="Lom Vet &gt;2.0@ VP Cj Lom Vet AP"/>
    <s v="Lomo"/>
    <s v="Lomo Vetado"/>
    <n v="15500"/>
    <n v="10000"/>
    <n v="0"/>
    <n v="0"/>
    <n v="25500"/>
    <n v="3.5350000000000001"/>
    <n v="3.483973331818182"/>
    <n v="3.5039837899286992"/>
    <n v="3.5039837899286992"/>
    <n v="89351.586643181829"/>
    <m/>
    <m/>
  </r>
  <r>
    <s v="Exportacion Directa1023351"/>
    <x v="0"/>
    <x v="4"/>
    <n v="1023351"/>
    <s v="GO Panc S/tec L @VP Cj AP"/>
    <s v="Panceta"/>
    <s v="Panceta s/Cuero"/>
    <n v="3000"/>
    <n v="0"/>
    <n v="0"/>
    <n v="0"/>
    <n v="3000"/>
    <n v="4.9564000000000004"/>
    <n v="4.8632988800000003"/>
    <n v="4.8632988800000003"/>
    <n v="4.8632988800000003"/>
    <n v="14589.896640000001"/>
    <m/>
    <m/>
  </r>
  <r>
    <s v="Exportacion Directa1023352"/>
    <x v="0"/>
    <x v="4"/>
    <n v="1023352"/>
    <s v="GO Panc Tec S/cue@ R VP Cj ch AP"/>
    <s v="Panceta"/>
    <s v="Panceta s/Cuero"/>
    <n v="26500"/>
    <n v="25294.117647058825"/>
    <n v="0"/>
    <n v="0"/>
    <n v="51794.117647058825"/>
    <n v="5.2557499999999999"/>
    <n v="5.0474944500206869"/>
    <n v="5.1491978986193292"/>
    <n v="5.1491978986193292"/>
    <n v="266698.16174907761"/>
    <m/>
    <m/>
  </r>
  <r>
    <s v="Agro Sudamerica1030224"/>
    <x v="1"/>
    <x v="0"/>
    <n v="1030224"/>
    <s v="PV Tru Larg@ Bo Cj 15k AS"/>
    <s v="Trutro"/>
    <s v="Trutro Largo"/>
    <n v="0"/>
    <n v="0"/>
    <n v="0"/>
    <n v="0"/>
    <n v="0"/>
    <n v="0"/>
    <n v="0"/>
    <n v="0"/>
    <n v="0"/>
    <n v="0"/>
    <m/>
    <m/>
  </r>
  <r>
    <s v="Agro Sudamerica1030332"/>
    <x v="1"/>
    <x v="0"/>
    <n v="1030332"/>
    <s v="PV Tru Ala@ Ex Bo Cj AS"/>
    <s v="Ala"/>
    <s v="Ala Trutro"/>
    <n v="0"/>
    <n v="0"/>
    <n v="46000"/>
    <n v="0"/>
    <n v="46000"/>
    <n v="0"/>
    <n v="0"/>
    <n v="0"/>
    <n v="1.4685837500000001"/>
    <n v="67554.852500000008"/>
    <m/>
    <m/>
  </r>
  <r>
    <s v="Agro Sudamerica1030498"/>
    <x v="1"/>
    <x v="0"/>
    <n v="1030498"/>
    <s v="PV Contre@ Bo Cj 10k AS"/>
    <s v="Menudencias"/>
    <s v="Menudencias Contre"/>
    <n v="0"/>
    <n v="0"/>
    <n v="0"/>
    <n v="0"/>
    <n v="0"/>
    <n v="0"/>
    <n v="0"/>
    <n v="0"/>
    <n v="0"/>
    <n v="0"/>
    <m/>
    <m/>
  </r>
  <r>
    <s v="Agro Sudamerica1030545"/>
    <x v="1"/>
    <x v="0"/>
    <n v="1030545"/>
    <s v="PV TruDeh Cort S/h S/p@ Bo Cj AS"/>
    <s v="Trutro Desh"/>
    <s v="Trutro Desh Corto"/>
    <n v="0"/>
    <n v="0"/>
    <n v="0"/>
    <n v="0"/>
    <n v="0"/>
    <n v="0"/>
    <n v="0"/>
    <n v="0"/>
    <n v="0"/>
    <n v="0"/>
    <m/>
    <m/>
  </r>
  <r>
    <s v="Agro Sudamerica1030670"/>
    <x v="1"/>
    <x v="0"/>
    <n v="1030670"/>
    <s v="PV PchDeh S/p c/f MA@ Cj 15k AS"/>
    <s v="Pech Desh"/>
    <s v="Pech Desh s/Piel"/>
    <n v="0"/>
    <n v="0"/>
    <n v="0"/>
    <n v="0"/>
    <n v="0"/>
    <n v="0"/>
    <n v="0"/>
    <n v="0"/>
    <n v="0"/>
    <n v="0"/>
    <m/>
    <m/>
  </r>
  <r>
    <s v="Agro Sudamerica1030720"/>
    <x v="1"/>
    <x v="0"/>
    <n v="1030720"/>
    <s v="PV Piel Tru@ Bo Cj AS"/>
    <s v="Recortes"/>
    <s v="Recortes Piel"/>
    <n v="0"/>
    <n v="0"/>
    <n v="0"/>
    <n v="0"/>
    <n v="0"/>
    <n v="0"/>
    <n v="0"/>
    <n v="0"/>
    <n v="0"/>
    <n v="0"/>
    <m/>
    <m/>
  </r>
  <r>
    <s v="Agro Sudamerica1030732"/>
    <x v="1"/>
    <x v="0"/>
    <n v="1030732"/>
    <s v="PV PchDeh Mrps C/piel@ Cj 18k AS"/>
    <s v="Pech Desh"/>
    <s v="Pech Desh c/Piel"/>
    <n v="0"/>
    <n v="0"/>
    <n v="0"/>
    <n v="0"/>
    <n v="0"/>
    <n v="0"/>
    <n v="0"/>
    <n v="0"/>
    <n v="4.4073391337950358"/>
    <n v="0"/>
    <m/>
    <m/>
  </r>
  <r>
    <s v="Agro Sudamerica1030739"/>
    <x v="1"/>
    <x v="0"/>
    <n v="1030739"/>
    <s v="PV MA Tru Ala@ Bo Cj 15k AS"/>
    <s v="Ala"/>
    <s v="Ala Trutro"/>
    <n v="0"/>
    <n v="0"/>
    <n v="0"/>
    <n v="0"/>
    <n v="0"/>
    <n v="0"/>
    <n v="0"/>
    <n v="0"/>
    <n v="0"/>
    <n v="0"/>
    <m/>
    <m/>
  </r>
  <r>
    <s v="Agro Sudamerica1030780"/>
    <x v="1"/>
    <x v="0"/>
    <n v="1030780"/>
    <s v="PV Pch Ent c/p s/m@ Bo Cj 20k AS"/>
    <s v="Pech"/>
    <s v="Pech Entera"/>
    <n v="0"/>
    <n v="0"/>
    <n v="0"/>
    <n v="0"/>
    <n v="0"/>
    <n v="0"/>
    <n v="0"/>
    <n v="0"/>
    <n v="4.4073392249438417"/>
    <n v="0"/>
    <m/>
    <m/>
  </r>
  <r>
    <s v="Agrosuper Asia1030309"/>
    <x v="1"/>
    <x v="1"/>
    <n v="1030309"/>
    <s v="PV Cog MA 15 kg@ Bo Cj 15k SO"/>
    <s v="Menudencias"/>
    <s v="Menudencias Cogote"/>
    <n v="0"/>
    <n v="0"/>
    <n v="0"/>
    <n v="0"/>
    <n v="0"/>
    <n v="0"/>
    <n v="0"/>
    <n v="0"/>
    <n v="1.3082260734693878"/>
    <n v="0"/>
    <m/>
    <m/>
  </r>
  <r>
    <s v="Agrosuper Asia1030535"/>
    <x v="1"/>
    <x v="1"/>
    <n v="1030535"/>
    <s v="PV Tru Larg MA@ Bo Cj SO"/>
    <s v="Trutro"/>
    <s v="Trutro Largo"/>
    <n v="0"/>
    <n v="0"/>
    <n v="0"/>
    <n v="0"/>
    <n v="0"/>
    <n v="0"/>
    <n v="2.5"/>
    <n v="0"/>
    <n v="0"/>
    <n v="0"/>
    <m/>
    <m/>
  </r>
  <r>
    <s v="Agrosuper Asia1030542"/>
    <x v="1"/>
    <x v="1"/>
    <n v="1030542"/>
    <s v="PV PchDeh S/p S/f@ Bo Cj 15k SO"/>
    <s v="Pech Desh"/>
    <s v="Pech Desh s/Piel"/>
    <n v="0"/>
    <n v="0"/>
    <n v="69000"/>
    <n v="0"/>
    <n v="69000"/>
    <n v="0"/>
    <n v="0"/>
    <n v="0"/>
    <n v="10.124216300085251"/>
    <n v="698570.92470588232"/>
    <m/>
    <m/>
  </r>
  <r>
    <s v="Agro Sudamerica1010877"/>
    <x v="2"/>
    <x v="0"/>
    <n v="1010877"/>
    <s v="PO Molleja Mrps@ Cj 10k AS"/>
    <s v="Menudencias"/>
    <s v="Menudencias Contre"/>
    <n v="89000"/>
    <n v="23000"/>
    <n v="0"/>
    <n v="24000"/>
    <n v="136000"/>
    <n v="0.98667377398720701"/>
    <n v="0.89231055900621103"/>
    <n v="0.90826904389270313"/>
    <n v="0.90826904389270313"/>
    <n v="123524.58996940762"/>
    <m/>
    <m/>
  </r>
  <r>
    <s v="Agro Sudamerica1011042"/>
    <x v="2"/>
    <x v="0"/>
    <n v="1011042"/>
    <s v="PO Pta Espinaz@ Cj 10k AS"/>
    <s v="Cazuela"/>
    <s v="Cazuela Espinazo"/>
    <n v="24000"/>
    <n v="0"/>
    <n v="0"/>
    <n v="0"/>
    <n v="24000"/>
    <n v="0"/>
    <n v="0.56429956325573005"/>
    <n v="0.56429956325573005"/>
    <n v="0.56429956325573005"/>
    <n v="13543.189518137522"/>
    <m/>
    <m/>
  </r>
  <r>
    <s v="Agro Sudamerica1011047"/>
    <x v="2"/>
    <x v="0"/>
    <n v="1011047"/>
    <s v="PO PchDeh &gt;170g NMr@ Cj 10k SP"/>
    <s v="Pechuga Desh"/>
    <s v="Pechuga Desh s/Piel"/>
    <n v="0"/>
    <n v="0"/>
    <n v="0"/>
    <n v="0"/>
    <n v="0"/>
    <n v="0"/>
    <n v="0"/>
    <n v="0"/>
    <n v="0"/>
    <n v="0"/>
    <m/>
    <m/>
  </r>
  <r>
    <s v="Agro Sudamerica1011250"/>
    <x v="2"/>
    <x v="0"/>
    <n v="1011250"/>
    <s v="PO PchDeh NMr s/cal 4x10@ Cj 20k Am AS"/>
    <s v="Pechuga Desh"/>
    <s v="Pechuga Desh s/Piel"/>
    <n v="0"/>
    <n v="0"/>
    <n v="0"/>
    <n v="0"/>
    <n v="0"/>
    <n v="0"/>
    <n v="0"/>
    <n v="0"/>
    <n v="0"/>
    <n v="0"/>
    <m/>
    <m/>
  </r>
  <r>
    <s v="Agro Sudamerica1011290"/>
    <x v="2"/>
    <x v="0"/>
    <n v="1011290"/>
    <s v="PO Pch Piel@ Cj 20k AS"/>
    <s v="Subprod"/>
    <s v="Subprod Piel"/>
    <n v="23000"/>
    <n v="0"/>
    <n v="0"/>
    <n v="0"/>
    <n v="23000"/>
    <n v="0"/>
    <n v="0.43354166666666699"/>
    <n v="0.43354166666666699"/>
    <n v="0.43354166666666699"/>
    <n v="9971.4583333333412"/>
    <m/>
    <m/>
  </r>
  <r>
    <s v="Agro Sudamerica1011421"/>
    <x v="2"/>
    <x v="0"/>
    <n v="1011421"/>
    <s v="PO Ppa Esp 50 Pim@ Cj 20k AS"/>
    <s v="Carne Recuperada"/>
    <s v="Carne Recuperada Pul"/>
    <n v="312000"/>
    <n v="135000"/>
    <n v="0"/>
    <n v="311848.69999999995"/>
    <n v="758848.7"/>
    <n v="0.83667187723625402"/>
    <n v="1.0457222703472746"/>
    <n v="1.0085319805438027"/>
    <n v="1.0085319805438027"/>
    <n v="765323.18234408984"/>
    <m/>
    <m/>
  </r>
  <r>
    <s v="Agro Sudamerica1011422"/>
    <x v="2"/>
    <x v="0"/>
    <n v="1011422"/>
    <s v="PO Pch Piel Pim 50 ppm@ Cj 14 AS"/>
    <s v="Subprod"/>
    <s v="Subprod Piel"/>
    <n v="0"/>
    <n v="0"/>
    <n v="0"/>
    <n v="0"/>
    <n v="0"/>
    <n v="0"/>
    <n v="0"/>
    <n v="0"/>
    <n v="0.49996981893025388"/>
    <n v="0"/>
    <m/>
    <m/>
  </r>
  <r>
    <s v="Agro Sudamerica1011558"/>
    <x v="2"/>
    <x v="0"/>
    <n v="1011558"/>
    <s v="PO Ppa Esp@ 2 blo x 10k Cj AS"/>
    <s v="Carne Recuperada"/>
    <s v="Carne Recuperada Pul"/>
    <n v="72000"/>
    <n v="46000"/>
    <n v="0"/>
    <n v="0"/>
    <n v="118000"/>
    <n v="0.88667407548703303"/>
    <n v="1.06334375"/>
    <n v="0.99447252095257221"/>
    <n v="0.99447252095257221"/>
    <n v="117347.75747240352"/>
    <m/>
    <m/>
  </r>
  <r>
    <s v="Agro Sudamerica1011582"/>
    <x v="2"/>
    <x v="0"/>
    <n v="1011582"/>
    <s v="GA S/m@ Gr Cj bca AS"/>
    <s v="Reproductor"/>
    <s v="Reproductor Gallina"/>
    <n v="0"/>
    <n v="0"/>
    <n v="0"/>
    <n v="0"/>
    <n v="0"/>
    <n v="0"/>
    <n v="0"/>
    <n v="0"/>
    <n v="0.97356360829804833"/>
    <n v="0"/>
    <m/>
    <m/>
  </r>
  <r>
    <s v="Agro Sudamerica1011888"/>
    <x v="2"/>
    <x v="0"/>
    <n v="1011888"/>
    <s v="PO Piel de pollo@ CJ As"/>
    <s v="Subprod"/>
    <s v="Subprod Piel"/>
    <n v="0"/>
    <n v="0"/>
    <n v="0"/>
    <n v="0"/>
    <n v="0"/>
    <n v="0"/>
    <n v="0"/>
    <n v="0"/>
    <n v="0"/>
    <n v="0"/>
    <m/>
    <m/>
  </r>
  <r>
    <s v="Agro Sudamerica1011939"/>
    <x v="2"/>
    <x v="0"/>
    <n v="1011939"/>
    <s v="PO Tru Larg@ NNII Cj 15k"/>
    <s v="Trutro"/>
    <s v="Trutro Largo"/>
    <n v="0"/>
    <n v="0"/>
    <n v="0"/>
    <n v="0"/>
    <n v="0"/>
    <n v="0"/>
    <n v="0"/>
    <n v="0"/>
    <n v="0"/>
    <n v="0"/>
    <m/>
    <m/>
  </r>
  <r>
    <s v="Agro Sudamerica1012207"/>
    <x v="2"/>
    <x v="0"/>
    <n v="1012207"/>
    <s v="PO Ctre Mrps@ Bo 12x1k Cj AS"/>
    <s v="Menudencias"/>
    <s v="Menudencias Contre"/>
    <n v="48000"/>
    <n v="23000"/>
    <n v="0"/>
    <n v="0"/>
    <n v="71000"/>
    <n v="0.93667469879518095"/>
    <n v="0.853291666666667"/>
    <n v="0.88030307144069264"/>
    <n v="0.88030307144069264"/>
    <n v="62501.518072289175"/>
    <m/>
    <m/>
  </r>
  <r>
    <s v="Agro Sudamerica1012208"/>
    <x v="2"/>
    <x v="0"/>
    <n v="1012208"/>
    <s v="GA S/m@ Bo Cj AS"/>
    <s v="Reproductor"/>
    <s v="Reproductor Gallina"/>
    <n v="0"/>
    <n v="0"/>
    <n v="0"/>
    <n v="0"/>
    <n v="0"/>
    <n v="0"/>
    <n v="1.5060833333333352"/>
    <n v="0"/>
    <n v="0"/>
    <n v="0"/>
    <m/>
    <m/>
  </r>
  <r>
    <s v="Agro Sudamerica1012283"/>
    <x v="2"/>
    <x v="0"/>
    <n v="1012283"/>
    <s v="PO Pana S/Corazón@ Cj 20k AS"/>
    <s v="Menudencias"/>
    <s v="Menudencias Pana"/>
    <n v="0"/>
    <n v="0"/>
    <n v="23000"/>
    <n v="0"/>
    <n v="23000"/>
    <n v="0.68668187822745297"/>
    <n v="0"/>
    <n v="0"/>
    <n v="0.83785621761834406"/>
    <n v="19270.693005221914"/>
    <m/>
    <m/>
  </r>
  <r>
    <s v="Agro Sudamerica1012362"/>
    <x v="2"/>
    <x v="0"/>
    <n v="1012362"/>
    <s v="PO Corazon@ Cj 18k AS"/>
    <s v="Menudencias"/>
    <s v="Menudencias Corazón"/>
    <n v="0"/>
    <n v="0"/>
    <n v="0"/>
    <n v="0"/>
    <n v="0"/>
    <n v="0"/>
    <n v="0.82894743202416898"/>
    <n v="0"/>
    <n v="0"/>
    <n v="0"/>
    <m/>
    <m/>
  </r>
  <r>
    <s v="Agro Sudamerica1012552"/>
    <x v="2"/>
    <x v="0"/>
    <n v="1012552"/>
    <s v="PO PchDeh Random@ Cj 10k AS"/>
    <s v="Pechuga Desh"/>
    <s v="Pechuga Desh s/Piel"/>
    <n v="46000"/>
    <n v="0"/>
    <n v="0"/>
    <n v="0"/>
    <n v="46000"/>
    <n v="0"/>
    <n v="3.6469135802469101"/>
    <n v="3.6469135802469101"/>
    <n v="3.6469135802469101"/>
    <n v="167758.02469135786"/>
    <m/>
    <m/>
  </r>
  <r>
    <s v="Agro Sudamerica1012556"/>
    <x v="2"/>
    <x v="0"/>
    <n v="1012556"/>
    <s v="PO CDM 14% proteina@ Cj 20k AS"/>
    <s v="Carne Recuperada"/>
    <s v="Carne Recuperada ADM"/>
    <n v="120000"/>
    <n v="69000"/>
    <n v="0"/>
    <n v="52002.509999999995"/>
    <n v="241002.51"/>
    <n v="0.98666987300308095"/>
    <n v="1.07557083333333"/>
    <n v="1.0501181263769286"/>
    <n v="1.0501181263769286"/>
    <n v="253081.10425333699"/>
    <m/>
    <m/>
  </r>
  <r>
    <s v="Agro Sudamerica1012602"/>
    <x v="2"/>
    <x v="0"/>
    <n v="1012602"/>
    <s v="PO Ala Ctro NMr IQF@ Cj 20k AS"/>
    <s v="Ala"/>
    <s v="Ala Centro"/>
    <n v="0"/>
    <n v="0"/>
    <n v="0"/>
    <n v="0"/>
    <n v="0"/>
    <n v="0"/>
    <n v="0"/>
    <n v="0"/>
    <n v="0"/>
    <n v="0"/>
    <m/>
    <m/>
  </r>
  <r>
    <s v="Agro Sudamerica1012698"/>
    <x v="2"/>
    <x v="0"/>
    <n v="1012698"/>
    <s v="PO File 4x10 NMr SD@ CJ AS"/>
    <s v="Filete"/>
    <s v="Filete"/>
    <n v="0"/>
    <n v="0"/>
    <n v="0"/>
    <n v="0"/>
    <n v="0"/>
    <n v="0"/>
    <n v="0"/>
    <n v="0"/>
    <n v="0.92774166666666658"/>
    <n v="0"/>
    <m/>
    <m/>
  </r>
  <r>
    <s v="Agro Sudamerica1012699"/>
    <x v="2"/>
    <x v="0"/>
    <n v="1012699"/>
    <s v="PO Tru- Ctro Ala 4x10NMr@Bo Cj 20k SD"/>
    <s v="Ala"/>
    <s v="Ala Trutro"/>
    <n v="0"/>
    <n v="0"/>
    <n v="0"/>
    <n v="0"/>
    <n v="0"/>
    <n v="0"/>
    <n v="0"/>
    <n v="0"/>
    <n v="0.92774166666666658"/>
    <n v="0"/>
    <m/>
    <m/>
  </r>
  <r>
    <s v="Agro Sudamerica1012719"/>
    <x v="2"/>
    <x v="0"/>
    <n v="1012719"/>
    <s v="PO Ppa Esp@ 2 Blox10kg CJ AS SD"/>
    <s v="Carne Recuperada"/>
    <s v="Carne Recuperada ADM"/>
    <n v="24000"/>
    <n v="69000"/>
    <n v="0"/>
    <n v="22590.38"/>
    <n v="115590.38"/>
    <n v="0.69999906853704397"/>
    <n v="0.62929166666666703"/>
    <n v="0.67149942417257724"/>
    <n v="0.67149942417257724"/>
    <n v="77618.873609889386"/>
    <m/>
    <m/>
  </r>
  <r>
    <s v="Agro Sudamerica1012744"/>
    <x v="2"/>
    <x v="0"/>
    <n v="1012744"/>
    <s v="PO Pch Deh NMr@SD Cj 20kg AS"/>
    <s v="Pechuga Desh"/>
    <s v="Pechuga Desh s/Piel"/>
    <n v="0"/>
    <n v="0"/>
    <n v="0"/>
    <n v="0"/>
    <n v="0"/>
    <n v="0"/>
    <n v="0"/>
    <n v="0"/>
    <n v="3.4128200397882997"/>
    <n v="0"/>
    <m/>
    <m/>
  </r>
  <r>
    <s v="Agro Sudamerica1012763"/>
    <x v="2"/>
    <x v="0"/>
    <n v="1012763"/>
    <s v="PO Pana S/cora blo@Cj 20kg AS"/>
    <s v="Menudencias"/>
    <s v="Menudencias Pana"/>
    <n v="24000"/>
    <n v="0"/>
    <n v="0"/>
    <n v="23982.75"/>
    <n v="47982.75"/>
    <n v="0.70667165365374696"/>
    <n v="0.85164583333333299"/>
    <n v="0.85164583333333299"/>
    <n v="0.85164583333333299"/>
    <n v="40864.309109374983"/>
    <m/>
    <m/>
  </r>
  <r>
    <s v="Agro Sudamerica1012778"/>
    <x v="2"/>
    <x v="0"/>
    <n v="1012778"/>
    <s v="PO Corazón@ Placa Cj 19kg SD"/>
    <s v="Menudencias"/>
    <s v="Menudencias Corazón"/>
    <n v="12000"/>
    <n v="0"/>
    <n v="23000"/>
    <n v="0"/>
    <n v="35000"/>
    <n v="0"/>
    <n v="0.60750000000000004"/>
    <n v="0.60750000000000015"/>
    <n v="0.60750000000000015"/>
    <n v="21262.500000000004"/>
    <m/>
    <m/>
  </r>
  <r>
    <s v="Agrosuper Asia1012012"/>
    <x v="2"/>
    <x v="1"/>
    <n v="1012012"/>
    <s v="PO Ala Ctro Mr@ Fi Cj 18k AS"/>
    <s v="Ala"/>
    <s v="Ala Centro"/>
    <n v="37000"/>
    <n v="22000"/>
    <n v="0"/>
    <n v="0"/>
    <n v="59000"/>
    <n v="5.1929333333333298"/>
    <n v="6.5189189189189189"/>
    <n v="6.0244836158192081"/>
    <n v="6.0244836158192081"/>
    <n v="355444.53333333327"/>
    <m/>
    <m/>
  </r>
  <r>
    <s v="Agrosuper Asia1012612"/>
    <x v="2"/>
    <x v="1"/>
    <n v="1012612"/>
    <s v="PO Ppa Esp Blo@ Bo Cj 20k AS"/>
    <s v="Carne Recuperada"/>
    <s v="Carne Recuperada Pul"/>
    <n v="950000"/>
    <n v="0"/>
    <n v="0"/>
    <n v="143866.23999999999"/>
    <n v="1093866.24"/>
    <n v="0.85000007249034804"/>
    <n v="1.1203949107534898"/>
    <n v="1.1203949107534898"/>
    <n v="1.1203949107534898"/>
    <n v="1225562.1683410555"/>
    <m/>
    <m/>
  </r>
  <r>
    <s v="Agrosuper Brasil1011560"/>
    <x v="2"/>
    <x v="2"/>
    <n v="1011560"/>
    <s v="PO Corazón@ Bo Cj 18k AS"/>
    <s v="Menudencias"/>
    <s v="Menudencias Corazón"/>
    <n v="24000"/>
    <n v="0"/>
    <n v="0"/>
    <n v="0"/>
    <n v="24000"/>
    <n v="0"/>
    <n v="2.8"/>
    <n v="2.8"/>
    <n v="2.8"/>
    <n v="67200"/>
    <m/>
    <m/>
  </r>
  <r>
    <s v="Agrosuper Brasil1012362"/>
    <x v="2"/>
    <x v="2"/>
    <n v="1012362"/>
    <s v="PO Corazon@ Cj 18k AS"/>
    <s v="Menudencias"/>
    <s v="Menudencias Corazón"/>
    <n v="24000"/>
    <n v="0"/>
    <n v="0"/>
    <n v="0"/>
    <n v="24000"/>
    <n v="2.6866930900824801"/>
    <n v="2.7"/>
    <n v="2.7"/>
    <n v="2.7"/>
    <n v="64800.000000000007"/>
    <m/>
    <m/>
  </r>
  <r>
    <s v="Agrosuper Brasil1012674"/>
    <x v="2"/>
    <x v="2"/>
    <n v="1012674"/>
    <s v="PO Corazon@Pla Cj 19k"/>
    <s v="Menudencias"/>
    <s v="Menudencias Corazón"/>
    <n v="24000"/>
    <n v="0"/>
    <n v="0"/>
    <n v="0"/>
    <n v="24000"/>
    <n v="2.48667695473251"/>
    <n v="2.4666666666666668"/>
    <n v="2.4666666666666668"/>
    <n v="2.4666666666666668"/>
    <n v="59200"/>
    <m/>
    <m/>
  </r>
  <r>
    <s v="Agrosuper Shanghai1011586"/>
    <x v="2"/>
    <x v="3"/>
    <n v="1011586"/>
    <s v="PO Ala Media B 4x10@ Cj 20k AS"/>
    <s v="Ala"/>
    <s v="Ala Centro"/>
    <n v="0"/>
    <n v="0"/>
    <n v="0"/>
    <n v="0"/>
    <n v="0"/>
    <n v="0"/>
    <n v="0"/>
    <n v="0"/>
    <n v="0"/>
    <n v="0"/>
    <m/>
    <m/>
  </r>
  <r>
    <s v="Agrosuper Shanghai1011968"/>
    <x v="2"/>
    <x v="3"/>
    <n v="1011968"/>
    <s v="PO Garra L A@ Bo Cj 20k AS"/>
    <s v="Patas"/>
    <s v="Patas Garras"/>
    <n v="0"/>
    <n v="0"/>
    <n v="0"/>
    <n v="0"/>
    <n v="0"/>
    <n v="0"/>
    <n v="0"/>
    <n v="0"/>
    <n v="0"/>
    <n v="0"/>
    <m/>
    <m/>
  </r>
  <r>
    <s v="Agrosuper Shanghai1012312"/>
    <x v="2"/>
    <x v="3"/>
    <n v="1012312"/>
    <s v="PO Piel @ Cj 20k AS MUESTRA SAG"/>
    <s v="Muestra"/>
    <s v="Muestra"/>
    <n v="0"/>
    <n v="0"/>
    <n v="0"/>
    <n v="0"/>
    <n v="0"/>
    <n v="0"/>
    <n v="0"/>
    <n v="0"/>
    <n v="0"/>
    <n v="0"/>
    <m/>
    <m/>
  </r>
  <r>
    <s v="Agrosuper Shanghai1012448"/>
    <x v="2"/>
    <x v="3"/>
    <n v="1012448"/>
    <s v="PO Garra Economy@ Cj 20k AS"/>
    <s v="Patas"/>
    <s v="Patas Garras"/>
    <n v="0"/>
    <n v="0"/>
    <n v="0"/>
    <n v="0"/>
    <n v="0"/>
    <n v="0"/>
    <n v="0"/>
    <n v="0"/>
    <n v="0"/>
    <n v="0"/>
    <m/>
    <m/>
  </r>
  <r>
    <s v="Agrosuper Shanghai1012452"/>
    <x v="2"/>
    <x v="3"/>
    <n v="1012452"/>
    <s v="PO Ala Media Grado B@ Cj AS"/>
    <s v="Ala"/>
    <s v="Ala Centro"/>
    <n v="0"/>
    <n v="0"/>
    <n v="0"/>
    <n v="0"/>
    <n v="0"/>
    <n v="0"/>
    <n v="0"/>
    <n v="0"/>
    <n v="0"/>
    <n v="0"/>
    <m/>
    <m/>
  </r>
  <r>
    <s v="Agrosuper Shanghai1012455"/>
    <x v="2"/>
    <x v="3"/>
    <n v="1012455"/>
    <s v="PO Ctro Pta Ala Choice@ Cj 20k AS"/>
    <s v="Ala"/>
    <s v="Ala Centro-Punta"/>
    <n v="0"/>
    <n v="0"/>
    <n v="0"/>
    <n v="0"/>
    <n v="0"/>
    <n v="0"/>
    <n v="0"/>
    <n v="0"/>
    <n v="0"/>
    <n v="0"/>
    <m/>
    <m/>
  </r>
  <r>
    <s v="Agrosuper Shanghai1012502"/>
    <x v="2"/>
    <x v="3"/>
    <n v="1012502"/>
    <s v="PO Garra Large B@ Cj 20k AS"/>
    <s v="Patas"/>
    <s v="Patas Garras"/>
    <n v="0"/>
    <n v="0"/>
    <n v="0"/>
    <n v="0"/>
    <n v="0"/>
    <n v="0"/>
    <n v="0"/>
    <n v="0"/>
    <n v="0"/>
    <n v="0"/>
    <m/>
    <m/>
  </r>
  <r>
    <s v="Agrosuper Shanghai1012503"/>
    <x v="2"/>
    <x v="3"/>
    <n v="1012503"/>
    <s v="PO Garra M B@ Cj 20k AS"/>
    <s v="Patas"/>
    <s v="Patas Garras"/>
    <n v="0"/>
    <n v="0"/>
    <n v="0"/>
    <n v="16500"/>
    <n v="16500"/>
    <n v="0"/>
    <n v="0"/>
    <n v="0"/>
    <n v="5.1446981827560698"/>
    <n v="84887.520015475151"/>
    <m/>
    <m/>
  </r>
  <r>
    <s v="Agrosuper Shanghai1012504"/>
    <x v="2"/>
    <x v="3"/>
    <n v="1012504"/>
    <s v="PO Garra Economy@ Cj 20k AS"/>
    <s v="Patas"/>
    <s v="Patas Garras"/>
    <n v="0"/>
    <n v="0"/>
    <n v="0"/>
    <n v="0"/>
    <n v="0"/>
    <n v="0"/>
    <n v="0"/>
    <n v="0"/>
    <n v="0"/>
    <n v="0"/>
    <m/>
    <m/>
  </r>
  <r>
    <s v="Agrosuper Shanghai1012598"/>
    <x v="2"/>
    <x v="3"/>
    <n v="1012598"/>
    <s v="GA Garra G Large B@ Cj 20k AS"/>
    <s v="Patas"/>
    <s v="Patas Garras"/>
    <n v="0"/>
    <n v="0"/>
    <n v="0"/>
    <n v="7640"/>
    <n v="7640"/>
    <n v="0"/>
    <n v="0"/>
    <n v="0"/>
    <n v="1.0796761375126389"/>
    <n v="8248.7256905965605"/>
    <m/>
    <m/>
  </r>
  <r>
    <s v="Agro Mexico1012764"/>
    <x v="2"/>
    <x v="5"/>
    <n v="1012764"/>
    <s v="PO Ppa Esp@ Bo Cj 20k AS"/>
    <s v="Carne Recuperada"/>
    <s v="Carne Recuperada Pulpa"/>
    <n v="161000"/>
    <n v="0"/>
    <n v="0"/>
    <n v="143799.72000000003"/>
    <n v="304799.72000000003"/>
    <n v="0.68207764935292203"/>
    <n v="0.76217570833333392"/>
    <n v="0.76217570833333392"/>
    <n v="0.76217570833333392"/>
    <n v="232310.94249080186"/>
    <m/>
    <m/>
  </r>
  <r>
    <s v="Agrosuper Shanghai1030525"/>
    <x v="1"/>
    <x v="3"/>
    <n v="1030525"/>
    <s v="PV Tru Ala@ Ex blo Cj 15k SO"/>
    <s v="Ala"/>
    <s v="Ala Trutro"/>
    <n v="0"/>
    <n v="0"/>
    <n v="0"/>
    <n v="0"/>
    <n v="0"/>
    <n v="0"/>
    <n v="0"/>
    <n v="0"/>
    <n v="0"/>
    <n v="0"/>
    <m/>
    <m/>
  </r>
  <r>
    <s v="Agro Sudamerica1030230"/>
    <x v="1"/>
    <x v="0"/>
    <n v="1030230"/>
    <s v="Pv Piel Tru@ Bo Cj So"/>
    <s v="Recortes"/>
    <s v="Recortes Piel"/>
    <n v="0"/>
    <n v="0"/>
    <n v="0"/>
    <n v="0"/>
    <n v="0"/>
    <n v="0"/>
    <n v="0"/>
    <n v="0"/>
    <n v="0"/>
    <n v="0"/>
    <m/>
    <m/>
  </r>
  <r>
    <s v="Agro Sudamerica1030672"/>
    <x v="1"/>
    <x v="0"/>
    <n v="1030672"/>
    <s v="PV Tru Larg He@ Ex Bo Cj 15K AS"/>
    <s v="Trutro"/>
    <s v="Trutro Largo"/>
    <n v="0"/>
    <n v="0"/>
    <n v="0"/>
    <n v="0"/>
    <n v="0"/>
    <n v="0"/>
    <n v="0"/>
    <n v="0"/>
    <n v="0"/>
    <n v="0"/>
    <m/>
    <m/>
  </r>
  <r>
    <s v="Agrosuper Shanghai1021905"/>
    <x v="0"/>
    <x v="3"/>
    <n v="1021905"/>
    <s v="GO Triming 70/30@ Cj 20k AS"/>
    <s v="Recortes"/>
    <s v="Recortes No Magro"/>
    <n v="0"/>
    <n v="0"/>
    <n v="0"/>
    <n v="0"/>
    <n v="0"/>
    <n v="0"/>
    <n v="0"/>
    <n v="0"/>
    <n v="0"/>
    <n v="0"/>
    <m/>
    <m/>
  </r>
  <r>
    <s v="Agrosuper Shanghai1021971"/>
    <x v="0"/>
    <x v="3"/>
    <n v="1021971"/>
    <s v="GO Cue Back@ Cj 20k bca AS"/>
    <s v="Cueros"/>
    <s v="Cuero Back"/>
    <n v="0"/>
    <n v="0"/>
    <n v="0"/>
    <n v="0"/>
    <n v="0"/>
    <n v="0"/>
    <n v="0"/>
    <n v="0"/>
    <n v="0"/>
    <n v="0"/>
    <m/>
    <m/>
  </r>
  <r>
    <s v="Agrosuper Shanghai1022418"/>
    <x v="0"/>
    <x v="3"/>
    <n v="1022418"/>
    <s v="GO Tripa s/Cal # Bidon AS"/>
    <s v="Subprod"/>
    <s v="Subprod Tripa"/>
    <n v="23000"/>
    <n v="0"/>
    <n v="0"/>
    <n v="0"/>
    <n v="23000"/>
    <n v="0"/>
    <n v="5.2697172619047601"/>
    <n v="5.2697172619047601"/>
    <n v="5.2697172619047601"/>
    <n v="121203.49702380948"/>
    <m/>
    <m/>
  </r>
  <r>
    <s v="Agrosuper Asia1022605"/>
    <x v="0"/>
    <x v="1"/>
    <n v="1022605"/>
    <s v="GO Recto Tubo Crud@ Cj 10k AS"/>
    <s v="Subprod"/>
    <s v="Subprod Tripa"/>
    <n v="0"/>
    <n v="0"/>
    <n v="0"/>
    <n v="0"/>
    <n v="0"/>
    <n v="4.2636250000000002"/>
    <n v="0"/>
    <n v="0"/>
    <n v="0"/>
    <n v="0"/>
    <m/>
    <m/>
  </r>
  <r>
    <s v="Agro Sudamerica1022842"/>
    <x v="0"/>
    <x v="0"/>
    <n v="1022842"/>
    <s v="GO Triming Lomo@ Cj 20k AS"/>
    <s v="Recortes"/>
    <s v="Recortes Magro"/>
    <n v="0"/>
    <n v="0"/>
    <n v="0"/>
    <n v="0"/>
    <n v="0"/>
    <n v="0"/>
    <n v="2.5249999999999999"/>
    <n v="0"/>
    <n v="0"/>
    <n v="0"/>
    <m/>
    <m/>
  </r>
  <r>
    <s v="Agro Sudamerica1022844"/>
    <x v="0"/>
    <x v="0"/>
    <n v="1022844"/>
    <s v="GO Cordon Lom@ CJ 20k AS"/>
    <s v="Recortes"/>
    <s v="Recortes No Magro"/>
    <n v="24000"/>
    <n v="0"/>
    <n v="0"/>
    <n v="0"/>
    <n v="24000"/>
    <n v="0"/>
    <n v="1.7235416666666701"/>
    <n v="1.7235416666666701"/>
    <n v="1.7235416666666701"/>
    <n v="41365.00000000008"/>
    <m/>
    <m/>
  </r>
  <r>
    <s v="Agrosuper Shanghai1022943"/>
    <x v="0"/>
    <x v="3"/>
    <n v="1022943"/>
    <s v="GO Lom Ctro@ Cj 16k AS"/>
    <s v="Lomo"/>
    <s v="Lomo Centro"/>
    <n v="0"/>
    <n v="0"/>
    <n v="0"/>
    <n v="0"/>
    <n v="0"/>
    <n v="0"/>
    <n v="0"/>
    <n v="0"/>
    <n v="0"/>
    <n v="0"/>
    <m/>
    <m/>
  </r>
  <r>
    <s v="Agrosuper Shanghai1022995"/>
    <x v="0"/>
    <x v="3"/>
    <n v="1022995"/>
    <s v="GO Panc Tec /C cue S/H@ Cj 20k AS"/>
    <s v="Panceta"/>
    <s v="Panceta c/Cuero"/>
    <n v="0"/>
    <n v="0"/>
    <n v="0"/>
    <n v="0"/>
    <n v="0"/>
    <n v="0"/>
    <n v="0"/>
    <n v="0"/>
    <n v="0"/>
    <n v="0"/>
    <m/>
    <m/>
  </r>
  <r>
    <s v="Agrosuper Shanghai1023110"/>
    <x v="0"/>
    <x v="3"/>
    <n v="1023110"/>
    <s v="GO Pna Forro@ Bo Cj 20k AS"/>
    <s v="Grasas"/>
    <s v="Cuero Forro"/>
    <n v="0"/>
    <n v="0"/>
    <n v="0"/>
    <n v="0"/>
    <n v="0"/>
    <n v="0"/>
    <n v="0"/>
    <n v="0"/>
    <n v="0"/>
    <n v="0"/>
    <m/>
    <m/>
  </r>
  <r>
    <s v="Agrosuper Asia1023370"/>
    <x v="0"/>
    <x v="1"/>
    <n v="1023370"/>
    <s v="GO Pna Nor@ Cj 20k AS"/>
    <s v="Pierna"/>
    <s v="Pierna Entera"/>
    <n v="0"/>
    <n v="0"/>
    <n v="0"/>
    <n v="0"/>
    <n v="0"/>
    <n v="0"/>
    <n v="0"/>
    <n v="0"/>
    <n v="0"/>
    <n v="0"/>
    <m/>
    <m/>
  </r>
  <r>
    <s v="Agrosuper Asia1023371"/>
    <x v="0"/>
    <x v="1"/>
    <n v="1023371"/>
    <s v="GO Pal Nor@ Cj 20k AS"/>
    <s v="Paleta"/>
    <s v="Paleta Entera"/>
    <n v="0"/>
    <n v="0"/>
    <n v="0"/>
    <n v="0"/>
    <n v="0"/>
    <n v="0"/>
    <n v="0"/>
    <n v="0"/>
    <n v="0"/>
    <n v="0"/>
    <m/>
    <m/>
  </r>
  <r>
    <s v="Agrosuper Asia1023372"/>
    <x v="0"/>
    <x v="1"/>
    <n v="1023372"/>
    <s v="GO Lom Ctro 27@ Fi Cj 20k AS"/>
    <s v="Centro"/>
    <s v="Lomo Centro"/>
    <n v="24000"/>
    <n v="0"/>
    <n v="46000"/>
    <n v="0"/>
    <n v="70000"/>
    <n v="2.7135097248992501"/>
    <n v="3"/>
    <n v="3"/>
    <n v="3"/>
    <n v="210000"/>
    <m/>
    <m/>
  </r>
  <r>
    <s v="Agrosuper Asia1023397"/>
    <x v="0"/>
    <x v="1"/>
    <n v="1023397"/>
    <s v="GO Gord Esp@ Cj 20k AS"/>
    <s v="Grasas"/>
    <s v="Grasa Gordura"/>
    <n v="48000"/>
    <n v="0"/>
    <n v="0"/>
    <n v="0"/>
    <n v="48000"/>
    <n v="0.91356223175965701"/>
    <n v="1.1535082916666666"/>
    <n v="1.1535082916666666"/>
    <n v="1.1535082916666666"/>
    <n v="55368.397999999994"/>
    <m/>
    <m/>
  </r>
  <r>
    <s v="Agro Sudamerica1100407"/>
    <x v="3"/>
    <x v="0"/>
    <n v="1100407"/>
    <s v="Nugg Pollo Uru@ Bo Cj 1k SH"/>
    <s v="Empanizado"/>
    <s v="Empanizados Nuggets"/>
    <n v="9000"/>
    <n v="0"/>
    <n v="0"/>
    <n v="0"/>
    <n v="9000"/>
    <n v="0"/>
    <n v="3.9"/>
    <n v="3.9"/>
    <n v="3.9"/>
    <n v="35100"/>
    <m/>
    <m/>
  </r>
  <r>
    <s v="Agro Sudamerica1100408"/>
    <x v="3"/>
    <x v="0"/>
    <n v="1100408"/>
    <s v="Nugg Pollo Uru@ Film 2.5k SH"/>
    <s v="Empanizado"/>
    <s v="Empanizados Nuggets"/>
    <n v="9000"/>
    <n v="0"/>
    <n v="0"/>
    <n v="0"/>
    <n v="9000"/>
    <n v="0"/>
    <n v="3.9"/>
    <n v="3.9"/>
    <n v="3.9"/>
    <n v="35100"/>
    <m/>
    <m/>
  </r>
  <r>
    <s v="Agrosuper Shanghai1030419"/>
    <x v="1"/>
    <x v="3"/>
    <n v="1030419"/>
    <s v="PV Hígad@ Bo Cj 15k SO"/>
    <s v="Menudencias"/>
    <s v="Menudencias Hígado"/>
    <n v="20000"/>
    <n v="0"/>
    <n v="0"/>
    <n v="0"/>
    <n v="20000"/>
    <n v="0"/>
    <n v="1.7749999999999999"/>
    <n v="1.7749999999999999"/>
    <n v="1.7749999999999999"/>
    <n v="35500"/>
    <m/>
    <m/>
  </r>
  <r>
    <s v="Agrosuper Shanghai1012424"/>
    <x v="2"/>
    <x v="3"/>
    <n v="1012424"/>
    <s v="PO Ctro-Pta-Ala@ Cj 20k AS"/>
    <s v="Ala"/>
    <s v="Ala Centro-Punta"/>
    <n v="0"/>
    <n v="0"/>
    <n v="0"/>
    <n v="0"/>
    <n v="0"/>
    <n v="0"/>
    <n v="0"/>
    <n v="0"/>
    <n v="0"/>
    <n v="0"/>
    <m/>
    <m/>
  </r>
  <r>
    <s v="Agrosuper Shanghai1012454"/>
    <x v="2"/>
    <x v="3"/>
    <n v="1012454"/>
    <s v="PO Ctro Pta Ala@ Cj 20k AS"/>
    <s v="Ala"/>
    <s v="Ala Centro-Punta"/>
    <n v="0"/>
    <n v="0"/>
    <n v="0"/>
    <n v="0"/>
    <n v="0"/>
    <n v="0"/>
    <n v="0"/>
    <n v="0"/>
    <n v="0"/>
    <n v="0"/>
    <m/>
    <m/>
  </r>
  <r>
    <s v="Agro Sudamerica1021005"/>
    <x v="0"/>
    <x v="0"/>
    <n v="1021005"/>
    <s v="GO PpPal 77@ Bo Cj 20k AS"/>
    <s v="Paleta"/>
    <s v="Paleta Pulpa"/>
    <n v="0"/>
    <n v="0"/>
    <n v="0"/>
    <n v="0"/>
    <n v="0"/>
    <n v="0"/>
    <n v="0"/>
    <n v="0"/>
    <n v="0"/>
    <n v="0"/>
    <m/>
    <m/>
  </r>
  <r>
    <s v="Agro Sudamerica1022102"/>
    <x v="0"/>
    <x v="0"/>
    <n v="1022102"/>
    <s v="GO Pecho S/cue K@ Cj 20k AS"/>
    <s v="Cost-Pec"/>
    <s v="Cost-Pec Entero"/>
    <n v="0"/>
    <n v="0"/>
    <n v="0"/>
    <n v="0"/>
    <n v="0"/>
    <n v="0"/>
    <n v="0"/>
    <n v="0"/>
    <n v="0"/>
    <n v="0"/>
    <m/>
    <m/>
  </r>
  <r>
    <s v="Agro Sudamerica1020993"/>
    <x v="0"/>
    <x v="0"/>
    <n v="1020993"/>
    <s v="GO Pal Nor@ Cj 20k AS"/>
    <s v="Paleta"/>
    <s v="Paleta Entera"/>
    <n v="2900"/>
    <n v="0"/>
    <n v="0"/>
    <n v="0"/>
    <n v="2900"/>
    <n v="0"/>
    <n v="1.9"/>
    <n v="1.9"/>
    <n v="1.9"/>
    <n v="5510"/>
    <m/>
    <m/>
  </r>
  <r>
    <s v="Agrosuper Asia1022767"/>
    <x v="0"/>
    <x v="1"/>
    <n v="1022767"/>
    <s v="GO Gord Esp@ 20kg AA"/>
    <s v="Grasas"/>
    <s v="Grasa Gordura"/>
    <n v="0"/>
    <n v="0"/>
    <n v="0"/>
    <n v="0"/>
    <n v="0"/>
    <n v="0"/>
    <n v="0"/>
    <n v="0"/>
    <n v="0"/>
    <n v="0"/>
    <m/>
    <m/>
  </r>
  <r>
    <s v="Agrosuper Shanghai1021740"/>
    <x v="0"/>
    <x v="3"/>
    <n v="1021740"/>
    <s v="GO Pana S/Corazón@ Cj 20k AS"/>
    <s v="Subprod"/>
    <s v="Subprod Visceras"/>
    <n v="0"/>
    <n v="0"/>
    <n v="0"/>
    <n v="0"/>
    <n v="0"/>
    <n v="0"/>
    <n v="0"/>
    <n v="0"/>
    <n v="0"/>
    <n v="0"/>
    <m/>
    <m/>
  </r>
  <r>
    <s v="Agrosuper Shanghai1022388"/>
    <x v="0"/>
    <x v="3"/>
    <n v="1022388"/>
    <s v="GO Mixto Hso@ Bo Cj 10k AS"/>
    <s v="Huesos"/>
    <s v="Huesos Cuarto Centra"/>
    <n v="0"/>
    <n v="0"/>
    <n v="0"/>
    <n v="0"/>
    <n v="0"/>
    <n v="0"/>
    <n v="0"/>
    <n v="0"/>
    <n v="0"/>
    <n v="0"/>
    <m/>
    <m/>
  </r>
  <r>
    <s v="Agrosuper Shanghai1022646"/>
    <x v="0"/>
    <x v="3"/>
    <n v="1022646"/>
    <s v="GO Pecho Belly S/p@ Vp Cj AS"/>
    <s v="Panceta"/>
    <s v="Panceta s/Cuero"/>
    <n v="0"/>
    <n v="0"/>
    <n v="0"/>
    <n v="0"/>
    <n v="0"/>
    <n v="0"/>
    <n v="0"/>
    <n v="0"/>
    <n v="0"/>
    <n v="0"/>
    <m/>
    <m/>
  </r>
  <r>
    <s v="Agrosuper Shanghai1023035"/>
    <x v="0"/>
    <x v="3"/>
    <n v="1023035"/>
    <s v="GO Belly Strip@ Cj 20k AS"/>
    <s v="Recortes"/>
    <s v="Recortes No Magro"/>
    <n v="20000"/>
    <n v="0"/>
    <n v="0"/>
    <n v="0"/>
    <n v="20000"/>
    <n v="0"/>
    <n v="0.92500000000000004"/>
    <n v="0.92500000000000004"/>
    <n v="0.92500000000000004"/>
    <n v="18500"/>
    <m/>
    <m/>
  </r>
  <r>
    <s v="Agrosuper Shanghai1023362"/>
    <x v="0"/>
    <x v="3"/>
    <n v="1023362"/>
    <s v="GO Cuarto Delant @ COM Cj AS"/>
    <s v="Vara Gordo"/>
    <s v="Vara Cuarto Delanter"/>
    <n v="0"/>
    <n v="0"/>
    <n v="0"/>
    <n v="0"/>
    <n v="0"/>
    <n v="0"/>
    <n v="0"/>
    <n v="0"/>
    <n v="0"/>
    <n v="0"/>
    <m/>
    <m/>
  </r>
  <r>
    <s v="Agrosuper Shanghai1023363"/>
    <x v="0"/>
    <x v="3"/>
    <n v="1023363"/>
    <s v="GO Cuarto Trasero @ COM Cj AS"/>
    <s v="Vara Gordo"/>
    <s v="Vara Cuarto Trasero"/>
    <n v="0"/>
    <n v="0"/>
    <n v="0"/>
    <n v="0"/>
    <n v="0"/>
    <n v="0"/>
    <n v="0"/>
    <n v="0"/>
    <n v="0"/>
    <n v="0"/>
    <m/>
    <m/>
  </r>
  <r>
    <s v="Agrosuper Shanghai1023364"/>
    <x v="0"/>
    <x v="3"/>
    <n v="1023364"/>
    <s v="GO Manos @ COM Cj 20k AS"/>
    <s v="Subprod"/>
    <s v="Subprod Patas-Manos"/>
    <n v="0"/>
    <n v="0"/>
    <n v="0"/>
    <n v="0"/>
    <n v="0"/>
    <n v="0"/>
    <n v="0"/>
    <n v="0"/>
    <n v="0"/>
    <n v="0"/>
    <m/>
    <m/>
  </r>
  <r>
    <s v="Agrosuper Shanghai1023365"/>
    <x v="0"/>
    <x v="3"/>
    <n v="1023365"/>
    <s v="GO Mantec @ COM Cj AS"/>
    <s v="Grasas"/>
    <s v="Grasa Interior"/>
    <n v="0"/>
    <n v="0"/>
    <n v="0"/>
    <n v="0"/>
    <n v="0"/>
    <n v="0"/>
    <n v="0"/>
    <n v="0"/>
    <n v="0"/>
    <n v="0"/>
    <m/>
    <m/>
  </r>
  <r>
    <s v="Agrosuper Shanghai1023366"/>
    <x v="0"/>
    <x v="3"/>
    <n v="1023366"/>
    <s v="GO Patas @ COM Cj 20k AS"/>
    <s v="Subprod"/>
    <s v="Subprod Patas-Manos"/>
    <n v="0"/>
    <n v="0"/>
    <n v="0"/>
    <n v="0"/>
    <n v="0"/>
    <n v="0"/>
    <n v="0"/>
    <n v="0"/>
    <n v="0"/>
    <n v="0"/>
    <m/>
    <m/>
  </r>
  <r>
    <s v="Agrosuper Shanghai1023367"/>
    <x v="0"/>
    <x v="3"/>
    <n v="1023367"/>
    <s v="GO Cab Ent @ COM Cj 20k AS"/>
    <s v="Cabeza"/>
    <s v="Cabeza Entera"/>
    <n v="0"/>
    <n v="0"/>
    <n v="0"/>
    <n v="0"/>
    <n v="0"/>
    <n v="0"/>
    <n v="0"/>
    <n v="0"/>
    <n v="0"/>
    <n v="0"/>
    <m/>
    <m/>
  </r>
  <r>
    <s v="Agrosuper Shanghai1023368"/>
    <x v="0"/>
    <x v="3"/>
    <n v="1023368"/>
    <s v="GO Cuarto Central @ COM Cj AS"/>
    <s v="Vara Gordo"/>
    <s v="Vara Cuarto Central"/>
    <n v="0"/>
    <n v="0"/>
    <n v="0"/>
    <n v="0"/>
    <n v="0"/>
    <n v="0"/>
    <n v="0"/>
    <n v="0"/>
    <n v="0"/>
    <n v="0"/>
    <m/>
    <m/>
  </r>
  <r>
    <s v="Exportacion Directa1023166"/>
    <x v="0"/>
    <x v="4"/>
    <n v="1023166"/>
    <s v="GO Lom Tocino@ Bo Cj 20k AP"/>
    <s v="Panceta"/>
    <s v="Panceta s/Cuero"/>
    <n v="0"/>
    <n v="0"/>
    <n v="0"/>
    <n v="0"/>
    <n v="0"/>
    <n v="0"/>
    <n v="0"/>
    <n v="0"/>
    <n v="1.365764"/>
    <n v="0"/>
    <m/>
    <m/>
  </r>
  <r>
    <s v="Agro Sudamerica1011105"/>
    <x v="2"/>
    <x v="0"/>
    <n v="1011105"/>
    <s v="PO Tru-Ctro Ala 60-80 4x10 NMr@ Cj20k AS"/>
    <s v="Trutro"/>
    <s v="Trutro Largo"/>
    <n v="0"/>
    <n v="0"/>
    <n v="0"/>
    <n v="0"/>
    <n v="0"/>
    <n v="0"/>
    <n v="2.5477857142857103"/>
    <n v="0"/>
    <n v="0"/>
    <n v="0"/>
    <m/>
    <m/>
  </r>
  <r>
    <s v="Agro Sudamerica1030661"/>
    <x v="1"/>
    <x v="0"/>
    <n v="1030661"/>
    <s v="PV PchDeh S/p c/f MA@ Bo Cj 16k SO"/>
    <s v="Pech Desh"/>
    <s v="Pech Desh c/Piel"/>
    <n v="0"/>
    <n v="0"/>
    <n v="0"/>
    <n v="0"/>
    <n v="0"/>
    <n v="0"/>
    <n v="0"/>
    <n v="0"/>
    <n v="0"/>
    <n v="0"/>
    <m/>
    <m/>
  </r>
  <r>
    <s v="Agro Sudamerica1030736"/>
    <x v="1"/>
    <x v="0"/>
    <n v="1030736"/>
    <s v="PV PchDeh c/p@ Cj 17,5k AS"/>
    <s v="Pech Desh"/>
    <s v="Pech Desh c/Piel"/>
    <n v="0"/>
    <n v="0"/>
    <n v="0"/>
    <n v="0"/>
    <n v="0"/>
    <n v="0"/>
    <n v="0"/>
    <n v="0"/>
    <n v="0"/>
    <n v="0"/>
    <m/>
    <m/>
  </r>
  <r>
    <s v="Agro Sudamerica1030755"/>
    <x v="1"/>
    <x v="0"/>
    <n v="1030755"/>
    <s v="PV Osob@ Cj 14k AS"/>
    <s v="Trutro"/>
    <s v="Trutro Osobuco"/>
    <n v="0"/>
    <n v="0"/>
    <n v="0"/>
    <n v="0"/>
    <n v="0"/>
    <n v="0"/>
    <n v="0"/>
    <n v="0"/>
    <n v="0"/>
    <n v="0"/>
    <m/>
    <m/>
  </r>
  <r>
    <s v="Agrosuper Asia1030576"/>
    <x v="1"/>
    <x v="1"/>
    <n v="1030576"/>
    <s v="PV Muestra Piel Tru Cor@ Bo Cj 15k AS"/>
    <s v="Muestras"/>
    <s v="Muestras"/>
    <n v="0"/>
    <n v="0"/>
    <n v="0"/>
    <n v="0"/>
    <n v="0"/>
    <n v="0"/>
    <n v="0"/>
    <n v="0"/>
    <n v="1"/>
    <n v="0"/>
    <m/>
    <m/>
  </r>
  <r>
    <s v="Agrosuper Brasil1030740"/>
    <x v="1"/>
    <x v="2"/>
    <n v="1030740"/>
    <s v="PV PchDeh S/p S/ten C/f@ Cj 20k AS"/>
    <s v="Pech Desh"/>
    <s v="Pech Desh c/Piel"/>
    <n v="0"/>
    <n v="0"/>
    <n v="0"/>
    <n v="0"/>
    <n v="0"/>
    <n v="0"/>
    <n v="0"/>
    <n v="0"/>
    <n v="0"/>
    <n v="0"/>
    <m/>
    <m/>
  </r>
  <r>
    <s v="Agro Sudamerica1012342"/>
    <x v="2"/>
    <x v="0"/>
    <n v="1012342"/>
    <s v="PO Corazon@ Cj 18k AS"/>
    <s v="Menudencias"/>
    <s v="Menudencias Corazón"/>
    <n v="0"/>
    <n v="0"/>
    <n v="0"/>
    <n v="0"/>
    <n v="0"/>
    <n v="0"/>
    <n v="0"/>
    <n v="0"/>
    <n v="0"/>
    <n v="0"/>
    <m/>
    <m/>
  </r>
  <r>
    <s v="Agro Sudamerica1011431"/>
    <x v="2"/>
    <x v="0"/>
    <n v="1011431"/>
    <s v="PO Corazón@ Bo 20k Cj SP"/>
    <s v="Menudencias"/>
    <s v="Menudencias Corazón"/>
    <n v="0"/>
    <n v="0"/>
    <n v="0"/>
    <n v="0"/>
    <n v="0"/>
    <n v="0"/>
    <n v="0"/>
    <n v="0"/>
    <n v="0"/>
    <n v="0"/>
    <m/>
    <m/>
  </r>
  <r>
    <s v="Agro Sudamerica1011566"/>
    <x v="2"/>
    <x v="0"/>
    <n v="1011566"/>
    <s v="PO Garra Lag@Cj 20 kg Muestra"/>
    <s v="Muestra"/>
    <s v="Muestra"/>
    <n v="0"/>
    <n v="0"/>
    <n v="0"/>
    <n v="0"/>
    <n v="0"/>
    <n v="0"/>
    <n v="0"/>
    <n v="0"/>
    <n v="0.58101484042553198"/>
    <n v="0"/>
    <m/>
    <m/>
  </r>
  <r>
    <s v="Agrosuper Shanghai1012423"/>
    <x v="2"/>
    <x v="3"/>
    <n v="1012423"/>
    <s v="PO Ctro-Pta-Ala Choice@ Cj 20k AS"/>
    <s v="Ala"/>
    <s v="Ala Centro-Punta"/>
    <n v="0"/>
    <n v="0"/>
    <n v="0"/>
    <n v="0"/>
    <n v="0"/>
    <n v="0"/>
    <n v="0"/>
    <n v="0"/>
    <n v="0"/>
    <n v="0"/>
    <m/>
    <m/>
  </r>
  <r>
    <s v="Agro Sudamerica1022781"/>
    <x v="0"/>
    <x v="0"/>
    <n v="1022781"/>
    <s v="GO TRIPA CALIB 32/35# BO BIDON AS"/>
    <s v="Subprod"/>
    <s v="Subprod Tripa"/>
    <n v="0"/>
    <n v="0"/>
    <n v="0"/>
    <n v="0"/>
    <n v="0"/>
    <n v="0"/>
    <n v="11.053309329774484"/>
    <n v="0"/>
    <n v="0"/>
    <n v="0"/>
    <m/>
    <m/>
  </r>
  <r>
    <s v="Agro Sudamerica1022782"/>
    <x v="0"/>
    <x v="0"/>
    <n v="1022782"/>
    <s v="GO TRIPA CALIB 35/38# BO BIDON AS"/>
    <s v="Subprod"/>
    <s v="Subprod Tripa"/>
    <n v="0"/>
    <n v="0"/>
    <n v="0"/>
    <n v="0"/>
    <n v="0"/>
    <n v="0"/>
    <n v="7.9176040494938134"/>
    <n v="0"/>
    <n v="0"/>
    <n v="0"/>
    <m/>
    <m/>
  </r>
  <r>
    <s v="Agro Sudamerica1022783"/>
    <x v="0"/>
    <x v="0"/>
    <n v="1022783"/>
    <s v="GO TRIPA CALIB 38/40# BO BIDON AS"/>
    <s v="Subprod"/>
    <s v="Subprod Tripa"/>
    <n v="0"/>
    <n v="0"/>
    <n v="0"/>
    <n v="0"/>
    <n v="0"/>
    <n v="0"/>
    <n v="7.8294573643410796"/>
    <n v="0"/>
    <n v="7.7971967447477804"/>
    <n v="0"/>
    <m/>
    <m/>
  </r>
  <r>
    <s v="Agro Sudamerica1022784"/>
    <x v="0"/>
    <x v="0"/>
    <n v="1022784"/>
    <s v="GO TRIPA CALIB 40/42# BO BIN AS"/>
    <s v="Subprod"/>
    <s v="Subprod Tripa"/>
    <n v="0"/>
    <n v="0"/>
    <n v="0"/>
    <n v="0"/>
    <n v="0"/>
    <n v="0"/>
    <n v="7.7099236641221403"/>
    <n v="0"/>
    <n v="0"/>
    <n v="0"/>
    <m/>
    <m/>
  </r>
  <r>
    <s v="Agrosuper Brasil1022782"/>
    <x v="0"/>
    <x v="2"/>
    <n v="1022782"/>
    <s v="GO TRIPA CALIB 35/38# BO BIDON AS"/>
    <s v="Subprod"/>
    <s v="Subprod Tripa"/>
    <n v="0"/>
    <n v="0"/>
    <n v="0"/>
    <n v="0"/>
    <n v="0"/>
    <n v="0"/>
    <n v="0"/>
    <n v="0"/>
    <n v="8.3464566929133852"/>
    <n v="0"/>
    <m/>
    <m/>
  </r>
  <r>
    <s v="Agrosuper Brasil1022783"/>
    <x v="0"/>
    <x v="2"/>
    <n v="1022783"/>
    <s v="GO TRIPA CALIB 38/40# BO BIDON AS"/>
    <s v="Subprod"/>
    <s v="Subprod Tripa"/>
    <n v="0"/>
    <n v="0"/>
    <n v="0"/>
    <n v="0"/>
    <n v="0"/>
    <n v="0"/>
    <n v="0"/>
    <n v="0"/>
    <n v="0"/>
    <n v="0"/>
    <m/>
    <m/>
  </r>
  <r>
    <s v="Agrosuper Brasil1022784"/>
    <x v="0"/>
    <x v="2"/>
    <n v="1022784"/>
    <s v="GO TRIPA CALIB 40/42# BO BIN AS"/>
    <s v="Subprod"/>
    <s v="Subprod Tripa"/>
    <n v="0"/>
    <n v="0"/>
    <n v="0"/>
    <n v="0"/>
    <n v="0"/>
    <n v="0"/>
    <n v="0"/>
    <n v="0"/>
    <n v="8.0916030534351151"/>
    <n v="0"/>
    <m/>
    <m/>
  </r>
  <r>
    <s v="Agro Sudamerica1022786"/>
    <x v="0"/>
    <x v="0"/>
    <n v="1022786"/>
    <s v="GO Trip Calib Tub 35/39 Azul# Bidon AS"/>
    <s v="Subprod"/>
    <s v="Subprod Tripa"/>
    <n v="0"/>
    <n v="0"/>
    <n v="0"/>
    <n v="0"/>
    <n v="0"/>
    <n v="0"/>
    <n v="17.1449704142012"/>
    <n v="0"/>
    <n v="0"/>
    <n v="0"/>
    <m/>
    <m/>
  </r>
  <r>
    <s v="Agro Sudamerica1023295"/>
    <x v="0"/>
    <x v="0"/>
    <n v="1023295"/>
    <s v="GO Trip Calib Tub 37/40 Azul# Cj AS"/>
    <s v="Subprod"/>
    <s v="Subprod Tripa"/>
    <n v="0"/>
    <n v="0"/>
    <n v="0"/>
    <n v="0"/>
    <n v="0"/>
    <n v="12.287000000000001"/>
    <n v="0"/>
    <n v="0"/>
    <n v="0"/>
    <n v="0"/>
    <m/>
    <m/>
  </r>
  <r>
    <s v="Agro Sudamerica1012782"/>
    <x v="2"/>
    <x v="0"/>
    <n v="1012782"/>
    <s v="PO Pch Piel@CF Cj 18 k"/>
    <s v="Subprod"/>
    <s v="Subprod Piel"/>
    <n v="0"/>
    <n v="0"/>
    <n v="0"/>
    <n v="0"/>
    <n v="0"/>
    <n v="0"/>
    <n v="0"/>
    <n v="0"/>
    <n v="0.4753130482769119"/>
    <n v="0"/>
    <m/>
    <m/>
  </r>
  <r>
    <s v="Agro Sudamerica1021864"/>
    <x v="0"/>
    <x v="0"/>
    <n v="1021864"/>
    <s v="GO Cue Papda CP@ Cj 20k AS"/>
    <s v="Cueros"/>
    <s v="Cuero Papada"/>
    <n v="24000"/>
    <n v="0"/>
    <n v="0"/>
    <n v="0"/>
    <n v="24000"/>
    <n v="0"/>
    <n v="0.78"/>
    <n v="0.78"/>
    <n v="0.78"/>
    <n v="18720"/>
    <m/>
    <m/>
  </r>
  <r>
    <s v="Agro Sudamerica1030817"/>
    <x v="1"/>
    <x v="0"/>
    <n v="1030817"/>
    <s v="PV Tru Larg@ Bo Cj 15k AS"/>
    <s v="Trutro"/>
    <s v="Trutro Largo"/>
    <n v="0"/>
    <n v="0"/>
    <n v="0"/>
    <n v="0"/>
    <n v="0"/>
    <n v="0"/>
    <n v="2.35"/>
    <n v="0"/>
    <n v="0"/>
    <n v="0"/>
    <m/>
    <m/>
  </r>
  <r>
    <s v="Agro Sudamerica1030812"/>
    <x v="1"/>
    <x v="0"/>
    <n v="1030812"/>
    <s v=" PV TruDeh Cort S/h S/p@ Bo Cj AS"/>
    <s v="Trutro Desh"/>
    <s v="Trutro Desh Corto"/>
    <n v="24000"/>
    <n v="0"/>
    <n v="0"/>
    <n v="0"/>
    <n v="24000"/>
    <n v="0"/>
    <n v="4.55104166666667"/>
    <n v="4.55104166666667"/>
    <n v="4.55104166666667"/>
    <n v="109225.00000000007"/>
    <m/>
    <m/>
  </r>
  <r>
    <s v="Agro Sudamerica1030816"/>
    <x v="1"/>
    <x v="0"/>
    <n v="1030816"/>
    <s v="PV Tru Ala@ Ex Bo Cj AS"/>
    <s v="Ala"/>
    <s v="Ala Trutro"/>
    <n v="0"/>
    <n v="0"/>
    <n v="0"/>
    <n v="0"/>
    <n v="0"/>
    <n v="0"/>
    <n v="1.6"/>
    <n v="0"/>
    <n v="0"/>
    <n v="0"/>
    <m/>
    <m/>
  </r>
  <r>
    <s v="Agro Sudamerica1030821"/>
    <x v="1"/>
    <x v="0"/>
    <n v="1030821"/>
    <s v="PV PchDeh S/p c/f MA@ Cj 15k SO"/>
    <s v="Pech Desh"/>
    <s v="Pech Desh s/Piel"/>
    <n v="0"/>
    <n v="0"/>
    <n v="0"/>
    <n v="0"/>
    <n v="0"/>
    <n v="0"/>
    <n v="0"/>
    <n v="0"/>
    <n v="0"/>
    <n v="0"/>
    <m/>
    <m/>
  </r>
  <r>
    <s v="Agro Sudamerica1020086"/>
    <x v="0"/>
    <x v="0"/>
    <n v="1020086"/>
    <s v="GO Lom Ctro 27 S/f@ Va Cj t-f AS"/>
    <s v="Lomo"/>
    <s v="Lomo Centro"/>
    <n v="24000"/>
    <n v="0"/>
    <n v="0"/>
    <n v="0"/>
    <n v="24000"/>
    <n v="3.20667708333333"/>
    <n v="3.2722916666666695"/>
    <n v="3.2722916666666695"/>
    <n v="3.2722916666666695"/>
    <n v="78535.000000000073"/>
    <m/>
    <m/>
  </r>
  <r>
    <s v="Agro Sudamerica1022290"/>
    <x v="0"/>
    <x v="0"/>
    <n v="1022290"/>
    <s v="GO Lom Tocino S/cue@ Cj 20k AS"/>
    <s v="Grasas"/>
    <s v="Grasa Lomo Tocino"/>
    <n v="24000"/>
    <n v="0"/>
    <n v="0"/>
    <n v="0"/>
    <n v="24000"/>
    <n v="0"/>
    <n v="1.75270833333333"/>
    <n v="1.75270833333333"/>
    <n v="1.75270833333333"/>
    <n v="42064.99999999992"/>
    <m/>
    <m/>
  </r>
  <r>
    <s v="Exportacion Directa1022346"/>
    <x v="0"/>
    <x v="4"/>
    <n v="1022346"/>
    <s v="GO PpPal 1P Ex@ Bo AP"/>
    <s v="Paleta"/>
    <s v="Paleta Pulpa"/>
    <n v="5000"/>
    <n v="0"/>
    <n v="0"/>
    <n v="0"/>
    <n v="5000"/>
    <n v="2.7120000000000002"/>
    <n v="2.66848054"/>
    <n v="2.66848054"/>
    <n v="2.66848054"/>
    <n v="13342.402700000001"/>
    <m/>
    <m/>
  </r>
  <r>
    <s v="Exportacion Directa1023419"/>
    <x v="0"/>
    <x v="4"/>
    <n v="1023419"/>
    <s v="GO Lom Tocino@ Bo Cj 20k AP"/>
    <s v="Grasas"/>
    <s v="Grasa Lomo Tocino"/>
    <n v="24000"/>
    <n v="0"/>
    <n v="0"/>
    <n v="0"/>
    <n v="24000"/>
    <n v="1.8890416666666701"/>
    <n v="1.84287634166667"/>
    <n v="1.84287634166667"/>
    <n v="1.84287634166667"/>
    <n v="44229.032200000082"/>
    <m/>
    <m/>
  </r>
  <r>
    <s v="Agro Mexico1030802"/>
    <x v="1"/>
    <x v="5"/>
    <n v="1030802"/>
    <s v="PV PDM @ Bo Cj 15k AS"/>
    <s v="Carne Recuperada"/>
    <s v="Carne Recuperada"/>
    <n v="48000"/>
    <n v="69000"/>
    <n v="0"/>
    <n v="48008.182000000001"/>
    <n v="165008.182"/>
    <n v="1.2437708333333299"/>
    <n v="1.3022750000000001"/>
    <n v="1.2778108343382013"/>
    <n v="1.2778108343382013"/>
    <n v="210849.24271404976"/>
    <m/>
    <m/>
  </r>
  <r>
    <s v="Agro Sudamerica1023433"/>
    <x v="0"/>
    <x v="0"/>
    <n v="1023433"/>
    <s v="GO Papda Cab@ Cj 20k AS"/>
    <s v="Plancha"/>
    <s v="Plancha s/Cuero"/>
    <n v="46000"/>
    <n v="0"/>
    <n v="0"/>
    <n v="0"/>
    <n v="46000"/>
    <n v="1.88666666666667"/>
    <n v="2.19"/>
    <n v="2.19"/>
    <n v="2.19"/>
    <n v="100740"/>
    <m/>
    <m/>
  </r>
  <r>
    <s v="Agro Sudamerica1023436"/>
    <x v="0"/>
    <x v="0"/>
    <n v="1023436"/>
    <s v="GO Manos@ Cj 20k AS"/>
    <s v="Subprod"/>
    <s v="Subprod Patas-Manos"/>
    <n v="23000"/>
    <n v="0"/>
    <n v="0"/>
    <n v="0"/>
    <n v="23000"/>
    <n v="0.5"/>
    <n v="0.8"/>
    <n v="0.8"/>
    <n v="0.8"/>
    <n v="18400"/>
    <m/>
    <m/>
  </r>
  <r>
    <s v="Agro Sudamerica1012375"/>
    <x v="2"/>
    <x v="0"/>
    <n v="1012375"/>
    <s v="PO Pech c/h c/p@ Cj 16k AS"/>
    <s v="Pechuga"/>
    <s v="Pechuga Entera"/>
    <n v="0"/>
    <n v="22000"/>
    <n v="0"/>
    <n v="0"/>
    <n v="22000"/>
    <n v="2.1"/>
    <n v="0"/>
    <n v="2.1"/>
    <n v="2.1"/>
    <n v="46200"/>
    <m/>
    <m/>
  </r>
  <r>
    <s v="Agro Sudamerica1023420"/>
    <x v="0"/>
    <x v="0"/>
    <n v="1023420"/>
    <s v=" GO PpPna 59@ Cj 20k AS"/>
    <s v="Pierna"/>
    <s v="Pierna Pulpa"/>
    <n v="0"/>
    <n v="0"/>
    <n v="0"/>
    <n v="0"/>
    <n v="0"/>
    <n v="2.83666666666667"/>
    <n v="0"/>
    <n v="0"/>
    <n v="0"/>
    <n v="0"/>
    <m/>
    <m/>
  </r>
  <r>
    <s v="Agrosuper Asia1020660"/>
    <x v="0"/>
    <x v="1"/>
    <n v="1020660"/>
    <s v="GO PernilP@ Bo Cj 20k AS"/>
    <s v="Pernil"/>
    <s v="Pernil Pierna"/>
    <n v="48000"/>
    <n v="44000"/>
    <n v="0"/>
    <n v="0"/>
    <n v="92000"/>
    <n v="1"/>
    <n v="1.2"/>
    <n v="1.1043478260869566"/>
    <n v="1.1043478260869566"/>
    <n v="101600"/>
    <m/>
    <m/>
  </r>
  <r>
    <s v="Agrosuper Asia1023435"/>
    <x v="0"/>
    <x v="1"/>
    <n v="1023435"/>
    <s v="GO Cab Ent@ Cj 20k AS"/>
    <s v="Cabeza"/>
    <s v="Cabeza Entera"/>
    <n v="96000"/>
    <n v="0"/>
    <n v="0"/>
    <n v="0"/>
    <n v="96000"/>
    <n v="0.59999880884669599"/>
    <n v="0.85357142857142887"/>
    <n v="0.85357142857142887"/>
    <n v="0.85357142857142887"/>
    <n v="81942.857142857174"/>
    <m/>
    <m/>
  </r>
  <r>
    <s v="Agrosuper Asia1023438"/>
    <x v="0"/>
    <x v="1"/>
    <n v="1023438"/>
    <s v="GO Pana S/Corazón@ Cj 20k AS"/>
    <s v="Subprod"/>
    <s v="Subprod Visceras"/>
    <n v="75000"/>
    <n v="0"/>
    <n v="0"/>
    <n v="0"/>
    <n v="75000"/>
    <n v="1"/>
    <n v="1.3"/>
    <n v="1.3"/>
    <n v="1.3"/>
    <n v="97500"/>
    <m/>
    <m/>
  </r>
  <r>
    <s v="Agrosuper Asia1023439"/>
    <x v="0"/>
    <x v="1"/>
    <n v="1023439"/>
    <s v="GO Hso femur@ Cj 20k AS"/>
    <s v="Huesos"/>
    <s v="Huesos Cuarto Traser"/>
    <n v="32000"/>
    <n v="0"/>
    <n v="0"/>
    <n v="0"/>
    <n v="32000"/>
    <n v="0.5"/>
    <n v="0.7"/>
    <n v="0.7"/>
    <n v="0.7"/>
    <n v="2240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272703-6AD8-4EC8-ACC9-D2B1F6D5166D}" name="TablaDinámica4" cacheId="3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Oficina">
  <location ref="A4:D11" firstHeaderRow="0" firstDataRow="1" firstDataCol="1" rowPageCount="1" colPageCount="1"/>
  <pivotFields count="20">
    <pivotField showAll="0"/>
    <pivotField axis="axisPage" showAll="0">
      <items count="5">
        <item x="0"/>
        <item x="3"/>
        <item x="1"/>
        <item x="2"/>
        <item t="default"/>
      </items>
    </pivotField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numFmtId="165" showAll="0"/>
    <pivotField numFmtId="165" showAll="0"/>
    <pivotField showAll="0"/>
    <pivotField numFmtId="165" showAll="0"/>
    <pivotField dataField="1" numFmtId="165" showAll="0"/>
    <pivotField numFmtId="166" showAll="0"/>
    <pivotField numFmtId="166" showAll="0"/>
    <pivotField numFmtId="166" showAll="0"/>
    <pivotField numFmtId="166" showAll="0"/>
    <pivotField dataField="1" numFmtId="166" showAll="0"/>
    <pivotField showAll="0"/>
    <pivotField showAll="0"/>
    <pivotField dataField="1" dragToRow="0" dragToCol="0" dragToPage="0" showAll="0" defaultSubtota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 Plan Ajustado" fld="11" baseField="2" baseItem="0" numFmtId="3"/>
    <dataField name=" Neto" fld="16" baseField="2" baseItem="2" numFmtId="3"/>
    <dataField name=" Precio plan" fld="19" baseField="2" baseItem="3" numFmtId="4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2" xr10:uid="{72C3374F-6012-406E-A9DA-67A781E28B42}" sourceName="Sector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ficina2" xr10:uid="{AD638840-B34D-40F9-906A-7267E63E2068}" sourceName="Oficina">
  <extLst>
    <x:ext xmlns:x15="http://schemas.microsoft.com/office/spreadsheetml/2010/11/main" uri="{2F2917AC-EB37-4324-AD4E-5DD8C200BD13}">
      <x15:tableSlicerCache tableId="1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ector 2" xr10:uid="{5E4A9C18-7A5F-481A-9341-1A8299B42DD9}" cache="SegmentaciónDeDatos_Sector2" caption="Sector" columnCount="3" style="SlicerStyleDark2" rowHeight="324000"/>
  <slicer name="Oficina 2" xr10:uid="{A3C0B1A7-A5C4-4D84-B8BF-14B96D3D9516}" cache="SegmentaciónDeDatos_Oficina2" caption="Oficina" columnCount="3" style="SlicerStyleDark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C19A66-A6A9-4197-AD78-3CCF1109B60B}" name="Tabla14" displayName="Tabla14" ref="B9:T326" totalsRowShown="0" headerRowDxfId="12">
  <autoFilter ref="B9:T326" xr:uid="{A4C1E6EB-CE18-49E7-895E-CADD47765CD3}">
    <filterColumn colId="1">
      <filters>
        <filter val="Elaborado"/>
      </filters>
    </filterColumn>
  </autoFilter>
  <tableColumns count="19">
    <tableColumn id="8" xr3:uid="{DB21F8F1-9B81-48A7-8E5A-BA88EAD09614}" name="Llave"/>
    <tableColumn id="1" xr3:uid="{49E6450C-3E52-425C-8C2C-661992E163A9}" name="Sector"/>
    <tableColumn id="3" xr3:uid="{5B7A4B59-74DB-42E4-B6CE-23709371D234}" name="Oficina"/>
    <tableColumn id="4" xr3:uid="{1693E259-59D8-4E47-9889-FCBEA3610171}" name="Material"/>
    <tableColumn id="5" xr3:uid="{E9EB056B-1AA6-42DB-8BC1-F3C0677417B1}" name="Descripción"/>
    <tableColumn id="6" xr3:uid="{A5EFECDD-FFBE-4B4A-9CAE-270296D7BEEB}" name="Nivel Jer. 2"/>
    <tableColumn id="7" xr3:uid="{F7AEB04B-E326-4664-9A9E-F17847A8E537}" name="Nivel Jer. 3"/>
    <tableColumn id="19" xr3:uid="{7CCD5EE3-26A5-46B9-ABA3-4803E11B7D7C}" name="Facturación atraso" dataDxfId="11" dataCellStyle="Millares [0]"/>
    <tableColumn id="44" xr3:uid="{4B405859-7A97-47C8-98B3-FDCD562A74D1}" name="Facturación Venta nueva" dataDxfId="10"/>
    <tableColumn id="37" xr3:uid="{A9E42956-7633-4C2A-A271-01D742C291C7}" name="Facturación stock" dataDxfId="9"/>
    <tableColumn id="49" xr3:uid="{5122A11A-1680-4C97-9D81-92909E089F30}" name="En puerto a facturar" dataDxfId="8"/>
    <tableColumn id="50" xr3:uid="{C87F8BE7-3AED-4471-A121-E814A5BC0539}" name="Plan Ajustado" dataDxfId="7"/>
    <tableColumn id="32" xr3:uid="{29092B31-F899-4D50-A0F2-C0D738DE2DA8}" name="Precio venta nueva" dataDxfId="6" dataCellStyle="Moneda [0]"/>
    <tableColumn id="33" xr3:uid="{55EE2CC6-EEC3-44B9-B3F4-50B57F05E7D2}" name="Precio Atraso" dataDxfId="5"/>
    <tableColumn id="34" xr3:uid="{BA2D9135-2582-4146-B9DC-05FB6DBF7B21}" name="Precio ponderado" dataDxfId="4" dataCellStyle="Moneda [0]"/>
    <tableColumn id="61" xr3:uid="{31F5C920-193E-4984-A261-74DC773D1B93}" name="Precio Final" dataDxfId="3" dataCellStyle="Moneda [0]"/>
    <tableColumn id="9" xr3:uid="{26621476-748C-4A8E-BCB5-C3C0B7BCF328}" name="Neto" dataDxfId="2" dataCellStyle="Moneda [0]">
      <calculatedColumnFormula>+Tabla14[[#This Row],[Precio Final]]*Tabla14[[#This Row],[Plan Ajustado]]</calculatedColumnFormula>
    </tableColumn>
    <tableColumn id="2" xr3:uid="{3C272507-314A-453A-9C0B-940B401F13B0}" name="Ajuste de pecio (Market)" dataDxfId="1" dataCellStyle="Moneda [0]"/>
    <tableColumn id="43" xr3:uid="{CF6B6693-863E-47C2-9C4A-1579F4011DA8}" name="OB Ajuste precio" dataDxfId="0" dataCellStyle="Porcentaj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Relationship Id="rId6" Type="http://schemas.microsoft.com/office/2007/relationships/slicer" Target="../slicers/slicer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F0F6-8487-482C-B84A-8AF50670C5F4}">
  <dimension ref="A2:D11"/>
  <sheetViews>
    <sheetView showGridLines="0" zoomScale="80" zoomScaleNormal="80" workbookViewId="0">
      <selection activeCell="C20" sqref="C20"/>
    </sheetView>
  </sheetViews>
  <sheetFormatPr baseColWidth="10" defaultRowHeight="15" x14ac:dyDescent="0.2"/>
  <cols>
    <col min="1" max="1" width="17.5" bestFit="1" customWidth="1"/>
    <col min="2" max="2" width="20.1640625" bestFit="1" customWidth="1"/>
    <col min="3" max="3" width="12.5" bestFit="1" customWidth="1"/>
    <col min="4" max="4" width="10.5" bestFit="1" customWidth="1"/>
  </cols>
  <sheetData>
    <row r="2" spans="1:4" x14ac:dyDescent="0.2">
      <c r="A2" s="19" t="s">
        <v>3</v>
      </c>
      <c r="B2" t="s">
        <v>741</v>
      </c>
    </row>
    <row r="4" spans="1:4" x14ac:dyDescent="0.2">
      <c r="A4" s="19" t="s">
        <v>4</v>
      </c>
      <c r="B4" t="s">
        <v>743</v>
      </c>
      <c r="C4" t="s">
        <v>744</v>
      </c>
      <c r="D4" t="s">
        <v>742</v>
      </c>
    </row>
    <row r="5" spans="1:4" x14ac:dyDescent="0.2">
      <c r="A5" s="20" t="s">
        <v>343</v>
      </c>
      <c r="B5" s="21">
        <v>469807.902</v>
      </c>
      <c r="C5" s="21">
        <v>443160.18520485162</v>
      </c>
      <c r="D5" s="22">
        <v>0.94327954748801057</v>
      </c>
    </row>
    <row r="6" spans="1:4" x14ac:dyDescent="0.2">
      <c r="A6" s="20" t="s">
        <v>21</v>
      </c>
      <c r="B6" s="21">
        <v>4335925.9499999993</v>
      </c>
      <c r="C6" s="21">
        <v>7268698.6697279252</v>
      </c>
      <c r="D6" s="22">
        <v>1.676389023601274</v>
      </c>
    </row>
    <row r="7" spans="1:4" x14ac:dyDescent="0.2">
      <c r="A7" s="20" t="s">
        <v>120</v>
      </c>
      <c r="B7" s="21">
        <v>4003199.8899999997</v>
      </c>
      <c r="C7" s="21">
        <v>11660649.198807133</v>
      </c>
      <c r="D7" s="22">
        <v>2.9128321141133759</v>
      </c>
    </row>
    <row r="8" spans="1:4" x14ac:dyDescent="0.2">
      <c r="A8" s="20" t="s">
        <v>161</v>
      </c>
      <c r="B8" s="21">
        <v>1006000</v>
      </c>
      <c r="C8" s="21">
        <v>1628604.7208732837</v>
      </c>
      <c r="D8" s="22">
        <v>1.618891372637459</v>
      </c>
    </row>
    <row r="9" spans="1:4" x14ac:dyDescent="0.2">
      <c r="A9" s="20" t="s">
        <v>0</v>
      </c>
      <c r="B9" s="21">
        <v>109140</v>
      </c>
      <c r="C9" s="21">
        <v>304392.60057363118</v>
      </c>
      <c r="D9" s="22">
        <v>2.7890104505555358</v>
      </c>
    </row>
    <row r="10" spans="1:4" x14ac:dyDescent="0.2">
      <c r="A10" s="20" t="s">
        <v>196</v>
      </c>
      <c r="B10" s="21">
        <v>1929734.8590624055</v>
      </c>
      <c r="C10" s="21">
        <v>7106884.7891041944</v>
      </c>
      <c r="D10" s="22">
        <v>3.6828296673653886</v>
      </c>
    </row>
    <row r="11" spans="1:4" x14ac:dyDescent="0.2">
      <c r="A11" s="20" t="s">
        <v>740</v>
      </c>
      <c r="B11" s="21">
        <v>11853808.601062404</v>
      </c>
      <c r="C11" s="21">
        <v>28412390.16429102</v>
      </c>
      <c r="D11" s="22">
        <v>2.3968996902602706</v>
      </c>
    </row>
  </sheetData>
  <pageMargins left="0.7" right="0.7" top="0.75" bottom="0.75" header="0.3" footer="0.3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B872-AC5A-4F7B-A9FB-035997049443}">
  <sheetPr>
    <tabColor rgb="FFFF0000"/>
  </sheetPr>
  <dimension ref="A1:T580"/>
  <sheetViews>
    <sheetView showGridLines="0" tabSelected="1" topLeftCell="B1" zoomScaleNormal="100" workbookViewId="0">
      <selection activeCell="B9" sqref="B9:T326"/>
    </sheetView>
  </sheetViews>
  <sheetFormatPr baseColWidth="10" defaultRowHeight="15" outlineLevelCol="1" x14ac:dyDescent="0.2"/>
  <cols>
    <col min="1" max="1" width="2.33203125" customWidth="1"/>
    <col min="2" max="2" width="26.5" bestFit="1" customWidth="1"/>
    <col min="3" max="3" width="10.33203125" customWidth="1"/>
    <col min="4" max="4" width="17.5" customWidth="1"/>
    <col min="5" max="5" width="11" bestFit="1" customWidth="1"/>
    <col min="6" max="6" width="36.6640625" bestFit="1" customWidth="1"/>
    <col min="7" max="7" width="16.1640625" customWidth="1"/>
    <col min="8" max="8" width="20.83203125" bestFit="1" customWidth="1"/>
    <col min="9" max="9" width="16.33203125" customWidth="1"/>
    <col min="10" max="10" width="15.6640625" customWidth="1"/>
    <col min="11" max="12" width="13.83203125" customWidth="1"/>
    <col min="13" max="13" width="16.6640625" customWidth="1"/>
    <col min="14" max="16" width="15.6640625" customWidth="1" outlineLevel="1"/>
    <col min="17" max="19" width="18" customWidth="1" outlineLevel="1"/>
    <col min="20" max="20" width="71.5" customWidth="1" outlineLevel="1"/>
  </cols>
  <sheetData>
    <row r="1" spans="1:2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G2" s="2"/>
      <c r="H2" s="2"/>
      <c r="N2" s="3"/>
    </row>
    <row r="3" spans="1:20" x14ac:dyDescent="0.2">
      <c r="H3" s="4"/>
      <c r="N3" s="5"/>
    </row>
    <row r="6" spans="1:20" x14ac:dyDescent="0.2">
      <c r="M6" s="3"/>
      <c r="O6" s="4"/>
    </row>
    <row r="7" spans="1:20" x14ac:dyDescent="0.2">
      <c r="M7" s="3"/>
    </row>
    <row r="8" spans="1:20" ht="16" x14ac:dyDescent="0.2">
      <c r="I8" s="6">
        <f>SUBTOTAL(9,Tabla14[Facturación atraso])</f>
        <v>18000</v>
      </c>
      <c r="J8" s="6">
        <f>SUBTOTAL(9,Tabla14[Facturación Venta nueva])</f>
        <v>0</v>
      </c>
      <c r="K8" s="6">
        <f>SUBTOTAL(9,Tabla14[Facturación stock])</f>
        <v>0</v>
      </c>
      <c r="L8" s="6">
        <f>SUBTOTAL(9,Tabla14[En puerto a facturar])</f>
        <v>0</v>
      </c>
      <c r="M8" s="6">
        <f>SUBTOTAL(9,Tabla14[Plan Ajustado])</f>
        <v>18000</v>
      </c>
      <c r="N8" s="23" t="s">
        <v>739</v>
      </c>
      <c r="O8" s="23"/>
      <c r="P8" s="23"/>
      <c r="Q8" s="23"/>
      <c r="R8" s="18"/>
      <c r="S8" s="7"/>
      <c r="T8" s="7"/>
    </row>
    <row r="9" spans="1:20" ht="34" customHeight="1" x14ac:dyDescent="0.2">
      <c r="A9" t="s">
        <v>1</v>
      </c>
      <c r="B9" s="8" t="s">
        <v>2</v>
      </c>
      <c r="C9" s="8" t="s">
        <v>3</v>
      </c>
      <c r="D9" s="8" t="s">
        <v>4</v>
      </c>
      <c r="E9" s="8" t="s">
        <v>5</v>
      </c>
      <c r="F9" s="8" t="s">
        <v>6</v>
      </c>
      <c r="G9" s="8" t="s">
        <v>7</v>
      </c>
      <c r="H9" s="8" t="s">
        <v>8</v>
      </c>
      <c r="I9" s="8" t="s">
        <v>9</v>
      </c>
      <c r="J9" s="8" t="s">
        <v>10</v>
      </c>
      <c r="K9" s="8" t="s">
        <v>11</v>
      </c>
      <c r="L9" s="8" t="s">
        <v>12</v>
      </c>
      <c r="M9" s="10" t="s">
        <v>13</v>
      </c>
      <c r="N9" s="8" t="s">
        <v>14</v>
      </c>
      <c r="O9" s="8" t="s">
        <v>15</v>
      </c>
      <c r="P9" s="8" t="s">
        <v>16</v>
      </c>
      <c r="Q9" s="9" t="s">
        <v>18</v>
      </c>
      <c r="R9" s="9" t="s">
        <v>17</v>
      </c>
      <c r="S9" s="9" t="s">
        <v>738</v>
      </c>
      <c r="T9" s="8" t="s">
        <v>19</v>
      </c>
    </row>
    <row r="10" spans="1:20" hidden="1" x14ac:dyDescent="0.2">
      <c r="A10">
        <v>1</v>
      </c>
      <c r="B10" t="s">
        <v>421</v>
      </c>
      <c r="C10" t="s">
        <v>20</v>
      </c>
      <c r="D10" t="s">
        <v>21</v>
      </c>
      <c r="E10">
        <v>1020017</v>
      </c>
      <c r="F10" t="s">
        <v>22</v>
      </c>
      <c r="G10" t="s">
        <v>23</v>
      </c>
      <c r="H10" t="s">
        <v>24</v>
      </c>
      <c r="I10" s="11">
        <v>0</v>
      </c>
      <c r="J10" s="12">
        <v>0</v>
      </c>
      <c r="K10" s="12">
        <v>0</v>
      </c>
      <c r="L10" s="13">
        <v>4001.22</v>
      </c>
      <c r="M10" s="12">
        <v>4001.22</v>
      </c>
      <c r="N10" s="14">
        <v>0</v>
      </c>
      <c r="O10" s="15">
        <v>0</v>
      </c>
      <c r="P10" s="14">
        <v>0</v>
      </c>
      <c r="Q10" s="14">
        <v>2.7812549315239536</v>
      </c>
      <c r="R10" s="14">
        <f>+Tabla14[[#This Row],[Precio Final]]*Tabla14[[#This Row],[Plan Ajustado]]</f>
        <v>11128.412857112273</v>
      </c>
      <c r="S10" s="14"/>
      <c r="T10" s="16"/>
    </row>
    <row r="11" spans="1:20" hidden="1" x14ac:dyDescent="0.2">
      <c r="A11">
        <v>1</v>
      </c>
      <c r="B11" t="s">
        <v>422</v>
      </c>
      <c r="C11" t="s">
        <v>20</v>
      </c>
      <c r="D11" t="s">
        <v>21</v>
      </c>
      <c r="E11">
        <v>1021279</v>
      </c>
      <c r="F11" t="s">
        <v>25</v>
      </c>
      <c r="G11" t="s">
        <v>26</v>
      </c>
      <c r="H11" t="s">
        <v>27</v>
      </c>
      <c r="I11" s="11">
        <v>23000</v>
      </c>
      <c r="J11" s="12">
        <v>0</v>
      </c>
      <c r="K11" s="12">
        <v>0</v>
      </c>
      <c r="L11" s="3">
        <v>0</v>
      </c>
      <c r="M11" s="12">
        <v>23000</v>
      </c>
      <c r="N11" s="14">
        <v>0</v>
      </c>
      <c r="O11" s="15">
        <v>1.7201041666666648</v>
      </c>
      <c r="P11" s="14">
        <v>1.7201041666666648</v>
      </c>
      <c r="Q11" s="14">
        <v>1.7201041666666648</v>
      </c>
      <c r="R11" s="14">
        <f>+Tabla14[[#This Row],[Precio Final]]*Tabla14[[#This Row],[Plan Ajustado]]</f>
        <v>39562.395833333292</v>
      </c>
      <c r="S11" s="14"/>
      <c r="T11" s="16"/>
    </row>
    <row r="12" spans="1:20" hidden="1" x14ac:dyDescent="0.2">
      <c r="A12">
        <v>1</v>
      </c>
      <c r="B12" t="s">
        <v>423</v>
      </c>
      <c r="C12" t="s">
        <v>20</v>
      </c>
      <c r="D12" t="s">
        <v>21</v>
      </c>
      <c r="E12">
        <v>1020339</v>
      </c>
      <c r="F12" t="s">
        <v>28</v>
      </c>
      <c r="G12" t="s">
        <v>29</v>
      </c>
      <c r="H12" t="s">
        <v>30</v>
      </c>
      <c r="I12" s="11">
        <v>24000</v>
      </c>
      <c r="J12" s="12">
        <v>96000</v>
      </c>
      <c r="K12" s="12">
        <v>0</v>
      </c>
      <c r="L12" s="3">
        <v>2518.3200000000002</v>
      </c>
      <c r="M12" s="12">
        <v>122518.32</v>
      </c>
      <c r="N12" s="14">
        <v>1.68667708333333</v>
      </c>
      <c r="O12" s="15">
        <v>1.95</v>
      </c>
      <c r="P12" s="14">
        <v>1.743671672938379</v>
      </c>
      <c r="Q12" s="14">
        <v>1.743671672938379</v>
      </c>
      <c r="R12" s="14">
        <f>+Tabla14[[#This Row],[Precio Final]]*Tabla14[[#This Row],[Plan Ajustado]]</f>
        <v>213631.72399999967</v>
      </c>
      <c r="S12" s="14"/>
      <c r="T12" s="16"/>
    </row>
    <row r="13" spans="1:20" hidden="1" x14ac:dyDescent="0.2">
      <c r="A13">
        <v>1</v>
      </c>
      <c r="B13" t="s">
        <v>424</v>
      </c>
      <c r="C13" t="s">
        <v>20</v>
      </c>
      <c r="D13" t="s">
        <v>21</v>
      </c>
      <c r="E13">
        <v>1020349</v>
      </c>
      <c r="F13" t="s">
        <v>31</v>
      </c>
      <c r="G13" t="s">
        <v>32</v>
      </c>
      <c r="H13" t="s">
        <v>33</v>
      </c>
      <c r="I13" s="11">
        <v>24000</v>
      </c>
      <c r="J13" s="12">
        <v>0</v>
      </c>
      <c r="K13" s="12">
        <v>0</v>
      </c>
      <c r="L13" s="3">
        <v>0</v>
      </c>
      <c r="M13" s="12">
        <v>24000</v>
      </c>
      <c r="N13" s="14">
        <v>0</v>
      </c>
      <c r="O13" s="15">
        <v>1.7388888888888898</v>
      </c>
      <c r="P13" s="14">
        <v>1.7388888888888898</v>
      </c>
      <c r="Q13" s="14">
        <v>1.7388888888888898</v>
      </c>
      <c r="R13" s="14">
        <f>+Tabla14[[#This Row],[Precio Final]]*Tabla14[[#This Row],[Plan Ajustado]]</f>
        <v>41733.333333333358</v>
      </c>
      <c r="S13" s="14"/>
      <c r="T13" s="16"/>
    </row>
    <row r="14" spans="1:20" hidden="1" x14ac:dyDescent="0.2">
      <c r="A14">
        <v>1</v>
      </c>
      <c r="B14" t="s">
        <v>425</v>
      </c>
      <c r="C14" t="s">
        <v>20</v>
      </c>
      <c r="D14" t="s">
        <v>21</v>
      </c>
      <c r="E14">
        <v>1020352</v>
      </c>
      <c r="F14" t="s">
        <v>34</v>
      </c>
      <c r="G14" t="s">
        <v>35</v>
      </c>
      <c r="H14" t="s">
        <v>36</v>
      </c>
      <c r="I14" s="11">
        <v>72000</v>
      </c>
      <c r="J14" s="12">
        <v>0</v>
      </c>
      <c r="K14" s="12">
        <v>0</v>
      </c>
      <c r="L14" s="3">
        <v>0</v>
      </c>
      <c r="M14" s="12">
        <v>72000</v>
      </c>
      <c r="N14" s="14">
        <v>1.38666666666667</v>
      </c>
      <c r="O14" s="15">
        <v>1.4205902777777766</v>
      </c>
      <c r="P14" s="14">
        <v>1.4205902777777766</v>
      </c>
      <c r="Q14" s="14">
        <v>1.4205902777777766</v>
      </c>
      <c r="R14" s="14">
        <f>+Tabla14[[#This Row],[Precio Final]]*Tabla14[[#This Row],[Plan Ajustado]]</f>
        <v>102282.49999999991</v>
      </c>
      <c r="S14" s="14"/>
      <c r="T14" s="16"/>
    </row>
    <row r="15" spans="1:20" hidden="1" x14ac:dyDescent="0.2">
      <c r="A15">
        <v>1</v>
      </c>
      <c r="B15" t="s">
        <v>426</v>
      </c>
      <c r="C15" t="s">
        <v>20</v>
      </c>
      <c r="D15" t="s">
        <v>21</v>
      </c>
      <c r="E15">
        <v>1020367</v>
      </c>
      <c r="F15" t="s">
        <v>37</v>
      </c>
      <c r="G15" t="s">
        <v>29</v>
      </c>
      <c r="H15" t="s">
        <v>38</v>
      </c>
      <c r="I15" s="11">
        <v>72000</v>
      </c>
      <c r="J15" s="12">
        <v>46000</v>
      </c>
      <c r="K15" s="12">
        <v>0</v>
      </c>
      <c r="L15" s="3">
        <v>24000</v>
      </c>
      <c r="M15" s="12">
        <v>142000</v>
      </c>
      <c r="N15" s="14">
        <v>1.3366750000000001</v>
      </c>
      <c r="O15" s="15">
        <v>1.2202895918399692</v>
      </c>
      <c r="P15" s="14">
        <v>1.2579919071594159</v>
      </c>
      <c r="Q15" s="14">
        <v>1.2579919071594159</v>
      </c>
      <c r="R15" s="14">
        <f>+Tabla14[[#This Row],[Precio Final]]*Tabla14[[#This Row],[Plan Ajustado]]</f>
        <v>178634.85081663704</v>
      </c>
      <c r="S15" s="14"/>
      <c r="T15" s="16"/>
    </row>
    <row r="16" spans="1:20" hidden="1" x14ac:dyDescent="0.2">
      <c r="A16">
        <v>1</v>
      </c>
      <c r="B16" t="s">
        <v>427</v>
      </c>
      <c r="C16" t="s">
        <v>20</v>
      </c>
      <c r="D16" t="s">
        <v>21</v>
      </c>
      <c r="E16">
        <v>1020412</v>
      </c>
      <c r="F16" t="s">
        <v>39</v>
      </c>
      <c r="G16" t="s">
        <v>40</v>
      </c>
      <c r="H16" t="s">
        <v>41</v>
      </c>
      <c r="I16" s="11">
        <v>36000</v>
      </c>
      <c r="J16" s="12">
        <v>92000</v>
      </c>
      <c r="K16" s="12">
        <v>0</v>
      </c>
      <c r="L16" s="3">
        <v>0</v>
      </c>
      <c r="M16" s="12">
        <v>128000</v>
      </c>
      <c r="N16" s="14">
        <v>1.75030681818182</v>
      </c>
      <c r="O16" s="15">
        <v>1.6701662668674699</v>
      </c>
      <c r="P16" s="14">
        <v>1.7277672881246591</v>
      </c>
      <c r="Q16" s="14">
        <v>1.7277672881246591</v>
      </c>
      <c r="R16" s="14">
        <f>+Tabla14[[#This Row],[Precio Final]]*Tabla14[[#This Row],[Plan Ajustado]]</f>
        <v>221154.21287995635</v>
      </c>
      <c r="S16" s="14"/>
      <c r="T16" s="16"/>
    </row>
    <row r="17" spans="1:20" hidden="1" x14ac:dyDescent="0.2">
      <c r="A17">
        <v>1</v>
      </c>
      <c r="B17" t="s">
        <v>428</v>
      </c>
      <c r="C17" t="s">
        <v>20</v>
      </c>
      <c r="D17" t="s">
        <v>21</v>
      </c>
      <c r="E17">
        <v>1021980</v>
      </c>
      <c r="F17" t="s">
        <v>42</v>
      </c>
      <c r="G17" t="s">
        <v>23</v>
      </c>
      <c r="H17" t="s">
        <v>43</v>
      </c>
      <c r="I17" s="11">
        <v>0</v>
      </c>
      <c r="J17" s="12">
        <v>0</v>
      </c>
      <c r="K17" s="12">
        <v>0</v>
      </c>
      <c r="L17" s="3">
        <v>0</v>
      </c>
      <c r="M17" s="12">
        <v>0</v>
      </c>
      <c r="N17" s="14">
        <v>4.9867272727272702</v>
      </c>
      <c r="O17" s="15">
        <v>0</v>
      </c>
      <c r="P17" s="14">
        <v>0</v>
      </c>
      <c r="Q17" s="14">
        <v>0</v>
      </c>
      <c r="R17" s="14">
        <f>+Tabla14[[#This Row],[Precio Final]]*Tabla14[[#This Row],[Plan Ajustado]]</f>
        <v>0</v>
      </c>
      <c r="S17" s="14"/>
      <c r="T17" s="16"/>
    </row>
    <row r="18" spans="1:20" hidden="1" x14ac:dyDescent="0.2">
      <c r="A18">
        <v>1</v>
      </c>
      <c r="B18" t="s">
        <v>429</v>
      </c>
      <c r="C18" t="s">
        <v>20</v>
      </c>
      <c r="D18" t="s">
        <v>21</v>
      </c>
      <c r="E18">
        <v>1020848</v>
      </c>
      <c r="F18" t="s">
        <v>44</v>
      </c>
      <c r="G18" t="s">
        <v>45</v>
      </c>
      <c r="H18" t="s">
        <v>46</v>
      </c>
      <c r="I18" s="11">
        <v>84000</v>
      </c>
      <c r="J18" s="12">
        <v>46000</v>
      </c>
      <c r="K18" s="12">
        <v>0</v>
      </c>
      <c r="L18" s="3">
        <v>23796.98</v>
      </c>
      <c r="M18" s="12">
        <v>153796.98000000001</v>
      </c>
      <c r="N18" s="14">
        <v>3.20667708333333</v>
      </c>
      <c r="O18" s="15">
        <v>3.3145773809523802</v>
      </c>
      <c r="P18" s="14">
        <v>3.2823048767037513</v>
      </c>
      <c r="Q18" s="14">
        <v>3.2823048767037513</v>
      </c>
      <c r="R18" s="14">
        <f>+Tabla14[[#This Row],[Precio Final]]*Tabla14[[#This Row],[Plan Ajustado]]</f>
        <v>504808.57747630932</v>
      </c>
      <c r="S18" s="14"/>
      <c r="T18" s="16"/>
    </row>
    <row r="19" spans="1:20" hidden="1" x14ac:dyDescent="0.2">
      <c r="A19">
        <v>1</v>
      </c>
      <c r="B19" t="s">
        <v>430</v>
      </c>
      <c r="C19" t="s">
        <v>20</v>
      </c>
      <c r="D19" t="s">
        <v>21</v>
      </c>
      <c r="E19">
        <v>1020869</v>
      </c>
      <c r="F19" t="s">
        <v>47</v>
      </c>
      <c r="G19" t="s">
        <v>48</v>
      </c>
      <c r="H19" t="s">
        <v>49</v>
      </c>
      <c r="I19" s="11">
        <v>46000</v>
      </c>
      <c r="J19" s="12">
        <v>0</v>
      </c>
      <c r="K19" s="12">
        <v>0</v>
      </c>
      <c r="L19" s="3">
        <v>0</v>
      </c>
      <c r="M19" s="12">
        <v>46000</v>
      </c>
      <c r="N19" s="14">
        <v>0</v>
      </c>
      <c r="O19" s="15">
        <v>4.7720256812499997</v>
      </c>
      <c r="P19" s="14">
        <v>4.7720256812499997</v>
      </c>
      <c r="Q19" s="14">
        <v>4.7720256812499997</v>
      </c>
      <c r="R19" s="14">
        <f>+Tabla14[[#This Row],[Precio Final]]*Tabla14[[#This Row],[Plan Ajustado]]</f>
        <v>219513.18133749999</v>
      </c>
      <c r="S19" s="14"/>
      <c r="T19" s="16"/>
    </row>
    <row r="20" spans="1:20" hidden="1" x14ac:dyDescent="0.2">
      <c r="A20">
        <v>1</v>
      </c>
      <c r="B20" t="s">
        <v>431</v>
      </c>
      <c r="C20" t="s">
        <v>20</v>
      </c>
      <c r="D20" t="s">
        <v>21</v>
      </c>
      <c r="E20">
        <v>1020886</v>
      </c>
      <c r="F20" t="s">
        <v>50</v>
      </c>
      <c r="G20" t="s">
        <v>51</v>
      </c>
      <c r="H20" t="s">
        <v>52</v>
      </c>
      <c r="I20" s="11">
        <v>18700</v>
      </c>
      <c r="J20" s="12">
        <v>0</v>
      </c>
      <c r="K20" s="12">
        <v>0</v>
      </c>
      <c r="L20" s="3">
        <v>0</v>
      </c>
      <c r="M20" s="12">
        <v>18700</v>
      </c>
      <c r="N20" s="14">
        <v>0</v>
      </c>
      <c r="O20" s="15">
        <v>3.3516119358288798</v>
      </c>
      <c r="P20" s="14">
        <v>3.3516119358288798</v>
      </c>
      <c r="Q20" s="14">
        <v>3.3516119358288798</v>
      </c>
      <c r="R20" s="14">
        <f>+Tabla14[[#This Row],[Precio Final]]*Tabla14[[#This Row],[Plan Ajustado]]</f>
        <v>62675.14320000005</v>
      </c>
      <c r="S20" s="14"/>
      <c r="T20" s="16"/>
    </row>
    <row r="21" spans="1:20" hidden="1" x14ac:dyDescent="0.2">
      <c r="A21">
        <v>1</v>
      </c>
      <c r="B21" t="s">
        <v>432</v>
      </c>
      <c r="C21" t="s">
        <v>20</v>
      </c>
      <c r="D21" t="s">
        <v>21</v>
      </c>
      <c r="E21">
        <v>1020915</v>
      </c>
      <c r="F21" t="s">
        <v>53</v>
      </c>
      <c r="G21" t="s">
        <v>54</v>
      </c>
      <c r="H21" t="s">
        <v>55</v>
      </c>
      <c r="I21" s="11">
        <v>12530</v>
      </c>
      <c r="J21" s="12">
        <v>0</v>
      </c>
      <c r="K21" s="12">
        <v>0</v>
      </c>
      <c r="L21" s="3">
        <v>0</v>
      </c>
      <c r="M21" s="12">
        <v>12530</v>
      </c>
      <c r="N21" s="14">
        <v>0</v>
      </c>
      <c r="O21" s="15">
        <v>1.92752964584996</v>
      </c>
      <c r="P21" s="14">
        <v>1.92752964584996</v>
      </c>
      <c r="Q21" s="14">
        <v>1.92752964584996</v>
      </c>
      <c r="R21" s="14">
        <f>+Tabla14[[#This Row],[Precio Final]]*Tabla14[[#This Row],[Plan Ajustado]]</f>
        <v>24151.9464625</v>
      </c>
      <c r="S21" s="14"/>
      <c r="T21" s="16"/>
    </row>
    <row r="22" spans="1:20" hidden="1" x14ac:dyDescent="0.2">
      <c r="A22">
        <v>1</v>
      </c>
      <c r="B22" t="s">
        <v>433</v>
      </c>
      <c r="C22" t="s">
        <v>20</v>
      </c>
      <c r="D22" t="s">
        <v>21</v>
      </c>
      <c r="E22">
        <v>1020925</v>
      </c>
      <c r="F22" t="s">
        <v>56</v>
      </c>
      <c r="G22" t="s">
        <v>29</v>
      </c>
      <c r="H22" t="s">
        <v>57</v>
      </c>
      <c r="I22" s="11">
        <v>92000</v>
      </c>
      <c r="J22" s="12">
        <v>0</v>
      </c>
      <c r="K22" s="12">
        <v>0</v>
      </c>
      <c r="L22" s="3">
        <v>0</v>
      </c>
      <c r="M22" s="12">
        <v>92000</v>
      </c>
      <c r="N22" s="14">
        <v>0</v>
      </c>
      <c r="O22" s="15">
        <v>1.4488861961113477</v>
      </c>
      <c r="P22" s="14">
        <v>1.4488861961113479</v>
      </c>
      <c r="Q22" s="14">
        <v>1.4488861961113479</v>
      </c>
      <c r="R22" s="14">
        <f>+Tabla14[[#This Row],[Precio Final]]*Tabla14[[#This Row],[Plan Ajustado]]</f>
        <v>133297.53004224401</v>
      </c>
      <c r="S22" s="14"/>
      <c r="T22" s="16"/>
    </row>
    <row r="23" spans="1:20" hidden="1" x14ac:dyDescent="0.2">
      <c r="A23">
        <v>1</v>
      </c>
      <c r="B23" t="s">
        <v>434</v>
      </c>
      <c r="C23" t="s">
        <v>20</v>
      </c>
      <c r="D23" t="s">
        <v>21</v>
      </c>
      <c r="E23">
        <v>1020944</v>
      </c>
      <c r="F23" t="s">
        <v>58</v>
      </c>
      <c r="G23" t="s">
        <v>54</v>
      </c>
      <c r="H23" t="s">
        <v>59</v>
      </c>
      <c r="I23" s="11">
        <v>132700</v>
      </c>
      <c r="J23" s="12">
        <v>0</v>
      </c>
      <c r="K23" s="12">
        <v>0</v>
      </c>
      <c r="L23" s="3">
        <v>47974.38</v>
      </c>
      <c r="M23" s="12">
        <v>180674.38</v>
      </c>
      <c r="N23" s="14">
        <v>2.8366726190476199</v>
      </c>
      <c r="O23" s="15">
        <v>2.8675804246973859</v>
      </c>
      <c r="P23" s="14">
        <v>2.8675804246973859</v>
      </c>
      <c r="Q23" s="14">
        <v>2.8675804246973859</v>
      </c>
      <c r="R23" s="14">
        <f>+Tabla14[[#This Row],[Precio Final]]*Tabla14[[#This Row],[Plan Ajustado]]</f>
        <v>518098.31533233693</v>
      </c>
      <c r="S23" s="14"/>
      <c r="T23" s="16"/>
    </row>
    <row r="24" spans="1:20" hidden="1" x14ac:dyDescent="0.2">
      <c r="A24">
        <v>1</v>
      </c>
      <c r="B24" t="s">
        <v>435</v>
      </c>
      <c r="C24" t="s">
        <v>20</v>
      </c>
      <c r="D24" t="s">
        <v>21</v>
      </c>
      <c r="E24">
        <v>1021023</v>
      </c>
      <c r="F24" t="s">
        <v>60</v>
      </c>
      <c r="G24" t="s">
        <v>29</v>
      </c>
      <c r="H24" t="s">
        <v>38</v>
      </c>
      <c r="I24" s="11">
        <v>38000</v>
      </c>
      <c r="J24" s="12">
        <v>69000</v>
      </c>
      <c r="K24" s="12">
        <v>0</v>
      </c>
      <c r="L24" s="3">
        <v>23997.03</v>
      </c>
      <c r="M24" s="12">
        <v>130997.03</v>
      </c>
      <c r="N24" s="14">
        <v>1.2366718750000001</v>
      </c>
      <c r="O24" s="15">
        <v>1.1840985686980601</v>
      </c>
      <c r="P24" s="14">
        <v>1.2117904799943227</v>
      </c>
      <c r="Q24" s="14">
        <v>1.2117904799943227</v>
      </c>
      <c r="R24" s="14">
        <f>+Tabla14[[#This Row],[Precio Final]]*Tabla14[[#This Row],[Plan Ajustado]]</f>
        <v>158740.9538615307</v>
      </c>
      <c r="S24" s="14"/>
      <c r="T24" s="16"/>
    </row>
    <row r="25" spans="1:20" hidden="1" x14ac:dyDescent="0.2">
      <c r="A25">
        <v>1</v>
      </c>
      <c r="B25" t="s">
        <v>436</v>
      </c>
      <c r="C25" t="s">
        <v>20</v>
      </c>
      <c r="D25" t="s">
        <v>21</v>
      </c>
      <c r="E25">
        <v>1021039</v>
      </c>
      <c r="F25" t="s">
        <v>61</v>
      </c>
      <c r="G25" t="s">
        <v>35</v>
      </c>
      <c r="H25" t="s">
        <v>62</v>
      </c>
      <c r="I25" s="11">
        <v>33271</v>
      </c>
      <c r="J25" s="12">
        <v>0</v>
      </c>
      <c r="K25" s="12">
        <v>0</v>
      </c>
      <c r="L25" s="3">
        <v>0</v>
      </c>
      <c r="M25" s="12">
        <v>33271</v>
      </c>
      <c r="N25" s="14">
        <v>0.60666666666666702</v>
      </c>
      <c r="O25" s="15">
        <v>0.55002397214819854</v>
      </c>
      <c r="P25" s="14">
        <v>0.55002397214819854</v>
      </c>
      <c r="Q25" s="14">
        <v>0.55002397214819854</v>
      </c>
      <c r="R25" s="14">
        <f>+Tabla14[[#This Row],[Precio Final]]*Tabla14[[#This Row],[Plan Ajustado]]</f>
        <v>18299.847577342713</v>
      </c>
      <c r="S25" s="14"/>
      <c r="T25" s="16"/>
    </row>
    <row r="26" spans="1:20" hidden="1" x14ac:dyDescent="0.2">
      <c r="A26">
        <v>1</v>
      </c>
      <c r="B26" t="s">
        <v>437</v>
      </c>
      <c r="C26" t="s">
        <v>20</v>
      </c>
      <c r="D26" t="s">
        <v>21</v>
      </c>
      <c r="E26">
        <v>1021077</v>
      </c>
      <c r="F26" t="s">
        <v>63</v>
      </c>
      <c r="G26" t="s">
        <v>29</v>
      </c>
      <c r="H26" t="s">
        <v>38</v>
      </c>
      <c r="I26" s="11">
        <v>24000</v>
      </c>
      <c r="J26" s="12">
        <v>0</v>
      </c>
      <c r="K26" s="12">
        <v>0</v>
      </c>
      <c r="L26" s="3">
        <v>0</v>
      </c>
      <c r="M26" s="12">
        <v>24000</v>
      </c>
      <c r="N26" s="14">
        <v>0</v>
      </c>
      <c r="O26" s="15">
        <v>1.4141027837209301</v>
      </c>
      <c r="P26" s="14">
        <v>1.4141027837209301</v>
      </c>
      <c r="Q26" s="14">
        <v>1.4141027837209301</v>
      </c>
      <c r="R26" s="14">
        <f>+Tabla14[[#This Row],[Precio Final]]*Tabla14[[#This Row],[Plan Ajustado]]</f>
        <v>33938.466809302321</v>
      </c>
      <c r="S26" s="14"/>
      <c r="T26" s="16"/>
    </row>
    <row r="27" spans="1:20" hidden="1" x14ac:dyDescent="0.2">
      <c r="A27">
        <v>1</v>
      </c>
      <c r="B27" t="s">
        <v>438</v>
      </c>
      <c r="C27" t="s">
        <v>20</v>
      </c>
      <c r="D27" t="s">
        <v>21</v>
      </c>
      <c r="E27">
        <v>1021078</v>
      </c>
      <c r="F27" t="s">
        <v>64</v>
      </c>
      <c r="G27" t="s">
        <v>40</v>
      </c>
      <c r="H27" t="s">
        <v>41</v>
      </c>
      <c r="I27" s="11">
        <v>20000</v>
      </c>
      <c r="J27" s="12">
        <v>68000</v>
      </c>
      <c r="K27" s="12">
        <v>0</v>
      </c>
      <c r="L27" s="3">
        <v>0</v>
      </c>
      <c r="M27" s="12">
        <v>88000</v>
      </c>
      <c r="N27" s="14">
        <v>2.2866666666666702</v>
      </c>
      <c r="O27" s="15">
        <v>2.3055464504356675</v>
      </c>
      <c r="P27" s="14">
        <v>2.2909575266141693</v>
      </c>
      <c r="Q27" s="14">
        <v>2.2909575266141693</v>
      </c>
      <c r="R27" s="14">
        <f>+Tabla14[[#This Row],[Precio Final]]*Tabla14[[#This Row],[Plan Ajustado]]</f>
        <v>201604.26234204689</v>
      </c>
      <c r="S27" s="14"/>
      <c r="T27" s="16"/>
    </row>
    <row r="28" spans="1:20" hidden="1" x14ac:dyDescent="0.2">
      <c r="A28">
        <v>1</v>
      </c>
      <c r="B28" t="s">
        <v>439</v>
      </c>
      <c r="C28" t="s">
        <v>20</v>
      </c>
      <c r="D28" t="s">
        <v>21</v>
      </c>
      <c r="E28">
        <v>1021082</v>
      </c>
      <c r="F28" t="s">
        <v>65</v>
      </c>
      <c r="G28" t="s">
        <v>40</v>
      </c>
      <c r="H28" t="s">
        <v>41</v>
      </c>
      <c r="I28" s="11">
        <v>0</v>
      </c>
      <c r="J28" s="12">
        <v>0</v>
      </c>
      <c r="K28" s="12">
        <v>0</v>
      </c>
      <c r="L28" s="3">
        <v>2505.58</v>
      </c>
      <c r="M28" s="12">
        <v>2505.58</v>
      </c>
      <c r="N28" s="14">
        <v>0</v>
      </c>
      <c r="O28" s="15">
        <v>1.7200192858205645</v>
      </c>
      <c r="P28" s="14">
        <v>1.7200192858205645</v>
      </c>
      <c r="Q28" s="14">
        <v>1.7200192858205645</v>
      </c>
      <c r="R28" s="14">
        <f>+Tabla14[[#This Row],[Precio Final]]*Tabla14[[#This Row],[Plan Ajustado]]</f>
        <v>4309.6459221662899</v>
      </c>
      <c r="S28" s="14"/>
      <c r="T28" s="16"/>
    </row>
    <row r="29" spans="1:20" hidden="1" x14ac:dyDescent="0.2">
      <c r="A29">
        <v>1</v>
      </c>
      <c r="B29" t="s">
        <v>440</v>
      </c>
      <c r="C29" t="s">
        <v>20</v>
      </c>
      <c r="D29" t="s">
        <v>21</v>
      </c>
      <c r="E29">
        <v>1021085</v>
      </c>
      <c r="F29" t="s">
        <v>66</v>
      </c>
      <c r="G29" t="s">
        <v>29</v>
      </c>
      <c r="H29" t="s">
        <v>38</v>
      </c>
      <c r="I29" s="11">
        <v>45300</v>
      </c>
      <c r="J29" s="12">
        <v>0</v>
      </c>
      <c r="K29" s="12">
        <v>0</v>
      </c>
      <c r="L29" s="3">
        <v>0</v>
      </c>
      <c r="M29" s="12">
        <v>45300</v>
      </c>
      <c r="N29" s="14">
        <v>0</v>
      </c>
      <c r="O29" s="15">
        <v>0.98297578807946817</v>
      </c>
      <c r="P29" s="14">
        <v>0.98297578807946817</v>
      </c>
      <c r="Q29" s="14">
        <v>0.98297578807946817</v>
      </c>
      <c r="R29" s="14">
        <f>+Tabla14[[#This Row],[Precio Final]]*Tabla14[[#This Row],[Plan Ajustado]]</f>
        <v>44528.803199999908</v>
      </c>
      <c r="S29" s="14"/>
      <c r="T29" s="16"/>
    </row>
    <row r="30" spans="1:20" hidden="1" x14ac:dyDescent="0.2">
      <c r="A30">
        <v>1</v>
      </c>
      <c r="B30" t="s">
        <v>441</v>
      </c>
      <c r="C30" t="s">
        <v>20</v>
      </c>
      <c r="D30" t="s">
        <v>21</v>
      </c>
      <c r="E30">
        <v>1021092</v>
      </c>
      <c r="F30" t="s">
        <v>67</v>
      </c>
      <c r="G30" t="s">
        <v>40</v>
      </c>
      <c r="H30" t="s">
        <v>41</v>
      </c>
      <c r="I30" s="11">
        <v>72000</v>
      </c>
      <c r="J30" s="12">
        <v>0</v>
      </c>
      <c r="K30" s="12">
        <v>0</v>
      </c>
      <c r="L30" s="3">
        <v>24016.53</v>
      </c>
      <c r="M30" s="12">
        <v>96016.53</v>
      </c>
      <c r="N30" s="14">
        <v>2.5866750000000001</v>
      </c>
      <c r="O30" s="15">
        <v>2.5402572326249104</v>
      </c>
      <c r="P30" s="14">
        <v>2.5402572326249104</v>
      </c>
      <c r="Q30" s="14">
        <v>2.5402572326249104</v>
      </c>
      <c r="R30" s="14">
        <f>+Tabla14[[#This Row],[Precio Final]]*Tabla14[[#This Row],[Plan Ajustado]]</f>
        <v>243906.68478404669</v>
      </c>
      <c r="S30" s="14"/>
      <c r="T30" s="16"/>
    </row>
    <row r="31" spans="1:20" hidden="1" x14ac:dyDescent="0.2">
      <c r="A31">
        <v>1</v>
      </c>
      <c r="B31" t="s">
        <v>442</v>
      </c>
      <c r="C31" t="s">
        <v>20</v>
      </c>
      <c r="D31" t="s">
        <v>21</v>
      </c>
      <c r="E31">
        <v>1021101</v>
      </c>
      <c r="F31" t="s">
        <v>68</v>
      </c>
      <c r="G31" t="s">
        <v>69</v>
      </c>
      <c r="H31" t="s">
        <v>70</v>
      </c>
      <c r="I31" s="11">
        <v>24000</v>
      </c>
      <c r="J31" s="12">
        <v>0</v>
      </c>
      <c r="K31" s="12">
        <v>0</v>
      </c>
      <c r="L31" s="3">
        <v>0</v>
      </c>
      <c r="M31" s="12">
        <v>24000</v>
      </c>
      <c r="N31" s="14">
        <v>1.1866666666666701</v>
      </c>
      <c r="O31" s="15">
        <v>1.1103030303030299</v>
      </c>
      <c r="P31" s="14">
        <v>1.1103030303030299</v>
      </c>
      <c r="Q31" s="14">
        <v>1.1103030303030299</v>
      </c>
      <c r="R31" s="14">
        <f>+Tabla14[[#This Row],[Precio Final]]*Tabla14[[#This Row],[Plan Ajustado]]</f>
        <v>26647.272727272717</v>
      </c>
      <c r="S31" s="14"/>
      <c r="T31" s="16"/>
    </row>
    <row r="32" spans="1:20" hidden="1" x14ac:dyDescent="0.2">
      <c r="A32">
        <v>1</v>
      </c>
      <c r="B32" t="s">
        <v>443</v>
      </c>
      <c r="C32" t="s">
        <v>20</v>
      </c>
      <c r="D32" t="s">
        <v>21</v>
      </c>
      <c r="E32">
        <v>1021105</v>
      </c>
      <c r="F32" t="s">
        <v>71</v>
      </c>
      <c r="G32" t="s">
        <v>69</v>
      </c>
      <c r="H32" t="s">
        <v>70</v>
      </c>
      <c r="I32" s="11">
        <v>22000</v>
      </c>
      <c r="J32" s="12">
        <v>-1000</v>
      </c>
      <c r="K32" s="12">
        <v>0</v>
      </c>
      <c r="L32" s="3">
        <v>0</v>
      </c>
      <c r="M32" s="12">
        <v>21000</v>
      </c>
      <c r="N32" s="14">
        <v>0.76666666666666705</v>
      </c>
      <c r="O32" s="15">
        <v>0.76824113475177325</v>
      </c>
      <c r="P32" s="14">
        <v>0.76831610942249262</v>
      </c>
      <c r="Q32" s="14">
        <v>0.76831610942249262</v>
      </c>
      <c r="R32" s="14">
        <f>+Tabla14[[#This Row],[Precio Final]]*Tabla14[[#This Row],[Plan Ajustado]]</f>
        <v>16134.638297872345</v>
      </c>
      <c r="S32" s="14"/>
      <c r="T32" s="16"/>
    </row>
    <row r="33" spans="1:20" hidden="1" x14ac:dyDescent="0.2">
      <c r="A33">
        <v>1</v>
      </c>
      <c r="B33" t="s">
        <v>444</v>
      </c>
      <c r="C33" t="s">
        <v>20</v>
      </c>
      <c r="D33" t="s">
        <v>21</v>
      </c>
      <c r="E33">
        <v>1021106</v>
      </c>
      <c r="F33" t="s">
        <v>72</v>
      </c>
      <c r="G33" t="s">
        <v>69</v>
      </c>
      <c r="H33" t="s">
        <v>70</v>
      </c>
      <c r="I33" s="11">
        <v>0</v>
      </c>
      <c r="J33" s="12">
        <v>0</v>
      </c>
      <c r="K33" s="12">
        <v>0</v>
      </c>
      <c r="L33" s="3">
        <v>0</v>
      </c>
      <c r="M33" s="12">
        <v>0</v>
      </c>
      <c r="N33" s="14">
        <v>0.48668384879725102</v>
      </c>
      <c r="O33" s="15">
        <v>0.9686591363636361</v>
      </c>
      <c r="P33" s="14">
        <v>0</v>
      </c>
      <c r="Q33" s="14">
        <v>0</v>
      </c>
      <c r="R33" s="14">
        <f>+Tabla14[[#This Row],[Precio Final]]*Tabla14[[#This Row],[Plan Ajustado]]</f>
        <v>0</v>
      </c>
      <c r="S33" s="14"/>
      <c r="T33" s="16"/>
    </row>
    <row r="34" spans="1:20" hidden="1" x14ac:dyDescent="0.2">
      <c r="A34">
        <v>1</v>
      </c>
      <c r="B34" t="s">
        <v>445</v>
      </c>
      <c r="C34" t="s">
        <v>20</v>
      </c>
      <c r="D34" t="s">
        <v>21</v>
      </c>
      <c r="E34">
        <v>1021111</v>
      </c>
      <c r="F34" t="s">
        <v>73</v>
      </c>
      <c r="G34" t="s">
        <v>29</v>
      </c>
      <c r="H34" t="s">
        <v>74</v>
      </c>
      <c r="I34" s="11">
        <v>0</v>
      </c>
      <c r="J34" s="12">
        <v>0</v>
      </c>
      <c r="K34" s="12">
        <v>0</v>
      </c>
      <c r="L34" s="3">
        <v>0</v>
      </c>
      <c r="M34" s="12">
        <v>0</v>
      </c>
      <c r="N34" s="14">
        <v>0</v>
      </c>
      <c r="O34" s="15">
        <v>1.3402777777777766</v>
      </c>
      <c r="P34" s="14">
        <v>0</v>
      </c>
      <c r="Q34" s="14">
        <v>0</v>
      </c>
      <c r="R34" s="14">
        <f>+Tabla14[[#This Row],[Precio Final]]*Tabla14[[#This Row],[Plan Ajustado]]</f>
        <v>0</v>
      </c>
      <c r="S34" s="14"/>
      <c r="T34" s="16"/>
    </row>
    <row r="35" spans="1:20" hidden="1" x14ac:dyDescent="0.2">
      <c r="A35">
        <v>1</v>
      </c>
      <c r="B35" t="s">
        <v>446</v>
      </c>
      <c r="C35" t="s">
        <v>20</v>
      </c>
      <c r="D35" t="s">
        <v>21</v>
      </c>
      <c r="E35">
        <v>1021187</v>
      </c>
      <c r="F35" t="s">
        <v>75</v>
      </c>
      <c r="G35" t="s">
        <v>35</v>
      </c>
      <c r="H35" t="s">
        <v>76</v>
      </c>
      <c r="I35" s="11">
        <v>92000</v>
      </c>
      <c r="J35" s="12">
        <v>0</v>
      </c>
      <c r="K35" s="12">
        <v>0</v>
      </c>
      <c r="L35" s="3">
        <v>0</v>
      </c>
      <c r="M35" s="12">
        <v>92000</v>
      </c>
      <c r="N35" s="14">
        <v>2.08666666666667</v>
      </c>
      <c r="O35" s="15">
        <v>2.1945833333333327</v>
      </c>
      <c r="P35" s="14">
        <v>2.1945833333333327</v>
      </c>
      <c r="Q35" s="14">
        <v>2.1945833333333327</v>
      </c>
      <c r="R35" s="14">
        <f>+Tabla14[[#This Row],[Precio Final]]*Tabla14[[#This Row],[Plan Ajustado]]</f>
        <v>201901.6666666666</v>
      </c>
      <c r="S35" s="14"/>
      <c r="T35" s="16"/>
    </row>
    <row r="36" spans="1:20" hidden="1" x14ac:dyDescent="0.2">
      <c r="A36">
        <v>1</v>
      </c>
      <c r="B36" t="s">
        <v>447</v>
      </c>
      <c r="C36" t="s">
        <v>20</v>
      </c>
      <c r="D36" t="s">
        <v>21</v>
      </c>
      <c r="E36">
        <v>1021237</v>
      </c>
      <c r="F36" t="s">
        <v>77</v>
      </c>
      <c r="G36" t="s">
        <v>40</v>
      </c>
      <c r="H36" t="s">
        <v>41</v>
      </c>
      <c r="I36" s="11">
        <v>0</v>
      </c>
      <c r="J36" s="12">
        <v>0</v>
      </c>
      <c r="K36" s="12">
        <v>0</v>
      </c>
      <c r="L36" s="3">
        <v>0</v>
      </c>
      <c r="M36" s="12">
        <v>0</v>
      </c>
      <c r="N36" s="14">
        <v>0</v>
      </c>
      <c r="O36" s="15">
        <v>0</v>
      </c>
      <c r="P36" s="14">
        <v>0</v>
      </c>
      <c r="Q36" s="14">
        <v>1.8722687806957707</v>
      </c>
      <c r="R36" s="14">
        <f>+Tabla14[[#This Row],[Precio Final]]*Tabla14[[#This Row],[Plan Ajustado]]</f>
        <v>0</v>
      </c>
      <c r="S36" s="14"/>
      <c r="T36" s="16"/>
    </row>
    <row r="37" spans="1:20" hidden="1" x14ac:dyDescent="0.2">
      <c r="A37">
        <v>1</v>
      </c>
      <c r="B37" t="s">
        <v>448</v>
      </c>
      <c r="C37" t="s">
        <v>20</v>
      </c>
      <c r="D37" t="s">
        <v>21</v>
      </c>
      <c r="E37">
        <v>1021263</v>
      </c>
      <c r="F37" t="s">
        <v>58</v>
      </c>
      <c r="G37" t="s">
        <v>54</v>
      </c>
      <c r="H37" t="s">
        <v>59</v>
      </c>
      <c r="I37" s="11">
        <v>0</v>
      </c>
      <c r="J37" s="12">
        <v>0</v>
      </c>
      <c r="K37" s="12">
        <v>0</v>
      </c>
      <c r="L37" s="3">
        <v>0</v>
      </c>
      <c r="M37" s="12">
        <v>0</v>
      </c>
      <c r="N37" s="14">
        <v>0</v>
      </c>
      <c r="O37" s="15">
        <v>0</v>
      </c>
      <c r="P37" s="14">
        <v>0</v>
      </c>
      <c r="Q37" s="14">
        <v>0</v>
      </c>
      <c r="R37" s="14">
        <f>+Tabla14[[#This Row],[Precio Final]]*Tabla14[[#This Row],[Plan Ajustado]]</f>
        <v>0</v>
      </c>
      <c r="S37" s="14"/>
      <c r="T37" s="16"/>
    </row>
    <row r="38" spans="1:20" hidden="1" x14ac:dyDescent="0.2">
      <c r="A38">
        <v>1</v>
      </c>
      <c r="B38" t="s">
        <v>449</v>
      </c>
      <c r="C38" t="s">
        <v>20</v>
      </c>
      <c r="D38" t="s">
        <v>21</v>
      </c>
      <c r="E38">
        <v>1021287</v>
      </c>
      <c r="F38" t="s">
        <v>78</v>
      </c>
      <c r="G38" t="s">
        <v>29</v>
      </c>
      <c r="H38" t="s">
        <v>30</v>
      </c>
      <c r="I38" s="11">
        <v>0</v>
      </c>
      <c r="J38" s="12">
        <v>0</v>
      </c>
      <c r="K38" s="12">
        <v>0</v>
      </c>
      <c r="L38" s="3">
        <v>0</v>
      </c>
      <c r="M38" s="12">
        <v>0</v>
      </c>
      <c r="N38" s="14">
        <v>0</v>
      </c>
      <c r="O38" s="15">
        <v>0</v>
      </c>
      <c r="P38" s="14">
        <v>0</v>
      </c>
      <c r="Q38" s="14">
        <v>0</v>
      </c>
      <c r="R38" s="14">
        <f>+Tabla14[[#This Row],[Precio Final]]*Tabla14[[#This Row],[Plan Ajustado]]</f>
        <v>0</v>
      </c>
      <c r="S38" s="14"/>
      <c r="T38" s="16"/>
    </row>
    <row r="39" spans="1:20" hidden="1" x14ac:dyDescent="0.2">
      <c r="A39">
        <v>1</v>
      </c>
      <c r="B39" t="s">
        <v>450</v>
      </c>
      <c r="C39" t="s">
        <v>20</v>
      </c>
      <c r="D39" t="s">
        <v>21</v>
      </c>
      <c r="E39">
        <v>1021385</v>
      </c>
      <c r="F39" t="s">
        <v>79</v>
      </c>
      <c r="G39" t="s">
        <v>35</v>
      </c>
      <c r="H39" t="s">
        <v>80</v>
      </c>
      <c r="I39" s="11">
        <v>127200</v>
      </c>
      <c r="J39" s="12">
        <v>0</v>
      </c>
      <c r="K39" s="12">
        <v>0</v>
      </c>
      <c r="L39" s="3">
        <v>0</v>
      </c>
      <c r="M39" s="12">
        <v>127200</v>
      </c>
      <c r="N39" s="14">
        <v>1.00334027777778</v>
      </c>
      <c r="O39" s="15">
        <v>0.8880645412264786</v>
      </c>
      <c r="P39" s="14">
        <v>0.8880645412264786</v>
      </c>
      <c r="Q39" s="14">
        <v>0.8880645412264786</v>
      </c>
      <c r="R39" s="14">
        <f>+Tabla14[[#This Row],[Precio Final]]*Tabla14[[#This Row],[Plan Ajustado]]</f>
        <v>112961.80964400808</v>
      </c>
      <c r="S39" s="14"/>
      <c r="T39" s="16"/>
    </row>
    <row r="40" spans="1:20" hidden="1" x14ac:dyDescent="0.2">
      <c r="A40">
        <v>1</v>
      </c>
      <c r="B40" t="s">
        <v>451</v>
      </c>
      <c r="C40" t="s">
        <v>20</v>
      </c>
      <c r="D40" t="s">
        <v>21</v>
      </c>
      <c r="E40">
        <v>1021435</v>
      </c>
      <c r="F40" t="s">
        <v>81</v>
      </c>
      <c r="G40" t="s">
        <v>29</v>
      </c>
      <c r="H40" t="s">
        <v>38</v>
      </c>
      <c r="I40" s="11">
        <v>0</v>
      </c>
      <c r="J40" s="12">
        <v>0</v>
      </c>
      <c r="K40" s="12">
        <v>0</v>
      </c>
      <c r="L40" s="3">
        <v>0</v>
      </c>
      <c r="M40" s="12">
        <v>0</v>
      </c>
      <c r="N40" s="14">
        <v>0</v>
      </c>
      <c r="O40" s="15">
        <v>0</v>
      </c>
      <c r="P40" s="14">
        <v>0</v>
      </c>
      <c r="Q40" s="14">
        <v>1.0082721879869079</v>
      </c>
      <c r="R40" s="14">
        <f>+Tabla14[[#This Row],[Precio Final]]*Tabla14[[#This Row],[Plan Ajustado]]</f>
        <v>0</v>
      </c>
      <c r="S40" s="14"/>
      <c r="T40" s="16"/>
    </row>
    <row r="41" spans="1:20" hidden="1" x14ac:dyDescent="0.2">
      <c r="A41">
        <v>1</v>
      </c>
      <c r="B41" t="s">
        <v>452</v>
      </c>
      <c r="C41" t="s">
        <v>20</v>
      </c>
      <c r="D41" t="s">
        <v>21</v>
      </c>
      <c r="E41">
        <v>1021550</v>
      </c>
      <c r="F41" t="s">
        <v>82</v>
      </c>
      <c r="G41" t="s">
        <v>40</v>
      </c>
      <c r="H41" t="s">
        <v>41</v>
      </c>
      <c r="I41" s="11">
        <v>0</v>
      </c>
      <c r="J41" s="12">
        <v>0</v>
      </c>
      <c r="K41" s="12">
        <v>0</v>
      </c>
      <c r="L41" s="3">
        <v>0</v>
      </c>
      <c r="M41" s="12">
        <v>0</v>
      </c>
      <c r="N41" s="14">
        <v>0</v>
      </c>
      <c r="O41" s="15">
        <v>0</v>
      </c>
      <c r="P41" s="14">
        <v>0</v>
      </c>
      <c r="Q41" s="14">
        <v>1.8473233587468809</v>
      </c>
      <c r="R41" s="14">
        <f>+Tabla14[[#This Row],[Precio Final]]*Tabla14[[#This Row],[Plan Ajustado]]</f>
        <v>0</v>
      </c>
      <c r="S41" s="14"/>
      <c r="T41" s="16"/>
    </row>
    <row r="42" spans="1:20" hidden="1" x14ac:dyDescent="0.2">
      <c r="A42">
        <v>1</v>
      </c>
      <c r="B42" t="s">
        <v>453</v>
      </c>
      <c r="C42" t="s">
        <v>20</v>
      </c>
      <c r="D42" t="s">
        <v>21</v>
      </c>
      <c r="E42">
        <v>1021622</v>
      </c>
      <c r="F42" t="s">
        <v>83</v>
      </c>
      <c r="G42" t="s">
        <v>23</v>
      </c>
      <c r="H42" t="s">
        <v>43</v>
      </c>
      <c r="I42" s="11">
        <v>23000</v>
      </c>
      <c r="J42" s="12">
        <v>0</v>
      </c>
      <c r="K42" s="12">
        <v>0</v>
      </c>
      <c r="L42" s="3">
        <v>0</v>
      </c>
      <c r="M42" s="12">
        <v>23000</v>
      </c>
      <c r="N42" s="14">
        <v>0</v>
      </c>
      <c r="O42" s="15">
        <v>6.3522916666666687</v>
      </c>
      <c r="P42" s="14">
        <v>6.3522916666666687</v>
      </c>
      <c r="Q42" s="14">
        <v>6.3522916666666687</v>
      </c>
      <c r="R42" s="14">
        <f>+Tabla14[[#This Row],[Precio Final]]*Tabla14[[#This Row],[Plan Ajustado]]</f>
        <v>146102.70833333337</v>
      </c>
      <c r="S42" s="14"/>
      <c r="T42" s="16"/>
    </row>
    <row r="43" spans="1:20" hidden="1" x14ac:dyDescent="0.2">
      <c r="A43">
        <v>1</v>
      </c>
      <c r="B43" t="s">
        <v>454</v>
      </c>
      <c r="C43" t="s">
        <v>20</v>
      </c>
      <c r="D43" t="s">
        <v>21</v>
      </c>
      <c r="E43">
        <v>1021623</v>
      </c>
      <c r="F43" t="s">
        <v>84</v>
      </c>
      <c r="G43" t="s">
        <v>23</v>
      </c>
      <c r="H43" t="s">
        <v>43</v>
      </c>
      <c r="I43" s="11">
        <v>0</v>
      </c>
      <c r="J43" s="12">
        <v>0</v>
      </c>
      <c r="K43" s="12">
        <v>0</v>
      </c>
      <c r="L43" s="3">
        <v>0</v>
      </c>
      <c r="M43" s="12">
        <v>0</v>
      </c>
      <c r="N43" s="14">
        <v>0</v>
      </c>
      <c r="O43" s="15">
        <v>0</v>
      </c>
      <c r="P43" s="14">
        <v>0</v>
      </c>
      <c r="Q43" s="14">
        <v>3.4203349056603773</v>
      </c>
      <c r="R43" s="14">
        <f>+Tabla14[[#This Row],[Precio Final]]*Tabla14[[#This Row],[Plan Ajustado]]</f>
        <v>0</v>
      </c>
      <c r="S43" s="14"/>
      <c r="T43" s="16"/>
    </row>
    <row r="44" spans="1:20" hidden="1" x14ac:dyDescent="0.2">
      <c r="A44">
        <v>1</v>
      </c>
      <c r="B44" t="s">
        <v>455</v>
      </c>
      <c r="C44" t="s">
        <v>20</v>
      </c>
      <c r="D44" t="s">
        <v>21</v>
      </c>
      <c r="E44">
        <v>1021639</v>
      </c>
      <c r="F44" t="s">
        <v>85</v>
      </c>
      <c r="G44" t="s">
        <v>86</v>
      </c>
      <c r="H44" t="s">
        <v>87</v>
      </c>
      <c r="I44" s="11">
        <v>0</v>
      </c>
      <c r="J44" s="12">
        <v>0</v>
      </c>
      <c r="K44" s="12">
        <v>0</v>
      </c>
      <c r="L44" s="3">
        <v>0</v>
      </c>
      <c r="M44" s="12">
        <v>0</v>
      </c>
      <c r="N44" s="14">
        <v>0</v>
      </c>
      <c r="O44" s="15">
        <v>3.15</v>
      </c>
      <c r="P44" s="14">
        <v>0</v>
      </c>
      <c r="Q44" s="14">
        <v>3.0789500139178845</v>
      </c>
      <c r="R44" s="14">
        <f>+Tabla14[[#This Row],[Precio Final]]*Tabla14[[#This Row],[Plan Ajustado]]</f>
        <v>0</v>
      </c>
      <c r="S44" s="14"/>
      <c r="T44" s="16"/>
    </row>
    <row r="45" spans="1:20" hidden="1" x14ac:dyDescent="0.2">
      <c r="A45">
        <v>1</v>
      </c>
      <c r="B45" t="s">
        <v>456</v>
      </c>
      <c r="C45" t="s">
        <v>20</v>
      </c>
      <c r="D45" t="s">
        <v>21</v>
      </c>
      <c r="E45">
        <v>1021820</v>
      </c>
      <c r="F45" t="s">
        <v>89</v>
      </c>
      <c r="G45" t="s">
        <v>45</v>
      </c>
      <c r="H45" t="s">
        <v>90</v>
      </c>
      <c r="I45" s="11">
        <v>0</v>
      </c>
      <c r="J45" s="12">
        <v>0</v>
      </c>
      <c r="K45" s="12">
        <v>0</v>
      </c>
      <c r="L45" s="3">
        <v>0</v>
      </c>
      <c r="M45" s="12">
        <v>0</v>
      </c>
      <c r="N45" s="14">
        <v>0</v>
      </c>
      <c r="O45" s="15">
        <v>0</v>
      </c>
      <c r="P45" s="14">
        <v>0</v>
      </c>
      <c r="Q45" s="14">
        <v>2.1166914882926338</v>
      </c>
      <c r="R45" s="14">
        <f>+Tabla14[[#This Row],[Precio Final]]*Tabla14[[#This Row],[Plan Ajustado]]</f>
        <v>0</v>
      </c>
      <c r="S45" s="14"/>
      <c r="T45" s="16"/>
    </row>
    <row r="46" spans="1:20" hidden="1" x14ac:dyDescent="0.2">
      <c r="A46">
        <v>1</v>
      </c>
      <c r="B46" t="s">
        <v>457</v>
      </c>
      <c r="C46" t="s">
        <v>20</v>
      </c>
      <c r="D46" t="s">
        <v>21</v>
      </c>
      <c r="E46">
        <v>1021868</v>
      </c>
      <c r="F46" t="s">
        <v>91</v>
      </c>
      <c r="G46" t="s">
        <v>54</v>
      </c>
      <c r="H46" t="s">
        <v>92</v>
      </c>
      <c r="I46" s="11">
        <v>37000</v>
      </c>
      <c r="J46" s="12">
        <v>0</v>
      </c>
      <c r="K46" s="12">
        <v>0</v>
      </c>
      <c r="L46" s="3">
        <v>0</v>
      </c>
      <c r="M46" s="12">
        <v>37000</v>
      </c>
      <c r="N46" s="14">
        <v>3</v>
      </c>
      <c r="O46" s="15">
        <v>2.9977363485934894</v>
      </c>
      <c r="P46" s="14">
        <v>2.9977363485934894</v>
      </c>
      <c r="Q46" s="14">
        <v>2.9977363485934894</v>
      </c>
      <c r="R46" s="14">
        <f>+Tabla14[[#This Row],[Precio Final]]*Tabla14[[#This Row],[Plan Ajustado]]</f>
        <v>110916.24489795911</v>
      </c>
      <c r="S46" s="14"/>
      <c r="T46" s="16"/>
    </row>
    <row r="47" spans="1:20" hidden="1" x14ac:dyDescent="0.2">
      <c r="A47">
        <v>1</v>
      </c>
      <c r="B47" t="s">
        <v>458</v>
      </c>
      <c r="C47" t="s">
        <v>20</v>
      </c>
      <c r="D47" t="s">
        <v>21</v>
      </c>
      <c r="E47">
        <v>1021903</v>
      </c>
      <c r="F47" t="s">
        <v>93</v>
      </c>
      <c r="G47" t="s">
        <v>69</v>
      </c>
      <c r="H47" t="s">
        <v>70</v>
      </c>
      <c r="I47" s="11">
        <v>0</v>
      </c>
      <c r="J47" s="12">
        <v>0</v>
      </c>
      <c r="K47" s="12">
        <v>0</v>
      </c>
      <c r="L47" s="3">
        <v>0</v>
      </c>
      <c r="M47" s="12">
        <v>0</v>
      </c>
      <c r="N47" s="14">
        <v>0</v>
      </c>
      <c r="O47" s="15">
        <v>0</v>
      </c>
      <c r="P47" s="14">
        <v>0</v>
      </c>
      <c r="Q47" s="14">
        <v>1.2161043669806706</v>
      </c>
      <c r="R47" s="14">
        <f>+Tabla14[[#This Row],[Precio Final]]*Tabla14[[#This Row],[Plan Ajustado]]</f>
        <v>0</v>
      </c>
      <c r="S47" s="14"/>
      <c r="T47" s="16"/>
    </row>
    <row r="48" spans="1:20" hidden="1" x14ac:dyDescent="0.2">
      <c r="A48">
        <v>1</v>
      </c>
      <c r="B48" t="s">
        <v>459</v>
      </c>
      <c r="C48" t="s">
        <v>20</v>
      </c>
      <c r="D48" t="s">
        <v>21</v>
      </c>
      <c r="E48">
        <v>1021976</v>
      </c>
      <c r="F48" t="s">
        <v>94</v>
      </c>
      <c r="G48" t="s">
        <v>95</v>
      </c>
      <c r="H48" t="s">
        <v>96</v>
      </c>
      <c r="I48" s="11">
        <v>138000</v>
      </c>
      <c r="J48" s="12">
        <v>0</v>
      </c>
      <c r="K48" s="12">
        <v>0</v>
      </c>
      <c r="L48" s="3">
        <v>4003.94</v>
      </c>
      <c r="M48" s="12">
        <v>142003.94</v>
      </c>
      <c r="N48" s="14">
        <v>2.6</v>
      </c>
      <c r="O48" s="15">
        <v>2.6388972150927668</v>
      </c>
      <c r="P48" s="14">
        <v>2.6388972150927668</v>
      </c>
      <c r="Q48" s="14">
        <v>2.6388972150927668</v>
      </c>
      <c r="R48" s="14">
        <f>+Tabla14[[#This Row],[Precio Final]]*Tabla14[[#This Row],[Plan Ajustado]]</f>
        <v>374733.80179820035</v>
      </c>
      <c r="S48" s="14"/>
      <c r="T48" s="16"/>
    </row>
    <row r="49" spans="1:20" hidden="1" x14ac:dyDescent="0.2">
      <c r="A49">
        <v>1</v>
      </c>
      <c r="B49" t="s">
        <v>460</v>
      </c>
      <c r="C49" t="s">
        <v>20</v>
      </c>
      <c r="D49" t="s">
        <v>21</v>
      </c>
      <c r="E49">
        <v>1022047</v>
      </c>
      <c r="F49" t="s">
        <v>97</v>
      </c>
      <c r="G49" t="s">
        <v>40</v>
      </c>
      <c r="H49" t="s">
        <v>41</v>
      </c>
      <c r="I49" s="11">
        <v>0</v>
      </c>
      <c r="J49" s="12">
        <v>0</v>
      </c>
      <c r="K49" s="12">
        <v>0</v>
      </c>
      <c r="L49" s="3">
        <v>0</v>
      </c>
      <c r="M49" s="12">
        <v>0</v>
      </c>
      <c r="N49" s="14">
        <v>1.4866666666666699</v>
      </c>
      <c r="O49" s="15">
        <v>0</v>
      </c>
      <c r="P49" s="14">
        <v>0</v>
      </c>
      <c r="Q49" s="14">
        <v>0</v>
      </c>
      <c r="R49" s="14">
        <f>+Tabla14[[#This Row],[Precio Final]]*Tabla14[[#This Row],[Plan Ajustado]]</f>
        <v>0</v>
      </c>
      <c r="S49" s="14"/>
      <c r="T49" s="16"/>
    </row>
    <row r="50" spans="1:20" hidden="1" x14ac:dyDescent="0.2">
      <c r="A50">
        <v>1</v>
      </c>
      <c r="B50" t="s">
        <v>461</v>
      </c>
      <c r="C50" t="s">
        <v>20</v>
      </c>
      <c r="D50" t="s">
        <v>21</v>
      </c>
      <c r="E50">
        <v>1022149</v>
      </c>
      <c r="F50" t="s">
        <v>98</v>
      </c>
      <c r="G50" t="s">
        <v>32</v>
      </c>
      <c r="H50" t="s">
        <v>33</v>
      </c>
      <c r="I50" s="11">
        <v>23000</v>
      </c>
      <c r="J50" s="12">
        <v>0</v>
      </c>
      <c r="K50" s="12">
        <v>0</v>
      </c>
      <c r="L50" s="3">
        <v>0</v>
      </c>
      <c r="M50" s="12">
        <v>23000</v>
      </c>
      <c r="N50" s="14">
        <v>0</v>
      </c>
      <c r="O50" s="15">
        <v>2.2946469449999998</v>
      </c>
      <c r="P50" s="14">
        <v>2.2946469449999998</v>
      </c>
      <c r="Q50" s="14">
        <v>2.2946469449999998</v>
      </c>
      <c r="R50" s="14">
        <f>+Tabla14[[#This Row],[Precio Final]]*Tabla14[[#This Row],[Plan Ajustado]]</f>
        <v>52776.879734999995</v>
      </c>
      <c r="S50" s="14"/>
      <c r="T50" s="16"/>
    </row>
    <row r="51" spans="1:20" hidden="1" x14ac:dyDescent="0.2">
      <c r="A51">
        <v>1</v>
      </c>
      <c r="B51" t="s">
        <v>462</v>
      </c>
      <c r="C51" t="s">
        <v>20</v>
      </c>
      <c r="D51" t="s">
        <v>21</v>
      </c>
      <c r="E51">
        <v>1022150</v>
      </c>
      <c r="F51" t="s">
        <v>63</v>
      </c>
      <c r="G51" t="s">
        <v>29</v>
      </c>
      <c r="H51" t="s">
        <v>38</v>
      </c>
      <c r="I51" s="11">
        <v>138000</v>
      </c>
      <c r="J51" s="12">
        <v>0</v>
      </c>
      <c r="K51" s="12">
        <v>0</v>
      </c>
      <c r="L51" s="3">
        <v>0</v>
      </c>
      <c r="M51" s="12">
        <v>138000</v>
      </c>
      <c r="N51" s="14">
        <v>1.28666968941283</v>
      </c>
      <c r="O51" s="15">
        <v>1.2106149381600977</v>
      </c>
      <c r="P51" s="14">
        <v>1.2106149381600977</v>
      </c>
      <c r="Q51" s="14">
        <v>1.2106149381600977</v>
      </c>
      <c r="R51" s="14">
        <f>+Tabla14[[#This Row],[Precio Final]]*Tabla14[[#This Row],[Plan Ajustado]]</f>
        <v>167064.86146609348</v>
      </c>
      <c r="S51" s="14"/>
      <c r="T51" s="16"/>
    </row>
    <row r="52" spans="1:20" hidden="1" x14ac:dyDescent="0.2">
      <c r="A52">
        <v>1</v>
      </c>
      <c r="B52" t="s">
        <v>463</v>
      </c>
      <c r="C52" t="s">
        <v>20</v>
      </c>
      <c r="D52" t="s">
        <v>21</v>
      </c>
      <c r="E52">
        <v>1022196</v>
      </c>
      <c r="F52" t="s">
        <v>99</v>
      </c>
      <c r="G52" t="s">
        <v>35</v>
      </c>
      <c r="H52" t="s">
        <v>100</v>
      </c>
      <c r="I52" s="11">
        <v>46000</v>
      </c>
      <c r="J52" s="12">
        <v>0</v>
      </c>
      <c r="K52" s="12">
        <v>0</v>
      </c>
      <c r="L52" s="3">
        <v>0</v>
      </c>
      <c r="M52" s="12">
        <v>46000</v>
      </c>
      <c r="N52" s="14">
        <v>0</v>
      </c>
      <c r="O52" s="15">
        <v>1.0060697216998211</v>
      </c>
      <c r="P52" s="14">
        <v>1.0060697216998211</v>
      </c>
      <c r="Q52" s="14">
        <v>1.0060697216998211</v>
      </c>
      <c r="R52" s="14">
        <f>+Tabla14[[#This Row],[Precio Final]]*Tabla14[[#This Row],[Plan Ajustado]]</f>
        <v>46279.207198191769</v>
      </c>
      <c r="S52" s="14"/>
      <c r="T52" s="16"/>
    </row>
    <row r="53" spans="1:20" hidden="1" x14ac:dyDescent="0.2">
      <c r="A53">
        <v>1</v>
      </c>
      <c r="B53" t="s">
        <v>464</v>
      </c>
      <c r="C53" t="s">
        <v>20</v>
      </c>
      <c r="D53" t="s">
        <v>21</v>
      </c>
      <c r="E53">
        <v>1022197</v>
      </c>
      <c r="F53" t="s">
        <v>101</v>
      </c>
      <c r="G53" t="s">
        <v>35</v>
      </c>
      <c r="H53" t="s">
        <v>100</v>
      </c>
      <c r="I53" s="11">
        <v>0</v>
      </c>
      <c r="J53" s="12">
        <v>0</v>
      </c>
      <c r="K53" s="17">
        <v>0</v>
      </c>
      <c r="L53" s="3">
        <v>0</v>
      </c>
      <c r="M53" s="12">
        <v>0</v>
      </c>
      <c r="N53" s="14">
        <v>0</v>
      </c>
      <c r="O53" s="15">
        <v>0</v>
      </c>
      <c r="P53" s="14">
        <v>0</v>
      </c>
      <c r="Q53" s="14">
        <v>0</v>
      </c>
      <c r="R53" s="14">
        <f>+Tabla14[[#This Row],[Precio Final]]*Tabla14[[#This Row],[Plan Ajustado]]</f>
        <v>0</v>
      </c>
      <c r="S53" s="14"/>
      <c r="T53" s="16"/>
    </row>
    <row r="54" spans="1:20" hidden="1" x14ac:dyDescent="0.2">
      <c r="A54">
        <v>1</v>
      </c>
      <c r="B54" t="s">
        <v>465</v>
      </c>
      <c r="C54" t="s">
        <v>20</v>
      </c>
      <c r="D54" t="s">
        <v>21</v>
      </c>
      <c r="E54">
        <v>1022247</v>
      </c>
      <c r="F54" t="s">
        <v>102</v>
      </c>
      <c r="G54" t="s">
        <v>40</v>
      </c>
      <c r="H54" t="s">
        <v>41</v>
      </c>
      <c r="I54" s="11">
        <v>0</v>
      </c>
      <c r="J54" s="12">
        <v>0</v>
      </c>
      <c r="K54" s="12">
        <v>0</v>
      </c>
      <c r="L54" s="3">
        <v>0</v>
      </c>
      <c r="M54" s="12">
        <v>0</v>
      </c>
      <c r="N54" s="14">
        <v>0</v>
      </c>
      <c r="O54" s="15">
        <v>0</v>
      </c>
      <c r="P54" s="14">
        <v>0</v>
      </c>
      <c r="Q54" s="14">
        <v>0</v>
      </c>
      <c r="R54" s="14">
        <f>+Tabla14[[#This Row],[Precio Final]]*Tabla14[[#This Row],[Plan Ajustado]]</f>
        <v>0</v>
      </c>
      <c r="S54" s="14"/>
      <c r="T54" s="16"/>
    </row>
    <row r="55" spans="1:20" hidden="1" x14ac:dyDescent="0.2">
      <c r="A55">
        <v>1</v>
      </c>
      <c r="B55" t="s">
        <v>466</v>
      </c>
      <c r="C55" t="s">
        <v>20</v>
      </c>
      <c r="D55" t="s">
        <v>21</v>
      </c>
      <c r="E55">
        <v>1022384</v>
      </c>
      <c r="F55" t="s">
        <v>103</v>
      </c>
      <c r="G55" t="s">
        <v>23</v>
      </c>
      <c r="H55" t="s">
        <v>43</v>
      </c>
      <c r="I55" s="11">
        <v>0</v>
      </c>
      <c r="J55" s="12">
        <v>0</v>
      </c>
      <c r="K55" s="12">
        <v>0</v>
      </c>
      <c r="L55" s="3">
        <v>0</v>
      </c>
      <c r="M55" s="12">
        <v>0</v>
      </c>
      <c r="N55" s="14">
        <v>0</v>
      </c>
      <c r="O55" s="15">
        <v>0</v>
      </c>
      <c r="P55" s="14">
        <v>0</v>
      </c>
      <c r="Q55" s="14">
        <v>4.5641475029685861</v>
      </c>
      <c r="R55" s="14">
        <f>+Tabla14[[#This Row],[Precio Final]]*Tabla14[[#This Row],[Plan Ajustado]]</f>
        <v>0</v>
      </c>
      <c r="S55" s="14"/>
      <c r="T55" s="16"/>
    </row>
    <row r="56" spans="1:20" hidden="1" x14ac:dyDescent="0.2">
      <c r="A56">
        <v>1</v>
      </c>
      <c r="B56" t="s">
        <v>467</v>
      </c>
      <c r="C56" t="s">
        <v>20</v>
      </c>
      <c r="D56" t="s">
        <v>21</v>
      </c>
      <c r="E56">
        <v>1022406</v>
      </c>
      <c r="F56" t="s">
        <v>104</v>
      </c>
      <c r="G56" t="s">
        <v>69</v>
      </c>
      <c r="H56" t="s">
        <v>105</v>
      </c>
      <c r="I56" s="11">
        <v>0</v>
      </c>
      <c r="J56" s="12">
        <v>0</v>
      </c>
      <c r="K56" s="12">
        <v>0</v>
      </c>
      <c r="L56" s="3">
        <v>0</v>
      </c>
      <c r="M56" s="12">
        <v>0</v>
      </c>
      <c r="N56" s="14">
        <v>0</v>
      </c>
      <c r="O56" s="15">
        <v>0.8</v>
      </c>
      <c r="P56" s="14">
        <v>0</v>
      </c>
      <c r="Q56" s="14">
        <v>0</v>
      </c>
      <c r="R56" s="14">
        <f>+Tabla14[[#This Row],[Precio Final]]*Tabla14[[#This Row],[Plan Ajustado]]</f>
        <v>0</v>
      </c>
      <c r="S56" s="14"/>
      <c r="T56" s="16"/>
    </row>
    <row r="57" spans="1:20" hidden="1" x14ac:dyDescent="0.2">
      <c r="A57">
        <v>1</v>
      </c>
      <c r="B57" t="s">
        <v>468</v>
      </c>
      <c r="C57" t="s">
        <v>20</v>
      </c>
      <c r="D57" t="s">
        <v>21</v>
      </c>
      <c r="E57">
        <v>1022409</v>
      </c>
      <c r="F57" t="s">
        <v>106</v>
      </c>
      <c r="G57" t="s">
        <v>69</v>
      </c>
      <c r="H57" t="s">
        <v>107</v>
      </c>
      <c r="I57" s="11">
        <v>23000</v>
      </c>
      <c r="J57" s="12">
        <v>0</v>
      </c>
      <c r="K57" s="12">
        <v>0</v>
      </c>
      <c r="L57" s="3">
        <v>0</v>
      </c>
      <c r="M57" s="12">
        <v>23000</v>
      </c>
      <c r="N57" s="14">
        <v>0</v>
      </c>
      <c r="O57" s="15">
        <v>4.8652203425229699</v>
      </c>
      <c r="P57" s="14">
        <v>4.8652203425229699</v>
      </c>
      <c r="Q57" s="14">
        <v>4.8652203425229699</v>
      </c>
      <c r="R57" s="14">
        <f>+Tabla14[[#This Row],[Precio Final]]*Tabla14[[#This Row],[Plan Ajustado]]</f>
        <v>111900.06787802831</v>
      </c>
      <c r="S57" s="14"/>
      <c r="T57" s="16"/>
    </row>
    <row r="58" spans="1:20" hidden="1" x14ac:dyDescent="0.2">
      <c r="A58">
        <v>1</v>
      </c>
      <c r="B58" t="s">
        <v>469</v>
      </c>
      <c r="C58" t="s">
        <v>20</v>
      </c>
      <c r="D58" t="s">
        <v>21</v>
      </c>
      <c r="E58">
        <v>1022569</v>
      </c>
      <c r="F58" t="s">
        <v>108</v>
      </c>
      <c r="G58" t="s">
        <v>23</v>
      </c>
      <c r="H58" t="s">
        <v>43</v>
      </c>
      <c r="I58" s="11">
        <v>0</v>
      </c>
      <c r="J58" s="12">
        <v>0</v>
      </c>
      <c r="K58" s="12">
        <v>0</v>
      </c>
      <c r="L58" s="3">
        <v>0</v>
      </c>
      <c r="M58" s="12">
        <v>0</v>
      </c>
      <c r="N58" s="14">
        <v>0</v>
      </c>
      <c r="O58" s="15">
        <v>0</v>
      </c>
      <c r="P58" s="14">
        <v>0</v>
      </c>
      <c r="Q58" s="14">
        <v>0</v>
      </c>
      <c r="R58" s="14">
        <f>+Tabla14[[#This Row],[Precio Final]]*Tabla14[[#This Row],[Plan Ajustado]]</f>
        <v>0</v>
      </c>
      <c r="S58" s="14"/>
      <c r="T58" s="16"/>
    </row>
    <row r="59" spans="1:20" hidden="1" x14ac:dyDescent="0.2">
      <c r="A59">
        <v>1</v>
      </c>
      <c r="B59" t="s">
        <v>470</v>
      </c>
      <c r="C59" t="s">
        <v>20</v>
      </c>
      <c r="D59" t="s">
        <v>21</v>
      </c>
      <c r="E59">
        <v>1022654</v>
      </c>
      <c r="F59" t="s">
        <v>109</v>
      </c>
      <c r="G59" t="s">
        <v>40</v>
      </c>
      <c r="H59" t="s">
        <v>41</v>
      </c>
      <c r="I59" s="11">
        <v>0</v>
      </c>
      <c r="J59" s="12">
        <v>0</v>
      </c>
      <c r="K59" s="12">
        <v>0</v>
      </c>
      <c r="L59" s="3">
        <v>0</v>
      </c>
      <c r="M59" s="12">
        <v>0</v>
      </c>
      <c r="N59" s="14">
        <v>0</v>
      </c>
      <c r="O59" s="15">
        <v>0</v>
      </c>
      <c r="P59" s="14">
        <v>0</v>
      </c>
      <c r="Q59" s="14">
        <v>0</v>
      </c>
      <c r="R59" s="14">
        <f>+Tabla14[[#This Row],[Precio Final]]*Tabla14[[#This Row],[Plan Ajustado]]</f>
        <v>0</v>
      </c>
      <c r="S59" s="14"/>
      <c r="T59" s="16"/>
    </row>
    <row r="60" spans="1:20" hidden="1" x14ac:dyDescent="0.2">
      <c r="A60">
        <v>1</v>
      </c>
      <c r="B60" t="s">
        <v>471</v>
      </c>
      <c r="C60" t="s">
        <v>20</v>
      </c>
      <c r="D60" t="s">
        <v>21</v>
      </c>
      <c r="E60">
        <v>1022705</v>
      </c>
      <c r="F60" t="s">
        <v>110</v>
      </c>
      <c r="G60" t="s">
        <v>29</v>
      </c>
      <c r="H60" t="s">
        <v>74</v>
      </c>
      <c r="I60" s="11">
        <v>0</v>
      </c>
      <c r="J60" s="12">
        <v>0</v>
      </c>
      <c r="K60" s="12">
        <v>0</v>
      </c>
      <c r="L60" s="3">
        <v>0</v>
      </c>
      <c r="M60" s="12">
        <v>0</v>
      </c>
      <c r="N60" s="14">
        <v>0.99666666666666703</v>
      </c>
      <c r="O60" s="15">
        <v>0</v>
      </c>
      <c r="P60" s="14">
        <v>0</v>
      </c>
      <c r="Q60" s="14">
        <v>0</v>
      </c>
      <c r="R60" s="14">
        <f>+Tabla14[[#This Row],[Precio Final]]*Tabla14[[#This Row],[Plan Ajustado]]</f>
        <v>0</v>
      </c>
      <c r="S60" s="14"/>
      <c r="T60" s="16"/>
    </row>
    <row r="61" spans="1:20" hidden="1" x14ac:dyDescent="0.2">
      <c r="A61">
        <v>1</v>
      </c>
      <c r="B61" t="s">
        <v>472</v>
      </c>
      <c r="C61" t="s">
        <v>20</v>
      </c>
      <c r="D61" t="s">
        <v>21</v>
      </c>
      <c r="E61">
        <v>1022709</v>
      </c>
      <c r="F61" t="s">
        <v>111</v>
      </c>
      <c r="G61" t="s">
        <v>54</v>
      </c>
      <c r="H61" t="s">
        <v>59</v>
      </c>
      <c r="I61" s="11">
        <v>118000</v>
      </c>
      <c r="J61" s="12">
        <v>46000</v>
      </c>
      <c r="K61" s="12">
        <v>0</v>
      </c>
      <c r="L61" s="3">
        <v>11011.61</v>
      </c>
      <c r="M61" s="12">
        <v>175011.61</v>
      </c>
      <c r="N61" s="14">
        <v>2.96</v>
      </c>
      <c r="O61" s="15">
        <v>2.9352430442107402</v>
      </c>
      <c r="P61" s="14">
        <v>2.9417501551750131</v>
      </c>
      <c r="Q61" s="14">
        <v>2.9417501551750131</v>
      </c>
      <c r="R61" s="14">
        <f>+Tabla14[[#This Row],[Precio Final]]*Tabla14[[#This Row],[Plan Ajustado]]</f>
        <v>514840.43087492883</v>
      </c>
      <c r="S61" s="14"/>
      <c r="T61" s="16"/>
    </row>
    <row r="62" spans="1:20" hidden="1" x14ac:dyDescent="0.2">
      <c r="A62">
        <v>1</v>
      </c>
      <c r="B62" t="s">
        <v>473</v>
      </c>
      <c r="C62" t="s">
        <v>20</v>
      </c>
      <c r="D62" t="s">
        <v>21</v>
      </c>
      <c r="E62">
        <v>1022847</v>
      </c>
      <c r="F62" t="s">
        <v>112</v>
      </c>
      <c r="G62" t="s">
        <v>51</v>
      </c>
      <c r="H62" t="s">
        <v>52</v>
      </c>
      <c r="I62" s="11">
        <v>24000</v>
      </c>
      <c r="J62" s="12">
        <v>0</v>
      </c>
      <c r="K62" s="12">
        <v>0</v>
      </c>
      <c r="L62" s="3">
        <v>0</v>
      </c>
      <c r="M62" s="12">
        <v>24000</v>
      </c>
      <c r="N62" s="14">
        <v>1.53666666666667</v>
      </c>
      <c r="O62" s="15">
        <v>1.58960416666667</v>
      </c>
      <c r="P62" s="14">
        <v>1.58960416666667</v>
      </c>
      <c r="Q62" s="14">
        <v>1.58960416666667</v>
      </c>
      <c r="R62" s="14">
        <f>+Tabla14[[#This Row],[Precio Final]]*Tabla14[[#This Row],[Plan Ajustado]]</f>
        <v>38150.50000000008</v>
      </c>
      <c r="S62" s="14"/>
      <c r="T62" s="16"/>
    </row>
    <row r="63" spans="1:20" hidden="1" x14ac:dyDescent="0.2">
      <c r="A63">
        <v>1</v>
      </c>
      <c r="B63" t="s">
        <v>474</v>
      </c>
      <c r="C63" t="s">
        <v>20</v>
      </c>
      <c r="D63" t="s">
        <v>21</v>
      </c>
      <c r="E63">
        <v>1022855</v>
      </c>
      <c r="F63" t="s">
        <v>113</v>
      </c>
      <c r="G63" t="s">
        <v>29</v>
      </c>
      <c r="H63" t="s">
        <v>57</v>
      </c>
      <c r="I63" s="11">
        <v>23000</v>
      </c>
      <c r="J63" s="12">
        <v>0</v>
      </c>
      <c r="K63" s="12">
        <v>0</v>
      </c>
      <c r="L63" s="3">
        <v>0</v>
      </c>
      <c r="M63" s="12">
        <v>23000</v>
      </c>
      <c r="N63" s="14">
        <v>1.40675831671739</v>
      </c>
      <c r="O63" s="15">
        <v>1.4182978723404256</v>
      </c>
      <c r="P63" s="14">
        <v>1.4182978723404256</v>
      </c>
      <c r="Q63" s="14">
        <v>1.4182978723404256</v>
      </c>
      <c r="R63" s="14">
        <f>+Tabla14[[#This Row],[Precio Final]]*Tabla14[[#This Row],[Plan Ajustado]]</f>
        <v>32620.851063829788</v>
      </c>
      <c r="S63" s="14"/>
      <c r="T63" s="16"/>
    </row>
    <row r="64" spans="1:20" hidden="1" x14ac:dyDescent="0.2">
      <c r="A64">
        <v>1</v>
      </c>
      <c r="B64" t="s">
        <v>475</v>
      </c>
      <c r="C64" t="s">
        <v>20</v>
      </c>
      <c r="D64" t="s">
        <v>21</v>
      </c>
      <c r="E64">
        <v>1022920</v>
      </c>
      <c r="F64" t="s">
        <v>114</v>
      </c>
      <c r="G64" t="s">
        <v>29</v>
      </c>
      <c r="H64" t="s">
        <v>38</v>
      </c>
      <c r="I64" s="11">
        <v>0</v>
      </c>
      <c r="J64" s="12">
        <v>0</v>
      </c>
      <c r="K64" s="12">
        <v>0</v>
      </c>
      <c r="L64" s="3">
        <v>0</v>
      </c>
      <c r="M64" s="12">
        <v>0</v>
      </c>
      <c r="N64" s="14">
        <v>0</v>
      </c>
      <c r="O64" s="15">
        <v>1.1708333385214</v>
      </c>
      <c r="P64" s="14">
        <v>0</v>
      </c>
      <c r="Q64" s="14">
        <v>0</v>
      </c>
      <c r="R64" s="14">
        <f>+Tabla14[[#This Row],[Precio Final]]*Tabla14[[#This Row],[Plan Ajustado]]</f>
        <v>0</v>
      </c>
      <c r="S64" s="14"/>
      <c r="T64" s="16"/>
    </row>
    <row r="65" spans="1:20" hidden="1" x14ac:dyDescent="0.2">
      <c r="A65">
        <v>1</v>
      </c>
      <c r="B65" t="s">
        <v>476</v>
      </c>
      <c r="C65" t="s">
        <v>20</v>
      </c>
      <c r="D65" t="s">
        <v>21</v>
      </c>
      <c r="E65">
        <v>1022921</v>
      </c>
      <c r="F65" t="s">
        <v>63</v>
      </c>
      <c r="G65" t="s">
        <v>29</v>
      </c>
      <c r="H65" t="s">
        <v>38</v>
      </c>
      <c r="I65" s="11">
        <v>37575</v>
      </c>
      <c r="J65" s="12">
        <v>0</v>
      </c>
      <c r="K65" s="12">
        <v>0</v>
      </c>
      <c r="L65" s="3">
        <v>0</v>
      </c>
      <c r="M65" s="12">
        <v>37575</v>
      </c>
      <c r="N65" s="14">
        <v>1.38667723289204</v>
      </c>
      <c r="O65" s="15">
        <v>1.3964443326679963</v>
      </c>
      <c r="P65" s="14">
        <v>1.3964443326679963</v>
      </c>
      <c r="Q65" s="14">
        <v>1.3964443326679963</v>
      </c>
      <c r="R65" s="14">
        <f>+Tabla14[[#This Row],[Precio Final]]*Tabla14[[#This Row],[Plan Ajustado]]</f>
        <v>52471.395799999962</v>
      </c>
      <c r="S65" s="14"/>
      <c r="T65" s="16"/>
    </row>
    <row r="66" spans="1:20" hidden="1" x14ac:dyDescent="0.2">
      <c r="A66">
        <v>1</v>
      </c>
      <c r="B66" t="s">
        <v>477</v>
      </c>
      <c r="C66" t="s">
        <v>20</v>
      </c>
      <c r="D66" t="s">
        <v>21</v>
      </c>
      <c r="E66">
        <v>1022922</v>
      </c>
      <c r="F66" t="s">
        <v>97</v>
      </c>
      <c r="G66" t="s">
        <v>40</v>
      </c>
      <c r="H66" t="s">
        <v>41</v>
      </c>
      <c r="I66" s="11">
        <v>0</v>
      </c>
      <c r="J66" s="12">
        <v>0</v>
      </c>
      <c r="K66" s="12">
        <v>0</v>
      </c>
      <c r="L66" s="3">
        <v>0</v>
      </c>
      <c r="M66" s="12">
        <v>0</v>
      </c>
      <c r="N66" s="14">
        <v>0</v>
      </c>
      <c r="O66" s="15">
        <v>0</v>
      </c>
      <c r="P66" s="14">
        <v>0</v>
      </c>
      <c r="Q66" s="14">
        <v>0</v>
      </c>
      <c r="R66" s="14">
        <f>+Tabla14[[#This Row],[Precio Final]]*Tabla14[[#This Row],[Plan Ajustado]]</f>
        <v>0</v>
      </c>
      <c r="S66" s="14"/>
      <c r="T66" s="16"/>
    </row>
    <row r="67" spans="1:20" hidden="1" x14ac:dyDescent="0.2">
      <c r="A67">
        <v>1</v>
      </c>
      <c r="B67" t="s">
        <v>478</v>
      </c>
      <c r="C67" t="s">
        <v>20</v>
      </c>
      <c r="D67" t="s">
        <v>21</v>
      </c>
      <c r="E67">
        <v>1022928</v>
      </c>
      <c r="F67" t="s">
        <v>115</v>
      </c>
      <c r="G67" t="s">
        <v>35</v>
      </c>
      <c r="H67" t="s">
        <v>80</v>
      </c>
      <c r="I67" s="11">
        <v>0</v>
      </c>
      <c r="J67" s="12">
        <v>0</v>
      </c>
      <c r="K67" s="12">
        <v>0</v>
      </c>
      <c r="L67" s="3">
        <v>0</v>
      </c>
      <c r="M67" s="12">
        <v>0</v>
      </c>
      <c r="N67" s="14">
        <v>0</v>
      </c>
      <c r="O67" s="15">
        <v>0</v>
      </c>
      <c r="P67" s="14">
        <v>0</v>
      </c>
      <c r="Q67" s="14">
        <v>0</v>
      </c>
      <c r="R67" s="14">
        <f>+Tabla14[[#This Row],[Precio Final]]*Tabla14[[#This Row],[Plan Ajustado]]</f>
        <v>0</v>
      </c>
      <c r="S67" s="14"/>
      <c r="T67" s="16"/>
    </row>
    <row r="68" spans="1:20" hidden="1" x14ac:dyDescent="0.2">
      <c r="A68">
        <v>1</v>
      </c>
      <c r="B68" t="s">
        <v>479</v>
      </c>
      <c r="C68" t="s">
        <v>20</v>
      </c>
      <c r="D68" t="s">
        <v>21</v>
      </c>
      <c r="E68">
        <v>1022996</v>
      </c>
      <c r="F68" t="s">
        <v>116</v>
      </c>
      <c r="G68" t="s">
        <v>29</v>
      </c>
      <c r="H68" t="s">
        <v>38</v>
      </c>
      <c r="I68" s="11">
        <v>0</v>
      </c>
      <c r="J68" s="12">
        <v>0</v>
      </c>
      <c r="K68" s="12">
        <v>0</v>
      </c>
      <c r="L68" s="3">
        <v>0</v>
      </c>
      <c r="M68" s="12">
        <v>0</v>
      </c>
      <c r="N68" s="14">
        <v>0</v>
      </c>
      <c r="O68" s="15">
        <v>0</v>
      </c>
      <c r="P68" s="14">
        <v>0</v>
      </c>
      <c r="Q68" s="14">
        <v>1.0671168157173354</v>
      </c>
      <c r="R68" s="14">
        <f>+Tabla14[[#This Row],[Precio Final]]*Tabla14[[#This Row],[Plan Ajustado]]</f>
        <v>0</v>
      </c>
      <c r="S68" s="14"/>
      <c r="T68" s="16"/>
    </row>
    <row r="69" spans="1:20" hidden="1" x14ac:dyDescent="0.2">
      <c r="A69">
        <v>1</v>
      </c>
      <c r="B69" t="s">
        <v>480</v>
      </c>
      <c r="C69" t="s">
        <v>20</v>
      </c>
      <c r="D69" t="s">
        <v>21</v>
      </c>
      <c r="E69">
        <v>1023312</v>
      </c>
      <c r="F69" t="s">
        <v>117</v>
      </c>
      <c r="G69" t="s">
        <v>86</v>
      </c>
      <c r="H69" t="s">
        <v>87</v>
      </c>
      <c r="I69" s="11">
        <v>0</v>
      </c>
      <c r="J69" s="12">
        <v>0</v>
      </c>
      <c r="K69" s="12">
        <v>0</v>
      </c>
      <c r="L69" s="3">
        <v>0</v>
      </c>
      <c r="M69" s="12">
        <v>0</v>
      </c>
      <c r="N69" s="14">
        <v>0</v>
      </c>
      <c r="O69" s="15">
        <v>0</v>
      </c>
      <c r="P69" s="14">
        <v>0</v>
      </c>
      <c r="Q69" s="14">
        <v>0</v>
      </c>
      <c r="R69" s="14">
        <f>+Tabla14[[#This Row],[Precio Final]]*Tabla14[[#This Row],[Plan Ajustado]]</f>
        <v>0</v>
      </c>
      <c r="S69" s="14"/>
      <c r="T69" s="16"/>
    </row>
    <row r="70" spans="1:20" hidden="1" x14ac:dyDescent="0.2">
      <c r="A70">
        <v>1</v>
      </c>
      <c r="B70" t="s">
        <v>481</v>
      </c>
      <c r="C70" t="s">
        <v>20</v>
      </c>
      <c r="D70" t="s">
        <v>21</v>
      </c>
      <c r="E70">
        <v>1023331</v>
      </c>
      <c r="F70" t="s">
        <v>118</v>
      </c>
      <c r="G70" t="s">
        <v>45</v>
      </c>
      <c r="H70" t="s">
        <v>90</v>
      </c>
      <c r="I70" s="11">
        <v>0</v>
      </c>
      <c r="J70" s="12">
        <v>0</v>
      </c>
      <c r="K70" s="12">
        <v>0</v>
      </c>
      <c r="L70" s="3">
        <v>0</v>
      </c>
      <c r="M70" s="12">
        <v>0</v>
      </c>
      <c r="N70" s="14">
        <v>0</v>
      </c>
      <c r="O70" s="15">
        <v>2.2000000000000002</v>
      </c>
      <c r="P70" s="14">
        <v>0</v>
      </c>
      <c r="Q70" s="14">
        <v>0</v>
      </c>
      <c r="R70" s="14">
        <f>+Tabla14[[#This Row],[Precio Final]]*Tabla14[[#This Row],[Plan Ajustado]]</f>
        <v>0</v>
      </c>
      <c r="S70" s="14"/>
      <c r="T70" s="16"/>
    </row>
    <row r="71" spans="1:20" hidden="1" x14ac:dyDescent="0.2">
      <c r="A71">
        <v>1</v>
      </c>
      <c r="B71" t="s">
        <v>482</v>
      </c>
      <c r="C71" t="s">
        <v>20</v>
      </c>
      <c r="D71" t="s">
        <v>21</v>
      </c>
      <c r="E71">
        <v>1023355</v>
      </c>
      <c r="F71" t="s">
        <v>119</v>
      </c>
      <c r="G71" t="s">
        <v>69</v>
      </c>
      <c r="H71" t="s">
        <v>70</v>
      </c>
      <c r="I71" s="11">
        <v>1000</v>
      </c>
      <c r="J71" s="12">
        <v>0</v>
      </c>
      <c r="K71" s="12">
        <v>0</v>
      </c>
      <c r="L71" s="3">
        <v>22500.02</v>
      </c>
      <c r="M71" s="12">
        <v>23500.02</v>
      </c>
      <c r="N71" s="14">
        <v>0.73666666666666702</v>
      </c>
      <c r="O71" s="15">
        <v>0.70695652173913004</v>
      </c>
      <c r="P71" s="14">
        <v>0.70695652173913004</v>
      </c>
      <c r="Q71" s="14">
        <v>0.70695652173913004</v>
      </c>
      <c r="R71" s="14">
        <f>+Tabla14[[#This Row],[Precio Final]]*Tabla14[[#This Row],[Plan Ajustado]]</f>
        <v>16613.492399999992</v>
      </c>
      <c r="S71" s="14"/>
      <c r="T71" s="16"/>
    </row>
    <row r="72" spans="1:20" hidden="1" x14ac:dyDescent="0.2">
      <c r="A72">
        <v>1</v>
      </c>
      <c r="B72" t="s">
        <v>483</v>
      </c>
      <c r="C72" t="s">
        <v>20</v>
      </c>
      <c r="D72" t="s">
        <v>120</v>
      </c>
      <c r="E72">
        <v>1020860</v>
      </c>
      <c r="F72" t="s">
        <v>121</v>
      </c>
      <c r="G72" t="s">
        <v>45</v>
      </c>
      <c r="H72" t="s">
        <v>90</v>
      </c>
      <c r="I72" s="11">
        <v>44000</v>
      </c>
      <c r="J72" s="12">
        <v>22000</v>
      </c>
      <c r="K72" s="12">
        <v>0</v>
      </c>
      <c r="L72" s="3">
        <v>22009.75</v>
      </c>
      <c r="M72" s="12">
        <v>88009.75</v>
      </c>
      <c r="N72" s="14">
        <v>3.9636183317674099</v>
      </c>
      <c r="O72" s="15">
        <v>4.2103863636363599</v>
      </c>
      <c r="P72" s="14">
        <v>4.1487011901059621</v>
      </c>
      <c r="Q72" s="14">
        <v>4.1487011901059621</v>
      </c>
      <c r="R72" s="14">
        <f>+Tabla14[[#This Row],[Precio Final]]*Tabla14[[#This Row],[Plan Ajustado]]</f>
        <v>365126.15456592821</v>
      </c>
      <c r="S72" s="14"/>
      <c r="T72" s="16"/>
    </row>
    <row r="73" spans="1:20" hidden="1" x14ac:dyDescent="0.2">
      <c r="A73">
        <v>1</v>
      </c>
      <c r="B73" t="s">
        <v>484</v>
      </c>
      <c r="C73" t="s">
        <v>20</v>
      </c>
      <c r="D73" t="s">
        <v>120</v>
      </c>
      <c r="E73">
        <v>1020861</v>
      </c>
      <c r="F73" t="s">
        <v>122</v>
      </c>
      <c r="G73" t="s">
        <v>45</v>
      </c>
      <c r="H73" t="s">
        <v>90</v>
      </c>
      <c r="I73" s="11">
        <v>100000</v>
      </c>
      <c r="J73" s="12">
        <v>0</v>
      </c>
      <c r="K73" s="12">
        <v>0</v>
      </c>
      <c r="L73" s="3">
        <v>22010.87</v>
      </c>
      <c r="M73" s="12">
        <v>122010.87</v>
      </c>
      <c r="N73" s="14">
        <v>3.96360909090909</v>
      </c>
      <c r="O73" s="15">
        <v>4.1677906024096369</v>
      </c>
      <c r="P73" s="14">
        <v>4.1677906024096369</v>
      </c>
      <c r="Q73" s="14">
        <v>4.1677906024096369</v>
      </c>
      <c r="R73" s="14">
        <f>+Tabla14[[#This Row],[Precio Final]]*Tabla14[[#This Row],[Plan Ajustado]]</f>
        <v>508515.75737782387</v>
      </c>
      <c r="S73" s="14"/>
      <c r="T73" s="16"/>
    </row>
    <row r="74" spans="1:20" hidden="1" x14ac:dyDescent="0.2">
      <c r="A74">
        <v>1</v>
      </c>
      <c r="B74" t="s">
        <v>485</v>
      </c>
      <c r="C74" t="s">
        <v>20</v>
      </c>
      <c r="D74" t="s">
        <v>120</v>
      </c>
      <c r="E74">
        <v>1020904</v>
      </c>
      <c r="F74" t="s">
        <v>123</v>
      </c>
      <c r="G74" t="s">
        <v>51</v>
      </c>
      <c r="H74" t="s">
        <v>124</v>
      </c>
      <c r="I74" s="11">
        <v>22000</v>
      </c>
      <c r="J74" s="12">
        <v>0</v>
      </c>
      <c r="K74" s="12">
        <v>0</v>
      </c>
      <c r="L74" s="3">
        <v>22012.3</v>
      </c>
      <c r="M74" s="12">
        <v>44012.3</v>
      </c>
      <c r="N74" s="14">
        <v>5.5633336890406602</v>
      </c>
      <c r="O74" s="15">
        <v>5.9374393939393943</v>
      </c>
      <c r="P74" s="14">
        <v>5.9374393939393935</v>
      </c>
      <c r="Q74" s="14">
        <v>5.9374393939393935</v>
      </c>
      <c r="R74" s="14">
        <f>+Tabla14[[#This Row],[Precio Final]]*Tabla14[[#This Row],[Plan Ajustado]]</f>
        <v>261320.36383787877</v>
      </c>
      <c r="S74" s="14"/>
      <c r="T74" s="16"/>
    </row>
    <row r="75" spans="1:20" hidden="1" x14ac:dyDescent="0.2">
      <c r="A75">
        <v>1</v>
      </c>
      <c r="B75" t="s">
        <v>486</v>
      </c>
      <c r="C75" t="s">
        <v>20</v>
      </c>
      <c r="D75" t="s">
        <v>120</v>
      </c>
      <c r="E75">
        <v>1020905</v>
      </c>
      <c r="F75" t="s">
        <v>125</v>
      </c>
      <c r="G75" t="s">
        <v>51</v>
      </c>
      <c r="H75" t="s">
        <v>124</v>
      </c>
      <c r="I75" s="11">
        <v>0</v>
      </c>
      <c r="J75" s="12">
        <v>0</v>
      </c>
      <c r="K75" s="12">
        <v>0</v>
      </c>
      <c r="L75" s="3">
        <v>22010.02</v>
      </c>
      <c r="M75" s="12">
        <v>22010.02</v>
      </c>
      <c r="N75" s="14">
        <v>5.56369613713749</v>
      </c>
      <c r="O75" s="15">
        <v>6</v>
      </c>
      <c r="P75" s="14">
        <v>6</v>
      </c>
      <c r="Q75" s="14">
        <v>6</v>
      </c>
      <c r="R75" s="14">
        <f>+Tabla14[[#This Row],[Precio Final]]*Tabla14[[#This Row],[Plan Ajustado]]</f>
        <v>132060.12</v>
      </c>
      <c r="S75" s="14"/>
      <c r="T75" s="16"/>
    </row>
    <row r="76" spans="1:20" hidden="1" x14ac:dyDescent="0.2">
      <c r="A76">
        <v>1</v>
      </c>
      <c r="B76" t="s">
        <v>487</v>
      </c>
      <c r="C76" t="s">
        <v>20</v>
      </c>
      <c r="D76" t="s">
        <v>120</v>
      </c>
      <c r="E76">
        <v>1021012</v>
      </c>
      <c r="F76" t="s">
        <v>126</v>
      </c>
      <c r="G76" t="s">
        <v>32</v>
      </c>
      <c r="H76" t="s">
        <v>33</v>
      </c>
      <c r="I76" s="11">
        <v>0</v>
      </c>
      <c r="J76" s="12">
        <v>132000</v>
      </c>
      <c r="K76" s="12">
        <v>0</v>
      </c>
      <c r="L76" s="3">
        <v>66222.06</v>
      </c>
      <c r="M76" s="12">
        <v>198222.06</v>
      </c>
      <c r="N76" s="14">
        <v>1.6636060606060601</v>
      </c>
      <c r="O76" s="15">
        <v>0</v>
      </c>
      <c r="P76" s="14">
        <v>1.107828260890841</v>
      </c>
      <c r="Q76" s="14">
        <v>1.107828260890841</v>
      </c>
      <c r="R76" s="14">
        <f>+Tabla14[[#This Row],[Precio Final]]*Tabla14[[#This Row],[Plan Ajustado]]</f>
        <v>219595.99999999994</v>
      </c>
      <c r="S76" s="14"/>
      <c r="T76" s="16"/>
    </row>
    <row r="77" spans="1:20" hidden="1" x14ac:dyDescent="0.2">
      <c r="A77">
        <v>1</v>
      </c>
      <c r="B77" t="s">
        <v>488</v>
      </c>
      <c r="C77" t="s">
        <v>20</v>
      </c>
      <c r="D77" t="s">
        <v>120</v>
      </c>
      <c r="E77">
        <v>1021045</v>
      </c>
      <c r="F77" t="s">
        <v>127</v>
      </c>
      <c r="G77" t="s">
        <v>128</v>
      </c>
      <c r="H77" t="s">
        <v>129</v>
      </c>
      <c r="I77" s="11">
        <v>22000</v>
      </c>
      <c r="J77" s="12">
        <v>0</v>
      </c>
      <c r="K77" s="12">
        <v>0</v>
      </c>
      <c r="L77" s="3">
        <v>22004.639999999999</v>
      </c>
      <c r="M77" s="12">
        <v>44004.639999999999</v>
      </c>
      <c r="N77" s="14">
        <v>1.96360465116279</v>
      </c>
      <c r="O77" s="15">
        <v>2.0123181818181801</v>
      </c>
      <c r="P77" s="14">
        <v>2.0123181818181801</v>
      </c>
      <c r="Q77" s="14">
        <v>2.0123181818181801</v>
      </c>
      <c r="R77" s="14">
        <f>+Tabla14[[#This Row],[Precio Final]]*Tabla14[[#This Row],[Plan Ajustado]]</f>
        <v>88551.337156363559</v>
      </c>
      <c r="S77" s="14"/>
      <c r="T77" s="16"/>
    </row>
    <row r="78" spans="1:20" hidden="1" x14ac:dyDescent="0.2">
      <c r="A78">
        <v>1</v>
      </c>
      <c r="B78" t="s">
        <v>489</v>
      </c>
      <c r="C78" t="s">
        <v>20</v>
      </c>
      <c r="D78" t="s">
        <v>120</v>
      </c>
      <c r="E78">
        <v>1021046</v>
      </c>
      <c r="F78" t="s">
        <v>130</v>
      </c>
      <c r="G78" t="s">
        <v>128</v>
      </c>
      <c r="H78" t="s">
        <v>129</v>
      </c>
      <c r="I78" s="11">
        <v>88000</v>
      </c>
      <c r="J78" s="12">
        <v>0</v>
      </c>
      <c r="K78" s="12">
        <v>0</v>
      </c>
      <c r="L78" s="3">
        <v>22011.06</v>
      </c>
      <c r="M78" s="12">
        <v>110011.06</v>
      </c>
      <c r="N78" s="14">
        <v>1.9636109454986499</v>
      </c>
      <c r="O78" s="15">
        <v>1.5530795454545501</v>
      </c>
      <c r="P78" s="14">
        <v>1.5530795454545501</v>
      </c>
      <c r="Q78" s="14">
        <v>1.5530795454545501</v>
      </c>
      <c r="R78" s="14">
        <f>+Tabla14[[#This Row],[Precio Final]]*Tabla14[[#This Row],[Plan Ajustado]]</f>
        <v>170855.92705977324</v>
      </c>
      <c r="S78" s="14"/>
      <c r="T78" s="16"/>
    </row>
    <row r="79" spans="1:20" hidden="1" x14ac:dyDescent="0.2">
      <c r="A79">
        <v>1</v>
      </c>
      <c r="B79" t="s">
        <v>490</v>
      </c>
      <c r="C79" t="s">
        <v>20</v>
      </c>
      <c r="D79" t="s">
        <v>120</v>
      </c>
      <c r="E79">
        <v>1021149</v>
      </c>
      <c r="F79" t="s">
        <v>131</v>
      </c>
      <c r="G79" t="s">
        <v>26</v>
      </c>
      <c r="H79" t="s">
        <v>27</v>
      </c>
      <c r="I79" s="11">
        <v>43000</v>
      </c>
      <c r="J79" s="12">
        <v>22000</v>
      </c>
      <c r="K79" s="12">
        <v>0</v>
      </c>
      <c r="L79" s="3">
        <v>0</v>
      </c>
      <c r="M79" s="12">
        <v>65000</v>
      </c>
      <c r="N79" s="14">
        <v>0.66360389610389603</v>
      </c>
      <c r="O79" s="15">
        <v>0.673035941860465</v>
      </c>
      <c r="P79" s="14">
        <v>0.66984355714285704</v>
      </c>
      <c r="Q79" s="14">
        <v>0.66984355714285704</v>
      </c>
      <c r="R79" s="14">
        <f>+Tabla14[[#This Row],[Precio Final]]*Tabla14[[#This Row],[Plan Ajustado]]</f>
        <v>43539.83121428571</v>
      </c>
      <c r="S79" s="14"/>
      <c r="T79" s="16"/>
    </row>
    <row r="80" spans="1:20" hidden="1" x14ac:dyDescent="0.2">
      <c r="A80">
        <v>1</v>
      </c>
      <c r="B80" t="s">
        <v>491</v>
      </c>
      <c r="C80" t="s">
        <v>20</v>
      </c>
      <c r="D80" t="s">
        <v>120</v>
      </c>
      <c r="E80">
        <v>1021150</v>
      </c>
      <c r="F80" t="s">
        <v>132</v>
      </c>
      <c r="G80" t="s">
        <v>26</v>
      </c>
      <c r="H80" t="s">
        <v>27</v>
      </c>
      <c r="I80" s="11">
        <v>22000</v>
      </c>
      <c r="J80" s="12">
        <v>0</v>
      </c>
      <c r="K80" s="12">
        <v>22000</v>
      </c>
      <c r="L80" s="3">
        <v>66000</v>
      </c>
      <c r="M80" s="12">
        <v>110000</v>
      </c>
      <c r="N80" s="14">
        <v>0.66362252663622501</v>
      </c>
      <c r="O80" s="15">
        <v>0.77487878787878794</v>
      </c>
      <c r="P80" s="14">
        <v>0.77487878787878806</v>
      </c>
      <c r="Q80" s="14">
        <v>0.77487878787878806</v>
      </c>
      <c r="R80" s="14">
        <f>+Tabla14[[#This Row],[Precio Final]]*Tabla14[[#This Row],[Plan Ajustado]]</f>
        <v>85236.666666666686</v>
      </c>
      <c r="S80" s="14"/>
      <c r="T80" s="16"/>
    </row>
    <row r="81" spans="1:20" hidden="1" x14ac:dyDescent="0.2">
      <c r="A81">
        <v>1</v>
      </c>
      <c r="B81" t="s">
        <v>492</v>
      </c>
      <c r="C81" t="s">
        <v>20</v>
      </c>
      <c r="D81" t="s">
        <v>120</v>
      </c>
      <c r="E81">
        <v>1021151</v>
      </c>
      <c r="F81" t="s">
        <v>133</v>
      </c>
      <c r="G81" t="s">
        <v>26</v>
      </c>
      <c r="H81" t="s">
        <v>134</v>
      </c>
      <c r="I81" s="11">
        <v>22000</v>
      </c>
      <c r="J81" s="12">
        <v>0</v>
      </c>
      <c r="K81" s="12">
        <v>0</v>
      </c>
      <c r="L81" s="3">
        <v>66000</v>
      </c>
      <c r="M81" s="12">
        <v>88000</v>
      </c>
      <c r="N81" s="14">
        <v>1.06360312214331</v>
      </c>
      <c r="O81" s="15">
        <v>1.06966322272727</v>
      </c>
      <c r="P81" s="14">
        <v>1.06966322272727</v>
      </c>
      <c r="Q81" s="14">
        <v>1.06966322272727</v>
      </c>
      <c r="R81" s="14">
        <f>+Tabla14[[#This Row],[Precio Final]]*Tabla14[[#This Row],[Plan Ajustado]]</f>
        <v>94130.363599999764</v>
      </c>
      <c r="S81" s="14"/>
      <c r="T81" s="16"/>
    </row>
    <row r="82" spans="1:20" hidden="1" x14ac:dyDescent="0.2">
      <c r="A82">
        <v>1</v>
      </c>
      <c r="B82" t="s">
        <v>493</v>
      </c>
      <c r="C82" t="s">
        <v>20</v>
      </c>
      <c r="D82" t="s">
        <v>120</v>
      </c>
      <c r="E82">
        <v>1021152</v>
      </c>
      <c r="F82" t="s">
        <v>135</v>
      </c>
      <c r="G82" t="s">
        <v>26</v>
      </c>
      <c r="H82" t="s">
        <v>134</v>
      </c>
      <c r="I82" s="11">
        <v>44000</v>
      </c>
      <c r="J82" s="12">
        <v>0</v>
      </c>
      <c r="K82" s="12">
        <v>0</v>
      </c>
      <c r="L82" s="3">
        <v>0</v>
      </c>
      <c r="M82" s="12">
        <v>44000</v>
      </c>
      <c r="N82" s="14">
        <v>1.06361111111111</v>
      </c>
      <c r="O82" s="15">
        <v>1.0832727272727267</v>
      </c>
      <c r="P82" s="14">
        <v>1.0832727272727267</v>
      </c>
      <c r="Q82" s="14">
        <v>1.0832727272727267</v>
      </c>
      <c r="R82" s="14">
        <f>+Tabla14[[#This Row],[Precio Final]]*Tabla14[[#This Row],[Plan Ajustado]]</f>
        <v>47663.999999999978</v>
      </c>
      <c r="S82" s="14"/>
      <c r="T82" s="16"/>
    </row>
    <row r="83" spans="1:20" hidden="1" x14ac:dyDescent="0.2">
      <c r="A83">
        <v>1</v>
      </c>
      <c r="B83" t="s">
        <v>494</v>
      </c>
      <c r="C83" t="s">
        <v>20</v>
      </c>
      <c r="D83" t="s">
        <v>120</v>
      </c>
      <c r="E83">
        <v>1021156</v>
      </c>
      <c r="F83" t="s">
        <v>136</v>
      </c>
      <c r="G83" t="s">
        <v>26</v>
      </c>
      <c r="H83" t="s">
        <v>27</v>
      </c>
      <c r="I83" s="11">
        <v>24000</v>
      </c>
      <c r="J83" s="12">
        <v>0</v>
      </c>
      <c r="K83" s="12">
        <v>0</v>
      </c>
      <c r="L83" s="3">
        <v>24000</v>
      </c>
      <c r="M83" s="12">
        <v>48000</v>
      </c>
      <c r="N83" s="14">
        <v>2.42566666666667</v>
      </c>
      <c r="O83" s="15">
        <v>2.9</v>
      </c>
      <c r="P83" s="14">
        <v>2.9</v>
      </c>
      <c r="Q83" s="14">
        <v>2.9</v>
      </c>
      <c r="R83" s="14">
        <f>+Tabla14[[#This Row],[Precio Final]]*Tabla14[[#This Row],[Plan Ajustado]]</f>
        <v>139200</v>
      </c>
      <c r="S83" s="14"/>
      <c r="T83" s="16"/>
    </row>
    <row r="84" spans="1:20" hidden="1" x14ac:dyDescent="0.2">
      <c r="A84">
        <v>1</v>
      </c>
      <c r="B84" t="s">
        <v>495</v>
      </c>
      <c r="C84" t="s">
        <v>20</v>
      </c>
      <c r="D84" t="s">
        <v>120</v>
      </c>
      <c r="E84">
        <v>1021204</v>
      </c>
      <c r="F84" t="s">
        <v>28</v>
      </c>
      <c r="G84" t="s">
        <v>29</v>
      </c>
      <c r="H84" t="s">
        <v>30</v>
      </c>
      <c r="I84" s="11">
        <v>24000</v>
      </c>
      <c r="J84" s="12">
        <v>0</v>
      </c>
      <c r="K84" s="12">
        <v>0</v>
      </c>
      <c r="L84" s="3">
        <v>0</v>
      </c>
      <c r="M84" s="12">
        <v>24000</v>
      </c>
      <c r="N84" s="14">
        <v>1.1135097971811601</v>
      </c>
      <c r="O84" s="15">
        <v>1.4637256250000001</v>
      </c>
      <c r="P84" s="14">
        <v>1.4637256250000001</v>
      </c>
      <c r="Q84" s="14">
        <v>1.4637256250000001</v>
      </c>
      <c r="R84" s="14">
        <f>+Tabla14[[#This Row],[Precio Final]]*Tabla14[[#This Row],[Plan Ajustado]]</f>
        <v>35129.415000000001</v>
      </c>
      <c r="S84" s="14"/>
      <c r="T84" s="16"/>
    </row>
    <row r="85" spans="1:20" hidden="1" x14ac:dyDescent="0.2">
      <c r="A85">
        <v>1</v>
      </c>
      <c r="B85" t="s">
        <v>496</v>
      </c>
      <c r="C85" t="s">
        <v>20</v>
      </c>
      <c r="D85" t="s">
        <v>120</v>
      </c>
      <c r="E85">
        <v>1021470</v>
      </c>
      <c r="F85" t="s">
        <v>137</v>
      </c>
      <c r="G85" t="s">
        <v>128</v>
      </c>
      <c r="H85" t="s">
        <v>129</v>
      </c>
      <c r="I85" s="11">
        <v>0</v>
      </c>
      <c r="J85" s="12">
        <v>22000</v>
      </c>
      <c r="K85" s="12">
        <v>0</v>
      </c>
      <c r="L85" s="3">
        <v>44011.659999999996</v>
      </c>
      <c r="M85" s="12">
        <v>66011.66</v>
      </c>
      <c r="N85" s="14">
        <v>1.16361363636364</v>
      </c>
      <c r="O85" s="15">
        <v>0</v>
      </c>
      <c r="P85" s="14">
        <v>0.38780270031082509</v>
      </c>
      <c r="Q85" s="14">
        <v>0.38780270031082509</v>
      </c>
      <c r="R85" s="14">
        <f>+Tabla14[[#This Row],[Precio Final]]*Tabla14[[#This Row],[Plan Ajustado]]</f>
        <v>25599.50000000008</v>
      </c>
      <c r="S85" s="14"/>
      <c r="T85" s="16"/>
    </row>
    <row r="86" spans="1:20" hidden="1" x14ac:dyDescent="0.2">
      <c r="A86">
        <v>1</v>
      </c>
      <c r="B86" t="s">
        <v>497</v>
      </c>
      <c r="C86" t="s">
        <v>20</v>
      </c>
      <c r="D86" t="s">
        <v>120</v>
      </c>
      <c r="E86">
        <v>1021655</v>
      </c>
      <c r="F86" t="s">
        <v>138</v>
      </c>
      <c r="G86" t="s">
        <v>69</v>
      </c>
      <c r="H86" t="s">
        <v>70</v>
      </c>
      <c r="I86" s="11">
        <v>0</v>
      </c>
      <c r="J86" s="12">
        <v>0</v>
      </c>
      <c r="K86" s="12">
        <v>0</v>
      </c>
      <c r="L86" s="3">
        <v>0</v>
      </c>
      <c r="M86" s="12">
        <v>0</v>
      </c>
      <c r="N86" s="14">
        <v>0</v>
      </c>
      <c r="O86" s="15">
        <v>0</v>
      </c>
      <c r="P86" s="14">
        <v>0</v>
      </c>
      <c r="Q86" s="14">
        <v>0</v>
      </c>
      <c r="R86" s="14">
        <f>+Tabla14[[#This Row],[Precio Final]]*Tabla14[[#This Row],[Plan Ajustado]]</f>
        <v>0</v>
      </c>
      <c r="S86" s="14"/>
      <c r="T86" s="16"/>
    </row>
    <row r="87" spans="1:20" hidden="1" x14ac:dyDescent="0.2">
      <c r="A87">
        <v>1</v>
      </c>
      <c r="B87" t="s">
        <v>498</v>
      </c>
      <c r="C87" t="s">
        <v>20</v>
      </c>
      <c r="D87" t="s">
        <v>120</v>
      </c>
      <c r="E87">
        <v>1021664</v>
      </c>
      <c r="F87" t="s">
        <v>139</v>
      </c>
      <c r="G87" t="s">
        <v>48</v>
      </c>
      <c r="H87" t="s">
        <v>49</v>
      </c>
      <c r="I87" s="11">
        <v>17000</v>
      </c>
      <c r="J87" s="12">
        <v>0</v>
      </c>
      <c r="K87" s="12">
        <v>0</v>
      </c>
      <c r="L87" s="3">
        <v>0</v>
      </c>
      <c r="M87" s="12">
        <v>17000</v>
      </c>
      <c r="N87" s="14">
        <v>5.0635667014977397</v>
      </c>
      <c r="O87" s="15">
        <v>5.6448846153846199</v>
      </c>
      <c r="P87" s="14">
        <v>5.6448846153846199</v>
      </c>
      <c r="Q87" s="14">
        <v>5.6448846153846199</v>
      </c>
      <c r="R87" s="14">
        <f>+Tabla14[[#This Row],[Precio Final]]*Tabla14[[#This Row],[Plan Ajustado]]</f>
        <v>95963.038461538541</v>
      </c>
      <c r="S87" s="14"/>
      <c r="T87" s="16"/>
    </row>
    <row r="88" spans="1:20" hidden="1" x14ac:dyDescent="0.2">
      <c r="A88">
        <v>1</v>
      </c>
      <c r="B88" t="s">
        <v>499</v>
      </c>
      <c r="C88" t="s">
        <v>20</v>
      </c>
      <c r="D88" t="s">
        <v>120</v>
      </c>
      <c r="E88">
        <v>1021665</v>
      </c>
      <c r="F88" t="s">
        <v>140</v>
      </c>
      <c r="G88" t="s">
        <v>48</v>
      </c>
      <c r="H88" t="s">
        <v>49</v>
      </c>
      <c r="I88" s="11">
        <v>0</v>
      </c>
      <c r="J88" s="12">
        <v>0</v>
      </c>
      <c r="K88" s="12">
        <v>0</v>
      </c>
      <c r="L88" s="3">
        <v>0</v>
      </c>
      <c r="M88" s="12">
        <v>0</v>
      </c>
      <c r="N88" s="14">
        <v>5.0636978579481404</v>
      </c>
      <c r="O88" s="15">
        <v>0</v>
      </c>
      <c r="P88" s="14">
        <v>0</v>
      </c>
      <c r="Q88" s="14">
        <v>0</v>
      </c>
      <c r="R88" s="14">
        <f>+Tabla14[[#This Row],[Precio Final]]*Tabla14[[#This Row],[Plan Ajustado]]</f>
        <v>0</v>
      </c>
      <c r="S88" s="14"/>
      <c r="T88" s="16"/>
    </row>
    <row r="89" spans="1:20" hidden="1" x14ac:dyDescent="0.2">
      <c r="A89">
        <v>1</v>
      </c>
      <c r="B89" t="s">
        <v>500</v>
      </c>
      <c r="C89" t="s">
        <v>20</v>
      </c>
      <c r="D89" t="s">
        <v>120</v>
      </c>
      <c r="E89">
        <v>1022182</v>
      </c>
      <c r="F89" t="s">
        <v>83</v>
      </c>
      <c r="G89" t="s">
        <v>23</v>
      </c>
      <c r="H89" t="s">
        <v>43</v>
      </c>
      <c r="I89" s="11">
        <v>0</v>
      </c>
      <c r="J89" s="12">
        <v>0</v>
      </c>
      <c r="K89" s="12">
        <v>0</v>
      </c>
      <c r="L89" s="3">
        <v>0</v>
      </c>
      <c r="M89" s="12">
        <v>0</v>
      </c>
      <c r="N89" s="14">
        <v>5.2634782608695598</v>
      </c>
      <c r="O89" s="15">
        <v>0</v>
      </c>
      <c r="P89" s="14">
        <v>0</v>
      </c>
      <c r="Q89" s="14">
        <v>0</v>
      </c>
      <c r="R89" s="14">
        <f>+Tabla14[[#This Row],[Precio Final]]*Tabla14[[#This Row],[Plan Ajustado]]</f>
        <v>0</v>
      </c>
      <c r="S89" s="14"/>
      <c r="T89" s="16"/>
    </row>
    <row r="90" spans="1:20" hidden="1" x14ac:dyDescent="0.2">
      <c r="A90">
        <v>1</v>
      </c>
      <c r="B90" t="s">
        <v>501</v>
      </c>
      <c r="C90" t="s">
        <v>20</v>
      </c>
      <c r="D90" t="s">
        <v>120</v>
      </c>
      <c r="E90">
        <v>1022283</v>
      </c>
      <c r="F90" t="s">
        <v>141</v>
      </c>
      <c r="G90" t="s">
        <v>142</v>
      </c>
      <c r="H90" t="s">
        <v>143</v>
      </c>
      <c r="I90" s="11">
        <v>7000</v>
      </c>
      <c r="J90" s="12">
        <v>0</v>
      </c>
      <c r="K90" s="12">
        <v>0</v>
      </c>
      <c r="L90" s="3">
        <v>0</v>
      </c>
      <c r="M90" s="12">
        <v>7000</v>
      </c>
      <c r="N90" s="14">
        <v>6.2657004830917904</v>
      </c>
      <c r="O90" s="15">
        <v>6.473162342857143</v>
      </c>
      <c r="P90" s="14">
        <v>6.473162342857143</v>
      </c>
      <c r="Q90" s="14">
        <v>6.473162342857143</v>
      </c>
      <c r="R90" s="14">
        <f>+Tabla14[[#This Row],[Precio Final]]*Tabla14[[#This Row],[Plan Ajustado]]</f>
        <v>45312.136400000003</v>
      </c>
      <c r="S90" s="14"/>
      <c r="T90" s="16"/>
    </row>
    <row r="91" spans="1:20" hidden="1" x14ac:dyDescent="0.2">
      <c r="A91">
        <v>1</v>
      </c>
      <c r="B91" t="s">
        <v>502</v>
      </c>
      <c r="C91" t="s">
        <v>20</v>
      </c>
      <c r="D91" t="s">
        <v>120</v>
      </c>
      <c r="E91">
        <v>1022607</v>
      </c>
      <c r="F91" t="s">
        <v>144</v>
      </c>
      <c r="G91" t="s">
        <v>142</v>
      </c>
      <c r="H91" t="s">
        <v>145</v>
      </c>
      <c r="I91" s="11">
        <v>22000</v>
      </c>
      <c r="J91" s="12">
        <v>0</v>
      </c>
      <c r="K91" s="12">
        <v>0</v>
      </c>
      <c r="L91" s="3">
        <v>0</v>
      </c>
      <c r="M91" s="12">
        <v>22000</v>
      </c>
      <c r="N91" s="14">
        <v>5.0636363636363599</v>
      </c>
      <c r="O91" s="15">
        <v>5.3123181818181804</v>
      </c>
      <c r="P91" s="14">
        <v>5.3123181818181804</v>
      </c>
      <c r="Q91" s="14">
        <v>5.3123181818181804</v>
      </c>
      <c r="R91" s="14">
        <f>+Tabla14[[#This Row],[Precio Final]]*Tabla14[[#This Row],[Plan Ajustado]]</f>
        <v>116870.99999999997</v>
      </c>
      <c r="S91" s="14"/>
      <c r="T91" s="16"/>
    </row>
    <row r="92" spans="1:20" hidden="1" x14ac:dyDescent="0.2">
      <c r="A92">
        <v>1</v>
      </c>
      <c r="B92" t="s">
        <v>503</v>
      </c>
      <c r="C92" t="s">
        <v>20</v>
      </c>
      <c r="D92" t="s">
        <v>120</v>
      </c>
      <c r="E92">
        <v>1022885</v>
      </c>
      <c r="F92" t="s">
        <v>146</v>
      </c>
      <c r="G92" t="s">
        <v>51</v>
      </c>
      <c r="H92" t="s">
        <v>52</v>
      </c>
      <c r="I92" s="11">
        <v>257000</v>
      </c>
      <c r="J92" s="12">
        <v>220000</v>
      </c>
      <c r="K92" s="12">
        <v>0</v>
      </c>
      <c r="L92" s="3">
        <v>176027.80000000002</v>
      </c>
      <c r="M92" s="12">
        <v>653027.80000000005</v>
      </c>
      <c r="N92" s="14">
        <v>5.7636072727272696</v>
      </c>
      <c r="O92" s="15">
        <v>6.0123181817699098</v>
      </c>
      <c r="P92" s="14">
        <v>5.9285294058718838</v>
      </c>
      <c r="Q92" s="14">
        <v>5.9285294058718838</v>
      </c>
      <c r="R92" s="14">
        <f>+Tabla14[[#This Row],[Precio Final]]*Tabla14[[#This Row],[Plan Ajustado]]</f>
        <v>3871494.5151518239</v>
      </c>
      <c r="S92" s="14"/>
      <c r="T92" s="16"/>
    </row>
    <row r="93" spans="1:20" hidden="1" x14ac:dyDescent="0.2">
      <c r="A93">
        <v>1</v>
      </c>
      <c r="B93" t="s">
        <v>504</v>
      </c>
      <c r="C93" t="s">
        <v>20</v>
      </c>
      <c r="D93" t="s">
        <v>120</v>
      </c>
      <c r="E93">
        <v>1022887</v>
      </c>
      <c r="F93" t="s">
        <v>147</v>
      </c>
      <c r="G93" t="s">
        <v>51</v>
      </c>
      <c r="H93" t="s">
        <v>52</v>
      </c>
      <c r="I93" s="11">
        <v>0</v>
      </c>
      <c r="J93" s="12">
        <v>132000</v>
      </c>
      <c r="K93" s="12">
        <v>0</v>
      </c>
      <c r="L93" s="3">
        <v>22011.200000000001</v>
      </c>
      <c r="M93" s="12">
        <v>154011.20000000001</v>
      </c>
      <c r="N93" s="14">
        <v>5.7636038961039002</v>
      </c>
      <c r="O93" s="15">
        <v>0</v>
      </c>
      <c r="P93" s="14">
        <v>4.9398726474809278</v>
      </c>
      <c r="Q93" s="14">
        <v>4.9398726474809278</v>
      </c>
      <c r="R93" s="14">
        <f>+Tabla14[[#This Row],[Precio Final]]*Tabla14[[#This Row],[Plan Ajustado]]</f>
        <v>760795.71428571467</v>
      </c>
      <c r="S93" s="14"/>
      <c r="T93" s="16"/>
    </row>
    <row r="94" spans="1:20" hidden="1" x14ac:dyDescent="0.2">
      <c r="A94">
        <v>1</v>
      </c>
      <c r="B94" t="s">
        <v>505</v>
      </c>
      <c r="C94" t="s">
        <v>20</v>
      </c>
      <c r="D94" t="s">
        <v>120</v>
      </c>
      <c r="E94">
        <v>1022930</v>
      </c>
      <c r="F94" t="s">
        <v>148</v>
      </c>
      <c r="G94" t="s">
        <v>51</v>
      </c>
      <c r="H94" t="s">
        <v>52</v>
      </c>
      <c r="I94" s="11">
        <v>88000</v>
      </c>
      <c r="J94" s="12">
        <v>22000</v>
      </c>
      <c r="K94" s="12">
        <v>0</v>
      </c>
      <c r="L94" s="3">
        <v>22016.21</v>
      </c>
      <c r="M94" s="12">
        <v>132016.21</v>
      </c>
      <c r="N94" s="14">
        <v>5.9636045454545501</v>
      </c>
      <c r="O94" s="15">
        <v>6.2123181818181807</v>
      </c>
      <c r="P94" s="14">
        <v>6.1708709989305657</v>
      </c>
      <c r="Q94" s="14">
        <v>6.1708709989305657</v>
      </c>
      <c r="R94" s="14">
        <f>+Tabla14[[#This Row],[Precio Final]]*Tabla14[[#This Row],[Plan Ajustado]]</f>
        <v>814655.00167772733</v>
      </c>
      <c r="S94" s="14"/>
      <c r="T94" s="16"/>
    </row>
    <row r="95" spans="1:20" hidden="1" x14ac:dyDescent="0.2">
      <c r="A95">
        <v>1</v>
      </c>
      <c r="B95" t="s">
        <v>506</v>
      </c>
      <c r="C95" t="s">
        <v>20</v>
      </c>
      <c r="D95" t="s">
        <v>120</v>
      </c>
      <c r="E95">
        <v>1022985</v>
      </c>
      <c r="F95" t="s">
        <v>149</v>
      </c>
      <c r="G95" t="s">
        <v>45</v>
      </c>
      <c r="H95" t="s">
        <v>90</v>
      </c>
      <c r="I95" s="11">
        <v>10000</v>
      </c>
      <c r="J95" s="12">
        <v>0</v>
      </c>
      <c r="K95" s="12">
        <v>0</v>
      </c>
      <c r="L95" s="3">
        <v>0</v>
      </c>
      <c r="M95" s="12">
        <v>10000</v>
      </c>
      <c r="N95" s="14">
        <v>3.9636</v>
      </c>
      <c r="O95" s="15">
        <v>4.2811590899999992</v>
      </c>
      <c r="P95" s="14">
        <v>4.2811590899999992</v>
      </c>
      <c r="Q95" s="14">
        <v>4.2811590899999992</v>
      </c>
      <c r="R95" s="14">
        <f>+Tabla14[[#This Row],[Precio Final]]*Tabla14[[#This Row],[Plan Ajustado]]</f>
        <v>42811.590899999988</v>
      </c>
      <c r="S95" s="14"/>
      <c r="T95" s="16"/>
    </row>
    <row r="96" spans="1:20" hidden="1" x14ac:dyDescent="0.2">
      <c r="A96">
        <v>1</v>
      </c>
      <c r="B96" t="s">
        <v>507</v>
      </c>
      <c r="C96" t="s">
        <v>20</v>
      </c>
      <c r="D96" t="s">
        <v>120</v>
      </c>
      <c r="E96">
        <v>1022986</v>
      </c>
      <c r="F96" t="s">
        <v>150</v>
      </c>
      <c r="G96" t="s">
        <v>51</v>
      </c>
      <c r="H96" t="s">
        <v>52</v>
      </c>
      <c r="I96" s="11">
        <v>0</v>
      </c>
      <c r="J96" s="12">
        <v>0</v>
      </c>
      <c r="K96" s="12">
        <v>0</v>
      </c>
      <c r="L96" s="3">
        <v>0</v>
      </c>
      <c r="M96" s="12">
        <v>0</v>
      </c>
      <c r="N96" s="14">
        <v>0</v>
      </c>
      <c r="O96" s="15">
        <v>6.2</v>
      </c>
      <c r="P96" s="14">
        <v>0</v>
      </c>
      <c r="Q96" s="14">
        <v>0</v>
      </c>
      <c r="R96" s="14">
        <f>+Tabla14[[#This Row],[Precio Final]]*Tabla14[[#This Row],[Plan Ajustado]]</f>
        <v>0</v>
      </c>
      <c r="S96" s="14"/>
      <c r="T96" s="16"/>
    </row>
    <row r="97" spans="1:20" hidden="1" x14ac:dyDescent="0.2">
      <c r="A97">
        <v>1</v>
      </c>
      <c r="B97" t="s">
        <v>508</v>
      </c>
      <c r="C97" t="s">
        <v>20</v>
      </c>
      <c r="D97" t="s">
        <v>120</v>
      </c>
      <c r="E97">
        <v>1023037</v>
      </c>
      <c r="F97" t="s">
        <v>151</v>
      </c>
      <c r="G97" t="s">
        <v>51</v>
      </c>
      <c r="H97" t="s">
        <v>52</v>
      </c>
      <c r="I97" s="11">
        <v>0</v>
      </c>
      <c r="J97" s="12">
        <v>22000</v>
      </c>
      <c r="K97" s="12">
        <v>0</v>
      </c>
      <c r="L97" s="3">
        <v>0</v>
      </c>
      <c r="M97" s="12">
        <v>22000</v>
      </c>
      <c r="N97" s="14">
        <v>6.1636022727272701</v>
      </c>
      <c r="O97" s="15">
        <v>0</v>
      </c>
      <c r="P97" s="14">
        <v>6.1636022727272701</v>
      </c>
      <c r="Q97" s="14">
        <v>6.1636022727272701</v>
      </c>
      <c r="R97" s="14">
        <f>+Tabla14[[#This Row],[Precio Final]]*Tabla14[[#This Row],[Plan Ajustado]]</f>
        <v>135599.24999999994</v>
      </c>
      <c r="S97" s="14"/>
      <c r="T97" s="16"/>
    </row>
    <row r="98" spans="1:20" hidden="1" x14ac:dyDescent="0.2">
      <c r="A98">
        <v>1</v>
      </c>
      <c r="B98" t="s">
        <v>509</v>
      </c>
      <c r="C98" t="s">
        <v>20</v>
      </c>
      <c r="D98" t="s">
        <v>120</v>
      </c>
      <c r="E98">
        <v>1023038</v>
      </c>
      <c r="F98" t="s">
        <v>152</v>
      </c>
      <c r="G98" t="s">
        <v>45</v>
      </c>
      <c r="H98" t="s">
        <v>90</v>
      </c>
      <c r="I98" s="11">
        <v>44000</v>
      </c>
      <c r="J98" s="12">
        <v>22000</v>
      </c>
      <c r="K98" s="12">
        <v>0</v>
      </c>
      <c r="L98" s="3">
        <v>22009.96</v>
      </c>
      <c r="M98" s="12">
        <v>88009.959999999992</v>
      </c>
      <c r="N98" s="14">
        <v>4.1636090909090901</v>
      </c>
      <c r="O98" s="15">
        <v>4.4624173553719002</v>
      </c>
      <c r="P98" s="14">
        <v>4.3877237432150284</v>
      </c>
      <c r="Q98" s="14">
        <v>4.3877237432150284</v>
      </c>
      <c r="R98" s="14">
        <f>+Tabla14[[#This Row],[Precio Final]]*Tabla14[[#This Row],[Plan Ajustado]]</f>
        <v>386163.3911314049</v>
      </c>
      <c r="S98" s="14"/>
      <c r="T98" s="16"/>
    </row>
    <row r="99" spans="1:20" hidden="1" x14ac:dyDescent="0.2">
      <c r="A99">
        <v>1</v>
      </c>
      <c r="B99" t="s">
        <v>510</v>
      </c>
      <c r="C99" t="s">
        <v>20</v>
      </c>
      <c r="D99" t="s">
        <v>120</v>
      </c>
      <c r="E99">
        <v>1023090</v>
      </c>
      <c r="F99" t="s">
        <v>153</v>
      </c>
      <c r="G99" t="s">
        <v>51</v>
      </c>
      <c r="H99" t="s">
        <v>52</v>
      </c>
      <c r="I99" s="11">
        <v>22000</v>
      </c>
      <c r="J99" s="12">
        <v>0</v>
      </c>
      <c r="K99" s="12">
        <v>0</v>
      </c>
      <c r="L99" s="3">
        <v>0</v>
      </c>
      <c r="M99" s="12">
        <v>22000</v>
      </c>
      <c r="N99" s="14">
        <v>0</v>
      </c>
      <c r="O99" s="15">
        <v>6.4187500000000002</v>
      </c>
      <c r="P99" s="14">
        <v>6.4187500000000002</v>
      </c>
      <c r="Q99" s="14">
        <v>6.4187500000000002</v>
      </c>
      <c r="R99" s="14">
        <f>+Tabla14[[#This Row],[Precio Final]]*Tabla14[[#This Row],[Plan Ajustado]]</f>
        <v>141212.5</v>
      </c>
      <c r="S99" s="14"/>
      <c r="T99" s="16"/>
    </row>
    <row r="100" spans="1:20" hidden="1" x14ac:dyDescent="0.2">
      <c r="A100">
        <v>1</v>
      </c>
      <c r="B100" t="s">
        <v>511</v>
      </c>
      <c r="C100" t="s">
        <v>20</v>
      </c>
      <c r="D100" t="s">
        <v>120</v>
      </c>
      <c r="E100">
        <v>1023144</v>
      </c>
      <c r="F100" t="s">
        <v>154</v>
      </c>
      <c r="G100" t="s">
        <v>32</v>
      </c>
      <c r="H100" t="s">
        <v>155</v>
      </c>
      <c r="I100" s="11">
        <v>24000</v>
      </c>
      <c r="J100" s="12">
        <v>0</v>
      </c>
      <c r="K100" s="12">
        <v>0</v>
      </c>
      <c r="L100" s="3">
        <v>0</v>
      </c>
      <c r="M100" s="12">
        <v>24000</v>
      </c>
      <c r="N100" s="14">
        <v>0</v>
      </c>
      <c r="O100" s="15">
        <v>2.1825036791666648</v>
      </c>
      <c r="P100" s="14">
        <v>2.1825036791666648</v>
      </c>
      <c r="Q100" s="14">
        <v>2.1825036791666648</v>
      </c>
      <c r="R100" s="14">
        <f>+Tabla14[[#This Row],[Precio Final]]*Tabla14[[#This Row],[Plan Ajustado]]</f>
        <v>52380.088299999952</v>
      </c>
      <c r="S100" s="14"/>
      <c r="T100" s="16"/>
    </row>
    <row r="101" spans="1:20" hidden="1" x14ac:dyDescent="0.2">
      <c r="A101">
        <v>1</v>
      </c>
      <c r="B101" t="s">
        <v>512</v>
      </c>
      <c r="C101" t="s">
        <v>20</v>
      </c>
      <c r="D101" t="s">
        <v>120</v>
      </c>
      <c r="E101">
        <v>1023183</v>
      </c>
      <c r="F101" t="s">
        <v>156</v>
      </c>
      <c r="G101" t="s">
        <v>48</v>
      </c>
      <c r="H101" t="s">
        <v>49</v>
      </c>
      <c r="I101" s="11">
        <v>0</v>
      </c>
      <c r="J101" s="12">
        <v>0</v>
      </c>
      <c r="K101" s="12">
        <v>0</v>
      </c>
      <c r="L101" s="3">
        <v>0</v>
      </c>
      <c r="M101" s="12">
        <v>0</v>
      </c>
      <c r="N101" s="14">
        <v>5.2636590909090897</v>
      </c>
      <c r="O101" s="15">
        <v>0</v>
      </c>
      <c r="P101" s="14">
        <v>0</v>
      </c>
      <c r="Q101" s="14">
        <v>0</v>
      </c>
      <c r="R101" s="14">
        <f>+Tabla14[[#This Row],[Precio Final]]*Tabla14[[#This Row],[Plan Ajustado]]</f>
        <v>0</v>
      </c>
      <c r="S101" s="14"/>
      <c r="T101" s="16"/>
    </row>
    <row r="102" spans="1:20" hidden="1" x14ac:dyDescent="0.2">
      <c r="A102">
        <v>1</v>
      </c>
      <c r="B102" t="s">
        <v>513</v>
      </c>
      <c r="C102" t="s">
        <v>20</v>
      </c>
      <c r="D102" t="s">
        <v>120</v>
      </c>
      <c r="E102">
        <v>1023283</v>
      </c>
      <c r="F102" t="s">
        <v>157</v>
      </c>
      <c r="G102" t="s">
        <v>69</v>
      </c>
      <c r="H102" t="s">
        <v>158</v>
      </c>
      <c r="I102" s="11">
        <v>48000</v>
      </c>
      <c r="J102" s="12">
        <v>0</v>
      </c>
      <c r="K102" s="12">
        <v>0</v>
      </c>
      <c r="L102" s="3">
        <v>47976.12</v>
      </c>
      <c r="M102" s="12">
        <v>95976.12</v>
      </c>
      <c r="N102" s="14">
        <v>0.71361111111111097</v>
      </c>
      <c r="O102" s="15">
        <v>1.0099200925925911</v>
      </c>
      <c r="P102" s="14">
        <v>1.0099200925925913</v>
      </c>
      <c r="Q102" s="14">
        <v>1.0099200925925913</v>
      </c>
      <c r="R102" s="14">
        <f>+Tabla14[[#This Row],[Precio Final]]*Tabla14[[#This Row],[Plan Ajustado]]</f>
        <v>96928.211997077655</v>
      </c>
      <c r="S102" s="14"/>
      <c r="T102" s="16"/>
    </row>
    <row r="103" spans="1:20" hidden="1" x14ac:dyDescent="0.2">
      <c r="A103">
        <v>1</v>
      </c>
      <c r="B103" t="s">
        <v>514</v>
      </c>
      <c r="C103" t="s">
        <v>20</v>
      </c>
      <c r="D103" t="s">
        <v>120</v>
      </c>
      <c r="E103">
        <v>1023305</v>
      </c>
      <c r="F103" t="s">
        <v>159</v>
      </c>
      <c r="G103" t="s">
        <v>69</v>
      </c>
      <c r="H103" t="s">
        <v>160</v>
      </c>
      <c r="I103" s="11">
        <v>0</v>
      </c>
      <c r="J103" s="12">
        <v>0</v>
      </c>
      <c r="K103" s="12">
        <v>0</v>
      </c>
      <c r="L103" s="3">
        <v>0</v>
      </c>
      <c r="M103" s="12">
        <v>0</v>
      </c>
      <c r="N103" s="14">
        <v>0</v>
      </c>
      <c r="O103" s="15">
        <v>0</v>
      </c>
      <c r="P103" s="14">
        <v>0</v>
      </c>
      <c r="Q103" s="14">
        <v>1.7623119232692395</v>
      </c>
      <c r="R103" s="14">
        <f>+Tabla14[[#This Row],[Precio Final]]*Tabla14[[#This Row],[Plan Ajustado]]</f>
        <v>0</v>
      </c>
      <c r="S103" s="14"/>
      <c r="T103" s="16"/>
    </row>
    <row r="104" spans="1:20" hidden="1" x14ac:dyDescent="0.2">
      <c r="A104">
        <v>1</v>
      </c>
      <c r="B104" t="s">
        <v>515</v>
      </c>
      <c r="C104" t="s">
        <v>20</v>
      </c>
      <c r="D104" t="s">
        <v>120</v>
      </c>
      <c r="E104">
        <v>1023307</v>
      </c>
      <c r="F104" t="s">
        <v>119</v>
      </c>
      <c r="G104" t="s">
        <v>69</v>
      </c>
      <c r="H104" t="s">
        <v>70</v>
      </c>
      <c r="I104" s="11">
        <v>24000</v>
      </c>
      <c r="J104" s="12">
        <v>0</v>
      </c>
      <c r="K104" s="12">
        <v>0</v>
      </c>
      <c r="L104" s="3">
        <v>0</v>
      </c>
      <c r="M104" s="12">
        <v>24000</v>
      </c>
      <c r="N104" s="14">
        <v>0</v>
      </c>
      <c r="O104" s="15">
        <v>0.67419916666666702</v>
      </c>
      <c r="P104" s="14">
        <v>0.67419916666666702</v>
      </c>
      <c r="Q104" s="14">
        <v>0.67419916666666702</v>
      </c>
      <c r="R104" s="14">
        <f>+Tabla14[[#This Row],[Precio Final]]*Tabla14[[#This Row],[Plan Ajustado]]</f>
        <v>16180.780000000008</v>
      </c>
      <c r="S104" s="14"/>
      <c r="T104" s="16"/>
    </row>
    <row r="105" spans="1:20" hidden="1" x14ac:dyDescent="0.2">
      <c r="A105">
        <v>1</v>
      </c>
      <c r="B105" t="s">
        <v>516</v>
      </c>
      <c r="C105" t="s">
        <v>20</v>
      </c>
      <c r="D105" t="s">
        <v>120</v>
      </c>
      <c r="E105">
        <v>1023326</v>
      </c>
      <c r="F105" t="s">
        <v>93</v>
      </c>
      <c r="G105" t="s">
        <v>69</v>
      </c>
      <c r="H105" t="s">
        <v>70</v>
      </c>
      <c r="I105" s="11">
        <v>24000</v>
      </c>
      <c r="J105" s="12">
        <v>0</v>
      </c>
      <c r="K105" s="12">
        <v>0</v>
      </c>
      <c r="L105" s="3">
        <v>0</v>
      </c>
      <c r="M105" s="12">
        <v>24000</v>
      </c>
      <c r="N105" s="14">
        <v>0</v>
      </c>
      <c r="O105" s="15">
        <v>0.80698593749999992</v>
      </c>
      <c r="P105" s="14">
        <v>0.80698593749999992</v>
      </c>
      <c r="Q105" s="14">
        <v>0.80698593749999992</v>
      </c>
      <c r="R105" s="14">
        <f>+Tabla14[[#This Row],[Precio Final]]*Tabla14[[#This Row],[Plan Ajustado]]</f>
        <v>19367.662499999999</v>
      </c>
      <c r="S105" s="14"/>
      <c r="T105" s="16"/>
    </row>
    <row r="106" spans="1:20" hidden="1" x14ac:dyDescent="0.2">
      <c r="A106">
        <v>2</v>
      </c>
      <c r="B106" t="s">
        <v>517</v>
      </c>
      <c r="C106" t="s">
        <v>20</v>
      </c>
      <c r="D106" t="s">
        <v>161</v>
      </c>
      <c r="E106">
        <v>1021864</v>
      </c>
      <c r="F106" t="s">
        <v>162</v>
      </c>
      <c r="G106" t="s">
        <v>35</v>
      </c>
      <c r="H106" t="s">
        <v>62</v>
      </c>
      <c r="I106" s="11">
        <v>24000</v>
      </c>
      <c r="J106" s="12">
        <v>0</v>
      </c>
      <c r="K106" s="12">
        <v>0</v>
      </c>
      <c r="L106" s="3">
        <v>0</v>
      </c>
      <c r="M106" s="12">
        <v>24000</v>
      </c>
      <c r="N106" s="14">
        <v>0.63666666666666705</v>
      </c>
      <c r="O106" s="15">
        <v>0.55000000000000004</v>
      </c>
      <c r="P106" s="14">
        <v>0.55000000000000004</v>
      </c>
      <c r="Q106" s="14">
        <v>0.55000000000000004</v>
      </c>
      <c r="R106" s="14">
        <f>+Tabla14[[#This Row],[Precio Final]]*Tabla14[[#This Row],[Plan Ajustado]]</f>
        <v>13200.000000000002</v>
      </c>
      <c r="S106" s="14"/>
      <c r="T106" s="16"/>
    </row>
    <row r="107" spans="1:20" hidden="1" x14ac:dyDescent="0.2">
      <c r="A107">
        <v>1</v>
      </c>
      <c r="B107" t="s">
        <v>518</v>
      </c>
      <c r="C107" t="s">
        <v>20</v>
      </c>
      <c r="D107" t="s">
        <v>161</v>
      </c>
      <c r="E107">
        <v>1022217</v>
      </c>
      <c r="F107" t="s">
        <v>163</v>
      </c>
      <c r="G107" t="s">
        <v>29</v>
      </c>
      <c r="H107" t="s">
        <v>30</v>
      </c>
      <c r="I107" s="11">
        <v>264000</v>
      </c>
      <c r="J107" s="12">
        <v>120000</v>
      </c>
      <c r="K107" s="12">
        <v>0</v>
      </c>
      <c r="L107" s="3">
        <v>0</v>
      </c>
      <c r="M107" s="12">
        <v>384000</v>
      </c>
      <c r="N107" s="14">
        <v>1.73667307692308</v>
      </c>
      <c r="O107" s="15">
        <v>1.85663704545455</v>
      </c>
      <c r="P107" s="14">
        <v>1.8191483052884656</v>
      </c>
      <c r="Q107" s="14">
        <v>1.8191483052884656</v>
      </c>
      <c r="R107" s="14">
        <f>+Tabla14[[#This Row],[Precio Final]]*Tabla14[[#This Row],[Plan Ajustado]]</f>
        <v>698552.94923077081</v>
      </c>
      <c r="S107" s="14"/>
      <c r="T107" s="16"/>
    </row>
    <row r="108" spans="1:20" hidden="1" x14ac:dyDescent="0.2">
      <c r="A108">
        <v>1</v>
      </c>
      <c r="B108" t="s">
        <v>519</v>
      </c>
      <c r="C108" t="s">
        <v>20</v>
      </c>
      <c r="D108" t="s">
        <v>161</v>
      </c>
      <c r="E108">
        <v>1022218</v>
      </c>
      <c r="F108" t="s">
        <v>56</v>
      </c>
      <c r="G108" t="s">
        <v>29</v>
      </c>
      <c r="H108" t="s">
        <v>57</v>
      </c>
      <c r="I108" s="11">
        <v>24000</v>
      </c>
      <c r="J108" s="12">
        <v>0</v>
      </c>
      <c r="K108" s="12">
        <v>0</v>
      </c>
      <c r="L108" s="3">
        <v>0</v>
      </c>
      <c r="M108" s="12">
        <v>24000</v>
      </c>
      <c r="N108" s="14">
        <v>1.53666666666667</v>
      </c>
      <c r="O108" s="15">
        <v>1.5916666666666666</v>
      </c>
      <c r="P108" s="14">
        <v>1.5916666666666666</v>
      </c>
      <c r="Q108" s="14">
        <v>1.5916666666666666</v>
      </c>
      <c r="R108" s="14">
        <f>+Tabla14[[#This Row],[Precio Final]]*Tabla14[[#This Row],[Plan Ajustado]]</f>
        <v>38200</v>
      </c>
      <c r="S108" s="14"/>
      <c r="T108" s="16"/>
    </row>
    <row r="109" spans="1:20" hidden="1" x14ac:dyDescent="0.2">
      <c r="A109">
        <v>1</v>
      </c>
      <c r="B109" t="s">
        <v>520</v>
      </c>
      <c r="C109" t="s">
        <v>20</v>
      </c>
      <c r="D109" t="s">
        <v>161</v>
      </c>
      <c r="E109">
        <v>1022273</v>
      </c>
      <c r="F109" t="s">
        <v>164</v>
      </c>
      <c r="G109" t="s">
        <v>29</v>
      </c>
      <c r="H109" t="s">
        <v>57</v>
      </c>
      <c r="I109" s="11">
        <v>214000</v>
      </c>
      <c r="J109" s="12">
        <v>144000</v>
      </c>
      <c r="K109" s="12">
        <v>0</v>
      </c>
      <c r="L109" s="3">
        <v>0</v>
      </c>
      <c r="M109" s="12">
        <v>358000</v>
      </c>
      <c r="N109" s="14">
        <v>1.5679218749999999</v>
      </c>
      <c r="O109" s="15">
        <v>1.6526683254323029</v>
      </c>
      <c r="P109" s="14">
        <v>1.6185803677165165</v>
      </c>
      <c r="Q109" s="14">
        <v>1.6185803677165165</v>
      </c>
      <c r="R109" s="14">
        <f>+Tabla14[[#This Row],[Precio Final]]*Tabla14[[#This Row],[Plan Ajustado]]</f>
        <v>579451.77164251287</v>
      </c>
      <c r="S109" s="14"/>
      <c r="T109" s="16"/>
    </row>
    <row r="110" spans="1:20" hidden="1" x14ac:dyDescent="0.2">
      <c r="A110">
        <v>1</v>
      </c>
      <c r="B110" t="s">
        <v>521</v>
      </c>
      <c r="C110" t="s">
        <v>20</v>
      </c>
      <c r="D110" t="s">
        <v>161</v>
      </c>
      <c r="E110">
        <v>1023329</v>
      </c>
      <c r="F110" t="s">
        <v>162</v>
      </c>
      <c r="G110" t="s">
        <v>35</v>
      </c>
      <c r="H110" t="s">
        <v>62</v>
      </c>
      <c r="I110" s="11">
        <v>0</v>
      </c>
      <c r="J110" s="12">
        <v>0</v>
      </c>
      <c r="K110" s="12">
        <v>0</v>
      </c>
      <c r="L110" s="3">
        <v>0</v>
      </c>
      <c r="M110" s="12">
        <v>0</v>
      </c>
      <c r="N110" s="14">
        <v>0</v>
      </c>
      <c r="O110" s="15">
        <v>0.55000000000000004</v>
      </c>
      <c r="P110" s="14">
        <v>0</v>
      </c>
      <c r="Q110" s="14">
        <v>0</v>
      </c>
      <c r="R110" s="14">
        <f>+Tabla14[[#This Row],[Precio Final]]*Tabla14[[#This Row],[Plan Ajustado]]</f>
        <v>0</v>
      </c>
      <c r="S110" s="14"/>
      <c r="T110" s="16"/>
    </row>
    <row r="111" spans="1:20" hidden="1" x14ac:dyDescent="0.2">
      <c r="A111">
        <v>1</v>
      </c>
      <c r="B111" t="s">
        <v>522</v>
      </c>
      <c r="C111" t="s">
        <v>20</v>
      </c>
      <c r="D111" t="s">
        <v>161</v>
      </c>
      <c r="E111">
        <v>1023334</v>
      </c>
      <c r="F111" t="s">
        <v>165</v>
      </c>
      <c r="G111" t="s">
        <v>35</v>
      </c>
      <c r="H111" t="s">
        <v>80</v>
      </c>
      <c r="I111" s="11">
        <v>24000</v>
      </c>
      <c r="J111" s="12">
        <v>0</v>
      </c>
      <c r="K111" s="12">
        <v>0</v>
      </c>
      <c r="L111" s="3">
        <v>0</v>
      </c>
      <c r="M111" s="12">
        <v>24000</v>
      </c>
      <c r="N111" s="14">
        <v>0</v>
      </c>
      <c r="O111" s="15">
        <v>0.75</v>
      </c>
      <c r="P111" s="14">
        <v>0.75</v>
      </c>
      <c r="Q111" s="14">
        <v>0.75</v>
      </c>
      <c r="R111" s="14">
        <f>+Tabla14[[#This Row],[Precio Final]]*Tabla14[[#This Row],[Plan Ajustado]]</f>
        <v>18000</v>
      </c>
      <c r="S111" s="14"/>
      <c r="T111" s="16"/>
    </row>
    <row r="112" spans="1:20" hidden="1" x14ac:dyDescent="0.2">
      <c r="A112">
        <v>1</v>
      </c>
      <c r="B112" t="s">
        <v>523</v>
      </c>
      <c r="C112" t="s">
        <v>20</v>
      </c>
      <c r="D112" t="s">
        <v>161</v>
      </c>
      <c r="E112">
        <v>1023336</v>
      </c>
      <c r="F112" t="s">
        <v>165</v>
      </c>
      <c r="G112" t="s">
        <v>35</v>
      </c>
      <c r="H112" t="s">
        <v>80</v>
      </c>
      <c r="I112" s="11">
        <v>120000</v>
      </c>
      <c r="J112" s="12">
        <v>0</v>
      </c>
      <c r="K112" s="12">
        <v>0</v>
      </c>
      <c r="L112" s="3">
        <v>0</v>
      </c>
      <c r="M112" s="12">
        <v>120000</v>
      </c>
      <c r="N112" s="14">
        <v>0.73666666666666702</v>
      </c>
      <c r="O112" s="15">
        <v>0.75</v>
      </c>
      <c r="P112" s="14">
        <v>0.75</v>
      </c>
      <c r="Q112" s="14">
        <v>0.75</v>
      </c>
      <c r="R112" s="14">
        <f>+Tabla14[[#This Row],[Precio Final]]*Tabla14[[#This Row],[Plan Ajustado]]</f>
        <v>90000</v>
      </c>
      <c r="S112" s="14"/>
      <c r="T112" s="16"/>
    </row>
    <row r="113" spans="1:20" hidden="1" x14ac:dyDescent="0.2">
      <c r="A113">
        <v>2</v>
      </c>
      <c r="B113" t="s">
        <v>524</v>
      </c>
      <c r="C113" t="s">
        <v>20</v>
      </c>
      <c r="D113" t="s">
        <v>0</v>
      </c>
      <c r="E113">
        <v>1023109</v>
      </c>
      <c r="F113" t="s">
        <v>166</v>
      </c>
      <c r="G113" t="s">
        <v>29</v>
      </c>
      <c r="H113" t="s">
        <v>38</v>
      </c>
      <c r="I113" s="11">
        <v>0</v>
      </c>
      <c r="J113" s="12">
        <v>0</v>
      </c>
      <c r="K113" s="12">
        <v>0</v>
      </c>
      <c r="L113" s="3">
        <v>0</v>
      </c>
      <c r="M113" s="12">
        <v>0</v>
      </c>
      <c r="N113" s="14">
        <v>0</v>
      </c>
      <c r="O113" s="15">
        <v>0</v>
      </c>
      <c r="P113" s="14">
        <v>0</v>
      </c>
      <c r="Q113" s="14">
        <v>0</v>
      </c>
      <c r="R113" s="14">
        <f>+Tabla14[[#This Row],[Precio Final]]*Tabla14[[#This Row],[Plan Ajustado]]</f>
        <v>0</v>
      </c>
      <c r="S113" s="14"/>
      <c r="T113" s="16"/>
    </row>
    <row r="114" spans="1:20" hidden="1" x14ac:dyDescent="0.2">
      <c r="A114">
        <v>2</v>
      </c>
      <c r="B114" t="s">
        <v>525</v>
      </c>
      <c r="C114" t="s">
        <v>20</v>
      </c>
      <c r="D114" t="s">
        <v>0</v>
      </c>
      <c r="E114">
        <v>1021115</v>
      </c>
      <c r="F114" t="s">
        <v>167</v>
      </c>
      <c r="G114" t="s">
        <v>69</v>
      </c>
      <c r="H114" t="s">
        <v>70</v>
      </c>
      <c r="I114" s="11">
        <v>0</v>
      </c>
      <c r="J114" s="12">
        <v>0</v>
      </c>
      <c r="K114" s="12">
        <v>0</v>
      </c>
      <c r="L114" s="3">
        <v>0</v>
      </c>
      <c r="M114" s="12">
        <v>0</v>
      </c>
      <c r="N114" s="14">
        <v>0</v>
      </c>
      <c r="O114" s="15">
        <v>0.32166666666666699</v>
      </c>
      <c r="P114" s="14">
        <v>0</v>
      </c>
      <c r="Q114" s="14">
        <v>0</v>
      </c>
      <c r="R114" s="14">
        <f>+Tabla14[[#This Row],[Precio Final]]*Tabla14[[#This Row],[Plan Ajustado]]</f>
        <v>0</v>
      </c>
      <c r="S114" s="14"/>
      <c r="T114" s="16"/>
    </row>
    <row r="115" spans="1:20" hidden="1" x14ac:dyDescent="0.2">
      <c r="A115">
        <v>2</v>
      </c>
      <c r="B115" t="s">
        <v>526</v>
      </c>
      <c r="C115" t="s">
        <v>20</v>
      </c>
      <c r="D115" t="s">
        <v>0</v>
      </c>
      <c r="E115">
        <v>1021731</v>
      </c>
      <c r="F115" t="s">
        <v>168</v>
      </c>
      <c r="G115" t="s">
        <v>128</v>
      </c>
      <c r="H115" t="s">
        <v>129</v>
      </c>
      <c r="I115" s="11">
        <v>0</v>
      </c>
      <c r="J115" s="12">
        <v>0</v>
      </c>
      <c r="K115" s="12">
        <v>0</v>
      </c>
      <c r="L115" s="3">
        <v>0</v>
      </c>
      <c r="M115" s="12">
        <v>0</v>
      </c>
      <c r="N115" s="14">
        <v>0</v>
      </c>
      <c r="O115" s="15">
        <v>0</v>
      </c>
      <c r="P115" s="14">
        <v>0</v>
      </c>
      <c r="Q115" s="14">
        <v>0</v>
      </c>
      <c r="R115" s="14">
        <f>+Tabla14[[#This Row],[Precio Final]]*Tabla14[[#This Row],[Plan Ajustado]]</f>
        <v>0</v>
      </c>
      <c r="S115" s="14"/>
      <c r="T115" s="16"/>
    </row>
    <row r="116" spans="1:20" hidden="1" x14ac:dyDescent="0.2">
      <c r="A116">
        <v>2</v>
      </c>
      <c r="B116" t="s">
        <v>527</v>
      </c>
      <c r="C116" t="s">
        <v>20</v>
      </c>
      <c r="D116" t="s">
        <v>0</v>
      </c>
      <c r="E116">
        <v>1021733</v>
      </c>
      <c r="F116" t="s">
        <v>169</v>
      </c>
      <c r="G116" t="s">
        <v>54</v>
      </c>
      <c r="H116" t="s">
        <v>59</v>
      </c>
      <c r="I116" s="11">
        <v>0</v>
      </c>
      <c r="J116" s="12">
        <v>0</v>
      </c>
      <c r="K116" s="12">
        <v>0</v>
      </c>
      <c r="L116" s="3">
        <v>0</v>
      </c>
      <c r="M116" s="12">
        <v>0</v>
      </c>
      <c r="N116" s="14">
        <v>0</v>
      </c>
      <c r="O116" s="15">
        <v>0</v>
      </c>
      <c r="P116" s="14">
        <v>0</v>
      </c>
      <c r="Q116" s="14">
        <v>0</v>
      </c>
      <c r="R116" s="14">
        <f>+Tabla14[[#This Row],[Precio Final]]*Tabla14[[#This Row],[Plan Ajustado]]</f>
        <v>0</v>
      </c>
      <c r="S116" s="14"/>
      <c r="T116" s="16"/>
    </row>
    <row r="117" spans="1:20" hidden="1" x14ac:dyDescent="0.2">
      <c r="A117">
        <v>2</v>
      </c>
      <c r="B117" t="s">
        <v>528</v>
      </c>
      <c r="C117" t="s">
        <v>20</v>
      </c>
      <c r="D117" t="s">
        <v>0</v>
      </c>
      <c r="E117">
        <v>1021735</v>
      </c>
      <c r="F117" t="s">
        <v>170</v>
      </c>
      <c r="G117" t="s">
        <v>69</v>
      </c>
      <c r="H117" t="s">
        <v>105</v>
      </c>
      <c r="I117" s="11">
        <v>0</v>
      </c>
      <c r="J117" s="12">
        <v>0</v>
      </c>
      <c r="K117" s="12">
        <v>0</v>
      </c>
      <c r="L117" s="3">
        <v>0</v>
      </c>
      <c r="M117" s="12">
        <v>0</v>
      </c>
      <c r="N117" s="14">
        <v>0</v>
      </c>
      <c r="O117" s="15">
        <v>0</v>
      </c>
      <c r="P117" s="14">
        <v>0</v>
      </c>
      <c r="Q117" s="14">
        <v>0</v>
      </c>
      <c r="R117" s="14">
        <f>+Tabla14[[#This Row],[Precio Final]]*Tabla14[[#This Row],[Plan Ajustado]]</f>
        <v>0</v>
      </c>
      <c r="S117" s="14"/>
      <c r="T117" s="16"/>
    </row>
    <row r="118" spans="1:20" hidden="1" x14ac:dyDescent="0.2">
      <c r="A118">
        <v>2</v>
      </c>
      <c r="B118" t="s">
        <v>529</v>
      </c>
      <c r="C118" t="s">
        <v>20</v>
      </c>
      <c r="D118" t="s">
        <v>0</v>
      </c>
      <c r="E118">
        <v>1021738</v>
      </c>
      <c r="F118" t="s">
        <v>171</v>
      </c>
      <c r="G118" t="s">
        <v>69</v>
      </c>
      <c r="H118" t="s">
        <v>105</v>
      </c>
      <c r="I118" s="11">
        <v>0</v>
      </c>
      <c r="J118" s="12">
        <v>0</v>
      </c>
      <c r="K118" s="12">
        <v>0</v>
      </c>
      <c r="L118" s="3">
        <v>0</v>
      </c>
      <c r="M118" s="12">
        <v>0</v>
      </c>
      <c r="N118" s="14">
        <v>0</v>
      </c>
      <c r="O118" s="15">
        <v>0</v>
      </c>
      <c r="P118" s="14">
        <v>0</v>
      </c>
      <c r="Q118" s="14">
        <v>0</v>
      </c>
      <c r="R118" s="14">
        <f>+Tabla14[[#This Row],[Precio Final]]*Tabla14[[#This Row],[Plan Ajustado]]</f>
        <v>0</v>
      </c>
      <c r="S118" s="14"/>
      <c r="T118" s="16"/>
    </row>
    <row r="119" spans="1:20" hidden="1" x14ac:dyDescent="0.2">
      <c r="A119">
        <v>2</v>
      </c>
      <c r="B119" t="s">
        <v>530</v>
      </c>
      <c r="C119" t="s">
        <v>20</v>
      </c>
      <c r="D119" t="s">
        <v>0</v>
      </c>
      <c r="E119">
        <v>1021765</v>
      </c>
      <c r="F119" t="s">
        <v>53</v>
      </c>
      <c r="G119" t="s">
        <v>54</v>
      </c>
      <c r="H119" t="s">
        <v>55</v>
      </c>
      <c r="I119" s="11">
        <v>0</v>
      </c>
      <c r="J119" s="12">
        <v>0</v>
      </c>
      <c r="K119" s="12">
        <v>0</v>
      </c>
      <c r="L119" s="3">
        <v>0</v>
      </c>
      <c r="M119" s="12">
        <v>0</v>
      </c>
      <c r="N119" s="14">
        <v>0</v>
      </c>
      <c r="O119" s="15">
        <v>0</v>
      </c>
      <c r="P119" s="14">
        <v>0</v>
      </c>
      <c r="Q119" s="14">
        <v>0</v>
      </c>
      <c r="R119" s="14">
        <f>+Tabla14[[#This Row],[Precio Final]]*Tabla14[[#This Row],[Plan Ajustado]]</f>
        <v>0</v>
      </c>
      <c r="S119" s="14"/>
      <c r="T119" s="16"/>
    </row>
    <row r="120" spans="1:20" hidden="1" x14ac:dyDescent="0.2">
      <c r="A120">
        <v>2</v>
      </c>
      <c r="B120" t="s">
        <v>531</v>
      </c>
      <c r="C120" t="s">
        <v>20</v>
      </c>
      <c r="D120" t="s">
        <v>0</v>
      </c>
      <c r="E120">
        <v>1021992</v>
      </c>
      <c r="F120" t="s">
        <v>28</v>
      </c>
      <c r="G120" t="s">
        <v>29</v>
      </c>
      <c r="H120" t="s">
        <v>30</v>
      </c>
      <c r="I120" s="11">
        <v>22000</v>
      </c>
      <c r="J120" s="12">
        <v>0</v>
      </c>
      <c r="K120" s="12">
        <v>0</v>
      </c>
      <c r="L120" s="3">
        <v>0</v>
      </c>
      <c r="M120" s="12">
        <v>22000</v>
      </c>
      <c r="N120" s="14">
        <v>0</v>
      </c>
      <c r="O120" s="15">
        <v>1.6387662656249999</v>
      </c>
      <c r="P120" s="14">
        <v>1.6387662656249999</v>
      </c>
      <c r="Q120" s="14">
        <v>1.6387662656249999</v>
      </c>
      <c r="R120" s="14">
        <f>+Tabla14[[#This Row],[Precio Final]]*Tabla14[[#This Row],[Plan Ajustado]]</f>
        <v>36052.857843749996</v>
      </c>
      <c r="S120" s="14"/>
      <c r="T120" s="16"/>
    </row>
    <row r="121" spans="1:20" hidden="1" x14ac:dyDescent="0.2">
      <c r="A121">
        <v>2</v>
      </c>
      <c r="B121" t="s">
        <v>532</v>
      </c>
      <c r="C121" t="s">
        <v>20</v>
      </c>
      <c r="D121" t="s">
        <v>0</v>
      </c>
      <c r="E121">
        <v>1022073</v>
      </c>
      <c r="F121" t="s">
        <v>110</v>
      </c>
      <c r="G121" t="s">
        <v>29</v>
      </c>
      <c r="H121" t="s">
        <v>74</v>
      </c>
      <c r="I121" s="11">
        <v>0</v>
      </c>
      <c r="J121" s="12">
        <v>0</v>
      </c>
      <c r="K121" s="12">
        <v>0</v>
      </c>
      <c r="L121" s="3">
        <v>0</v>
      </c>
      <c r="M121" s="12">
        <v>0</v>
      </c>
      <c r="N121" s="14">
        <v>0</v>
      </c>
      <c r="O121" s="15">
        <v>0</v>
      </c>
      <c r="P121" s="14">
        <v>0</v>
      </c>
      <c r="Q121" s="14">
        <v>0</v>
      </c>
      <c r="R121" s="14">
        <f>+Tabla14[[#This Row],[Precio Final]]*Tabla14[[#This Row],[Plan Ajustado]]</f>
        <v>0</v>
      </c>
      <c r="S121" s="14"/>
      <c r="T121" s="16"/>
    </row>
    <row r="122" spans="1:20" hidden="1" x14ac:dyDescent="0.2">
      <c r="A122">
        <v>2</v>
      </c>
      <c r="B122" t="s">
        <v>533</v>
      </c>
      <c r="C122" t="s">
        <v>20</v>
      </c>
      <c r="D122" t="s">
        <v>0</v>
      </c>
      <c r="E122">
        <v>1022096</v>
      </c>
      <c r="F122" t="s">
        <v>172</v>
      </c>
      <c r="G122" t="s">
        <v>26</v>
      </c>
      <c r="H122" t="s">
        <v>134</v>
      </c>
      <c r="I122" s="11">
        <v>0</v>
      </c>
      <c r="J122" s="12">
        <v>0</v>
      </c>
      <c r="K122" s="12">
        <v>0</v>
      </c>
      <c r="L122" s="3">
        <v>0</v>
      </c>
      <c r="M122" s="12">
        <v>0</v>
      </c>
      <c r="N122" s="14">
        <v>0</v>
      </c>
      <c r="O122" s="15">
        <v>0</v>
      </c>
      <c r="P122" s="14">
        <v>0</v>
      </c>
      <c r="Q122" s="14">
        <v>0</v>
      </c>
      <c r="R122" s="14">
        <f>+Tabla14[[#This Row],[Precio Final]]*Tabla14[[#This Row],[Plan Ajustado]]</f>
        <v>0</v>
      </c>
      <c r="S122" s="14"/>
      <c r="T122" s="16"/>
    </row>
    <row r="123" spans="1:20" hidden="1" x14ac:dyDescent="0.2">
      <c r="A123">
        <v>2</v>
      </c>
      <c r="B123" t="s">
        <v>534</v>
      </c>
      <c r="C123" t="s">
        <v>20</v>
      </c>
      <c r="D123" t="s">
        <v>0</v>
      </c>
      <c r="E123">
        <v>1022125</v>
      </c>
      <c r="F123" t="s">
        <v>173</v>
      </c>
      <c r="G123" t="s">
        <v>128</v>
      </c>
      <c r="H123" t="s">
        <v>129</v>
      </c>
      <c r="I123" s="11">
        <v>0</v>
      </c>
      <c r="J123" s="12">
        <v>0</v>
      </c>
      <c r="K123" s="12">
        <v>0</v>
      </c>
      <c r="L123" s="3">
        <v>0</v>
      </c>
      <c r="M123" s="12">
        <v>0</v>
      </c>
      <c r="N123" s="14">
        <v>0</v>
      </c>
      <c r="O123" s="15">
        <v>0</v>
      </c>
      <c r="P123" s="14">
        <v>0</v>
      </c>
      <c r="Q123" s="14">
        <v>0</v>
      </c>
      <c r="R123" s="14">
        <f>+Tabla14[[#This Row],[Precio Final]]*Tabla14[[#This Row],[Plan Ajustado]]</f>
        <v>0</v>
      </c>
      <c r="S123" s="14"/>
      <c r="T123" s="16"/>
    </row>
    <row r="124" spans="1:20" hidden="1" x14ac:dyDescent="0.2">
      <c r="A124">
        <v>2</v>
      </c>
      <c r="B124" t="s">
        <v>535</v>
      </c>
      <c r="C124" t="s">
        <v>20</v>
      </c>
      <c r="D124" t="s">
        <v>0</v>
      </c>
      <c r="E124">
        <v>1022183</v>
      </c>
      <c r="F124" t="s">
        <v>174</v>
      </c>
      <c r="G124" t="s">
        <v>128</v>
      </c>
      <c r="H124" t="s">
        <v>175</v>
      </c>
      <c r="I124" s="11">
        <v>0</v>
      </c>
      <c r="J124" s="12">
        <v>0</v>
      </c>
      <c r="K124" s="12">
        <v>0</v>
      </c>
      <c r="L124" s="3">
        <v>0</v>
      </c>
      <c r="M124" s="12">
        <v>0</v>
      </c>
      <c r="N124" s="14">
        <v>0</v>
      </c>
      <c r="O124" s="15">
        <v>0</v>
      </c>
      <c r="P124" s="14">
        <v>0</v>
      </c>
      <c r="Q124" s="14">
        <v>0</v>
      </c>
      <c r="R124" s="14">
        <f>+Tabla14[[#This Row],[Precio Final]]*Tabla14[[#This Row],[Plan Ajustado]]</f>
        <v>0</v>
      </c>
      <c r="S124" s="14"/>
      <c r="T124" s="16"/>
    </row>
    <row r="125" spans="1:20" hidden="1" x14ac:dyDescent="0.2">
      <c r="A125">
        <v>2</v>
      </c>
      <c r="B125" t="s">
        <v>536</v>
      </c>
      <c r="C125" t="s">
        <v>20</v>
      </c>
      <c r="D125" t="s">
        <v>0</v>
      </c>
      <c r="E125">
        <v>1022186</v>
      </c>
      <c r="F125" t="s">
        <v>176</v>
      </c>
      <c r="G125" t="s">
        <v>26</v>
      </c>
      <c r="H125" t="s">
        <v>27</v>
      </c>
      <c r="I125" s="11">
        <v>0</v>
      </c>
      <c r="J125" s="12">
        <v>0</v>
      </c>
      <c r="K125" s="12">
        <v>0</v>
      </c>
      <c r="L125" s="3">
        <v>0</v>
      </c>
      <c r="M125" s="12">
        <v>0</v>
      </c>
      <c r="N125" s="14">
        <v>0</v>
      </c>
      <c r="O125" s="15">
        <v>0</v>
      </c>
      <c r="P125" s="14">
        <v>0</v>
      </c>
      <c r="Q125" s="14">
        <v>0</v>
      </c>
      <c r="R125" s="14">
        <f>+Tabla14[[#This Row],[Precio Final]]*Tabla14[[#This Row],[Plan Ajustado]]</f>
        <v>0</v>
      </c>
      <c r="S125" s="14"/>
      <c r="T125" s="16"/>
    </row>
    <row r="126" spans="1:20" hidden="1" x14ac:dyDescent="0.2">
      <c r="A126">
        <v>2</v>
      </c>
      <c r="B126" t="s">
        <v>537</v>
      </c>
      <c r="C126" t="s">
        <v>20</v>
      </c>
      <c r="D126" t="s">
        <v>0</v>
      </c>
      <c r="E126">
        <v>1022291</v>
      </c>
      <c r="F126" t="s">
        <v>177</v>
      </c>
      <c r="G126" t="s">
        <v>128</v>
      </c>
      <c r="H126" t="s">
        <v>129</v>
      </c>
      <c r="I126" s="11">
        <v>0</v>
      </c>
      <c r="J126" s="12">
        <v>0</v>
      </c>
      <c r="K126" s="12">
        <v>0</v>
      </c>
      <c r="L126" s="3">
        <v>0</v>
      </c>
      <c r="M126" s="12">
        <v>0</v>
      </c>
      <c r="N126" s="14">
        <v>0</v>
      </c>
      <c r="O126" s="15">
        <v>0</v>
      </c>
      <c r="P126" s="14">
        <v>0</v>
      </c>
      <c r="Q126" s="14">
        <v>0</v>
      </c>
      <c r="R126" s="14">
        <f>+Tabla14[[#This Row],[Precio Final]]*Tabla14[[#This Row],[Plan Ajustado]]</f>
        <v>0</v>
      </c>
      <c r="S126" s="14"/>
      <c r="T126" s="16"/>
    </row>
    <row r="127" spans="1:20" hidden="1" x14ac:dyDescent="0.2">
      <c r="A127">
        <v>2</v>
      </c>
      <c r="B127" t="s">
        <v>538</v>
      </c>
      <c r="C127" t="s">
        <v>20</v>
      </c>
      <c r="D127" t="s">
        <v>0</v>
      </c>
      <c r="E127">
        <v>1022373</v>
      </c>
      <c r="F127" t="s">
        <v>178</v>
      </c>
      <c r="G127" t="s">
        <v>40</v>
      </c>
      <c r="H127" t="s">
        <v>41</v>
      </c>
      <c r="I127" s="11">
        <v>0</v>
      </c>
      <c r="J127" s="12">
        <v>0</v>
      </c>
      <c r="K127" s="12">
        <v>0</v>
      </c>
      <c r="L127" s="3">
        <v>0</v>
      </c>
      <c r="M127" s="12">
        <v>0</v>
      </c>
      <c r="N127" s="14">
        <v>0</v>
      </c>
      <c r="O127" s="15">
        <v>0</v>
      </c>
      <c r="P127" s="14">
        <v>0</v>
      </c>
      <c r="Q127" s="14">
        <v>0</v>
      </c>
      <c r="R127" s="14">
        <f>+Tabla14[[#This Row],[Precio Final]]*Tabla14[[#This Row],[Plan Ajustado]]</f>
        <v>0</v>
      </c>
      <c r="S127" s="14"/>
      <c r="T127" s="16"/>
    </row>
    <row r="128" spans="1:20" hidden="1" x14ac:dyDescent="0.2">
      <c r="A128">
        <v>2</v>
      </c>
      <c r="B128" t="s">
        <v>539</v>
      </c>
      <c r="C128" t="s">
        <v>20</v>
      </c>
      <c r="D128" t="s">
        <v>0</v>
      </c>
      <c r="E128">
        <v>1022378</v>
      </c>
      <c r="F128" t="s">
        <v>179</v>
      </c>
      <c r="G128" t="s">
        <v>26</v>
      </c>
      <c r="H128" t="s">
        <v>27</v>
      </c>
      <c r="I128" s="11">
        <v>0</v>
      </c>
      <c r="J128" s="12">
        <v>0</v>
      </c>
      <c r="K128" s="12">
        <v>0</v>
      </c>
      <c r="L128" s="3">
        <v>0</v>
      </c>
      <c r="M128" s="12">
        <v>0</v>
      </c>
      <c r="N128" s="14">
        <v>0</v>
      </c>
      <c r="O128" s="15">
        <v>0</v>
      </c>
      <c r="P128" s="14">
        <v>0</v>
      </c>
      <c r="Q128" s="14">
        <v>0</v>
      </c>
      <c r="R128" s="14">
        <f>+Tabla14[[#This Row],[Precio Final]]*Tabla14[[#This Row],[Plan Ajustado]]</f>
        <v>0</v>
      </c>
      <c r="S128" s="14"/>
      <c r="T128" s="16"/>
    </row>
    <row r="129" spans="1:20" hidden="1" x14ac:dyDescent="0.2">
      <c r="A129">
        <v>2</v>
      </c>
      <c r="B129" t="s">
        <v>540</v>
      </c>
      <c r="C129" t="s">
        <v>20</v>
      </c>
      <c r="D129" t="s">
        <v>0</v>
      </c>
      <c r="E129">
        <v>1022379</v>
      </c>
      <c r="F129" t="s">
        <v>180</v>
      </c>
      <c r="G129" t="s">
        <v>95</v>
      </c>
      <c r="H129" t="s">
        <v>96</v>
      </c>
      <c r="I129" s="11">
        <v>0</v>
      </c>
      <c r="J129" s="12">
        <v>0</v>
      </c>
      <c r="K129" s="12">
        <v>0</v>
      </c>
      <c r="L129" s="3">
        <v>0</v>
      </c>
      <c r="M129" s="12">
        <v>0</v>
      </c>
      <c r="N129" s="14">
        <v>0</v>
      </c>
      <c r="O129" s="15">
        <v>0</v>
      </c>
      <c r="P129" s="14">
        <v>0</v>
      </c>
      <c r="Q129" s="14">
        <v>0</v>
      </c>
      <c r="R129" s="14">
        <f>+Tabla14[[#This Row],[Precio Final]]*Tabla14[[#This Row],[Plan Ajustado]]</f>
        <v>0</v>
      </c>
      <c r="S129" s="14"/>
      <c r="T129" s="16"/>
    </row>
    <row r="130" spans="1:20" hidden="1" x14ac:dyDescent="0.2">
      <c r="A130">
        <v>2</v>
      </c>
      <c r="B130" t="s">
        <v>541</v>
      </c>
      <c r="C130" t="s">
        <v>20</v>
      </c>
      <c r="D130" t="s">
        <v>0</v>
      </c>
      <c r="E130">
        <v>1022381</v>
      </c>
      <c r="F130" t="s">
        <v>181</v>
      </c>
      <c r="G130" t="s">
        <v>29</v>
      </c>
      <c r="H130" t="s">
        <v>38</v>
      </c>
      <c r="I130" s="11">
        <v>0</v>
      </c>
      <c r="J130" s="12">
        <v>0</v>
      </c>
      <c r="K130" s="12">
        <v>0</v>
      </c>
      <c r="L130" s="3">
        <v>0</v>
      </c>
      <c r="M130" s="12">
        <v>0</v>
      </c>
      <c r="N130" s="14">
        <v>0</v>
      </c>
      <c r="O130" s="15">
        <v>0</v>
      </c>
      <c r="P130" s="14">
        <v>0</v>
      </c>
      <c r="Q130" s="14">
        <v>0</v>
      </c>
      <c r="R130" s="14">
        <f>+Tabla14[[#This Row],[Precio Final]]*Tabla14[[#This Row],[Plan Ajustado]]</f>
        <v>0</v>
      </c>
      <c r="S130" s="14"/>
      <c r="T130" s="16"/>
    </row>
    <row r="131" spans="1:20" hidden="1" x14ac:dyDescent="0.2">
      <c r="A131">
        <v>2</v>
      </c>
      <c r="B131" t="s">
        <v>542</v>
      </c>
      <c r="C131" t="s">
        <v>20</v>
      </c>
      <c r="D131" t="s">
        <v>0</v>
      </c>
      <c r="E131">
        <v>1022389</v>
      </c>
      <c r="F131" t="s">
        <v>182</v>
      </c>
      <c r="G131" t="s">
        <v>35</v>
      </c>
      <c r="H131" t="s">
        <v>36</v>
      </c>
      <c r="I131" s="11">
        <v>0</v>
      </c>
      <c r="J131" s="12">
        <v>0</v>
      </c>
      <c r="K131" s="12">
        <v>0</v>
      </c>
      <c r="L131" s="3">
        <v>0</v>
      </c>
      <c r="M131" s="12">
        <v>0</v>
      </c>
      <c r="N131" s="14">
        <v>0</v>
      </c>
      <c r="O131" s="15">
        <v>0</v>
      </c>
      <c r="P131" s="14">
        <v>0</v>
      </c>
      <c r="Q131" s="14">
        <v>0</v>
      </c>
      <c r="R131" s="14">
        <f>+Tabla14[[#This Row],[Precio Final]]*Tabla14[[#This Row],[Plan Ajustado]]</f>
        <v>0</v>
      </c>
      <c r="S131" s="14"/>
      <c r="T131" s="16"/>
    </row>
    <row r="132" spans="1:20" hidden="1" x14ac:dyDescent="0.2">
      <c r="A132">
        <v>2</v>
      </c>
      <c r="B132" t="s">
        <v>543</v>
      </c>
      <c r="C132" t="s">
        <v>20</v>
      </c>
      <c r="D132" t="s">
        <v>0</v>
      </c>
      <c r="E132">
        <v>1022414</v>
      </c>
      <c r="F132" t="s">
        <v>183</v>
      </c>
      <c r="G132" t="s">
        <v>23</v>
      </c>
      <c r="H132" t="s">
        <v>184</v>
      </c>
      <c r="I132" s="11">
        <v>0</v>
      </c>
      <c r="J132" s="12">
        <v>0</v>
      </c>
      <c r="K132" s="12">
        <v>0</v>
      </c>
      <c r="L132" s="3">
        <v>0</v>
      </c>
      <c r="M132" s="12">
        <v>0</v>
      </c>
      <c r="N132" s="14">
        <v>0</v>
      </c>
      <c r="O132" s="15">
        <v>0</v>
      </c>
      <c r="P132" s="14">
        <v>0</v>
      </c>
      <c r="Q132" s="14">
        <v>0</v>
      </c>
      <c r="R132" s="14">
        <f>+Tabla14[[#This Row],[Precio Final]]*Tabla14[[#This Row],[Plan Ajustado]]</f>
        <v>0</v>
      </c>
      <c r="S132" s="14"/>
      <c r="T132" s="16"/>
    </row>
    <row r="133" spans="1:20" hidden="1" x14ac:dyDescent="0.2">
      <c r="A133">
        <v>2</v>
      </c>
      <c r="B133" t="s">
        <v>544</v>
      </c>
      <c r="C133" t="s">
        <v>20</v>
      </c>
      <c r="D133" t="s">
        <v>0</v>
      </c>
      <c r="E133">
        <v>1022415</v>
      </c>
      <c r="F133" t="s">
        <v>185</v>
      </c>
      <c r="G133" t="s">
        <v>40</v>
      </c>
      <c r="H133" t="s">
        <v>41</v>
      </c>
      <c r="I133" s="11">
        <v>0</v>
      </c>
      <c r="J133" s="12">
        <v>0</v>
      </c>
      <c r="K133" s="12">
        <v>0</v>
      </c>
      <c r="L133" s="3">
        <v>0</v>
      </c>
      <c r="M133" s="12">
        <v>0</v>
      </c>
      <c r="N133" s="14">
        <v>0</v>
      </c>
      <c r="O133" s="15">
        <v>0</v>
      </c>
      <c r="P133" s="14">
        <v>0</v>
      </c>
      <c r="Q133" s="14">
        <v>0</v>
      </c>
      <c r="R133" s="14">
        <f>+Tabla14[[#This Row],[Precio Final]]*Tabla14[[#This Row],[Plan Ajustado]]</f>
        <v>0</v>
      </c>
      <c r="S133" s="14"/>
      <c r="T133" s="16"/>
    </row>
    <row r="134" spans="1:20" hidden="1" x14ac:dyDescent="0.2">
      <c r="A134">
        <v>2</v>
      </c>
      <c r="B134" t="s">
        <v>545</v>
      </c>
      <c r="C134" t="s">
        <v>20</v>
      </c>
      <c r="D134" t="s">
        <v>0</v>
      </c>
      <c r="E134">
        <v>1022417</v>
      </c>
      <c r="F134" t="s">
        <v>186</v>
      </c>
      <c r="G134" t="s">
        <v>35</v>
      </c>
      <c r="H134" t="s">
        <v>80</v>
      </c>
      <c r="I134" s="11">
        <v>0</v>
      </c>
      <c r="J134" s="12">
        <v>0</v>
      </c>
      <c r="K134" s="12">
        <v>0</v>
      </c>
      <c r="L134" s="3">
        <v>0</v>
      </c>
      <c r="M134" s="12">
        <v>0</v>
      </c>
      <c r="N134" s="14">
        <v>0</v>
      </c>
      <c r="O134" s="15">
        <v>0</v>
      </c>
      <c r="P134" s="14">
        <v>0</v>
      </c>
      <c r="Q134" s="14">
        <v>0</v>
      </c>
      <c r="R134" s="14">
        <f>+Tabla14[[#This Row],[Precio Final]]*Tabla14[[#This Row],[Plan Ajustado]]</f>
        <v>0</v>
      </c>
      <c r="S134" s="14"/>
      <c r="T134" s="16"/>
    </row>
    <row r="135" spans="1:20" hidden="1" x14ac:dyDescent="0.2">
      <c r="A135">
        <v>2</v>
      </c>
      <c r="B135" t="s">
        <v>546</v>
      </c>
      <c r="C135" t="s">
        <v>20</v>
      </c>
      <c r="D135" t="s">
        <v>0</v>
      </c>
      <c r="E135">
        <v>1022541</v>
      </c>
      <c r="F135" t="s">
        <v>166</v>
      </c>
      <c r="G135" t="s">
        <v>29</v>
      </c>
      <c r="H135" t="s">
        <v>38</v>
      </c>
      <c r="I135" s="11">
        <v>0</v>
      </c>
      <c r="J135" s="12">
        <v>0</v>
      </c>
      <c r="K135" s="12">
        <v>0</v>
      </c>
      <c r="L135" s="3">
        <v>0</v>
      </c>
      <c r="M135" s="12">
        <v>0</v>
      </c>
      <c r="N135" s="14">
        <v>0</v>
      </c>
      <c r="O135" s="15">
        <v>0</v>
      </c>
      <c r="P135" s="14">
        <v>0</v>
      </c>
      <c r="Q135" s="14">
        <v>0</v>
      </c>
      <c r="R135" s="14">
        <f>+Tabla14[[#This Row],[Precio Final]]*Tabla14[[#This Row],[Plan Ajustado]]</f>
        <v>0</v>
      </c>
      <c r="S135" s="14"/>
      <c r="T135" s="16"/>
    </row>
    <row r="136" spans="1:20" hidden="1" x14ac:dyDescent="0.2">
      <c r="A136">
        <v>2</v>
      </c>
      <c r="B136" t="s">
        <v>547</v>
      </c>
      <c r="C136" t="s">
        <v>20</v>
      </c>
      <c r="D136" t="s">
        <v>0</v>
      </c>
      <c r="E136">
        <v>1022637</v>
      </c>
      <c r="F136" t="s">
        <v>187</v>
      </c>
      <c r="G136" t="s">
        <v>26</v>
      </c>
      <c r="H136" t="s">
        <v>134</v>
      </c>
      <c r="I136" s="11">
        <v>0</v>
      </c>
      <c r="J136" s="12">
        <v>0</v>
      </c>
      <c r="K136" s="12">
        <v>0</v>
      </c>
      <c r="L136" s="3">
        <v>0</v>
      </c>
      <c r="M136" s="12">
        <v>0</v>
      </c>
      <c r="N136" s="14">
        <v>0</v>
      </c>
      <c r="O136" s="15">
        <v>0</v>
      </c>
      <c r="P136" s="14">
        <v>0</v>
      </c>
      <c r="Q136" s="14">
        <v>0</v>
      </c>
      <c r="R136" s="14">
        <f>+Tabla14[[#This Row],[Precio Final]]*Tabla14[[#This Row],[Plan Ajustado]]</f>
        <v>0</v>
      </c>
      <c r="S136" s="14"/>
      <c r="T136" s="16"/>
    </row>
    <row r="137" spans="1:20" hidden="1" x14ac:dyDescent="0.2">
      <c r="A137">
        <v>2</v>
      </c>
      <c r="B137" t="s">
        <v>548</v>
      </c>
      <c r="C137" t="s">
        <v>20</v>
      </c>
      <c r="D137" t="s">
        <v>0</v>
      </c>
      <c r="E137">
        <v>1022748</v>
      </c>
      <c r="F137" t="s">
        <v>188</v>
      </c>
      <c r="G137" t="s">
        <v>69</v>
      </c>
      <c r="H137" t="s">
        <v>105</v>
      </c>
      <c r="I137" s="11">
        <v>0</v>
      </c>
      <c r="J137" s="12">
        <v>0</v>
      </c>
      <c r="K137" s="12">
        <v>0</v>
      </c>
      <c r="L137" s="3">
        <v>0</v>
      </c>
      <c r="M137" s="12">
        <v>0</v>
      </c>
      <c r="N137" s="14">
        <v>0</v>
      </c>
      <c r="O137" s="15">
        <v>0</v>
      </c>
      <c r="P137" s="14">
        <v>0</v>
      </c>
      <c r="Q137" s="14">
        <v>0</v>
      </c>
      <c r="R137" s="14">
        <f>+Tabla14[[#This Row],[Precio Final]]*Tabla14[[#This Row],[Plan Ajustado]]</f>
        <v>0</v>
      </c>
      <c r="S137" s="14"/>
      <c r="T137" s="16"/>
    </row>
    <row r="138" spans="1:20" hidden="1" x14ac:dyDescent="0.2">
      <c r="A138">
        <v>2</v>
      </c>
      <c r="B138" t="s">
        <v>549</v>
      </c>
      <c r="C138" t="s">
        <v>20</v>
      </c>
      <c r="D138" t="s">
        <v>0</v>
      </c>
      <c r="E138">
        <v>1022851</v>
      </c>
      <c r="F138" t="s">
        <v>189</v>
      </c>
      <c r="G138" t="s">
        <v>95</v>
      </c>
      <c r="H138" t="s">
        <v>190</v>
      </c>
      <c r="I138" s="11">
        <v>0</v>
      </c>
      <c r="J138" s="12">
        <v>0</v>
      </c>
      <c r="K138" s="12">
        <v>0</v>
      </c>
      <c r="L138" s="3">
        <v>0</v>
      </c>
      <c r="M138" s="12">
        <v>0</v>
      </c>
      <c r="N138" s="14">
        <v>0</v>
      </c>
      <c r="O138" s="15">
        <v>0</v>
      </c>
      <c r="P138" s="14">
        <v>0</v>
      </c>
      <c r="Q138" s="14">
        <v>0</v>
      </c>
      <c r="R138" s="14">
        <f>+Tabla14[[#This Row],[Precio Final]]*Tabla14[[#This Row],[Plan Ajustado]]</f>
        <v>0</v>
      </c>
      <c r="S138" s="14"/>
      <c r="T138" s="16"/>
    </row>
    <row r="139" spans="1:20" hidden="1" x14ac:dyDescent="0.2">
      <c r="A139">
        <v>2</v>
      </c>
      <c r="B139" t="s">
        <v>550</v>
      </c>
      <c r="C139" t="s">
        <v>20</v>
      </c>
      <c r="D139" t="s">
        <v>0</v>
      </c>
      <c r="E139">
        <v>1022856</v>
      </c>
      <c r="F139" t="s">
        <v>191</v>
      </c>
      <c r="G139" t="s">
        <v>29</v>
      </c>
      <c r="H139" t="s">
        <v>38</v>
      </c>
      <c r="I139" s="11">
        <v>0</v>
      </c>
      <c r="J139" s="12">
        <v>0</v>
      </c>
      <c r="K139" s="12">
        <v>0</v>
      </c>
      <c r="L139" s="3">
        <v>0</v>
      </c>
      <c r="M139" s="12">
        <v>0</v>
      </c>
      <c r="N139" s="14">
        <v>0</v>
      </c>
      <c r="O139" s="15">
        <v>0</v>
      </c>
      <c r="P139" s="14">
        <v>0</v>
      </c>
      <c r="Q139" s="14">
        <v>0</v>
      </c>
      <c r="R139" s="14">
        <f>+Tabla14[[#This Row],[Precio Final]]*Tabla14[[#This Row],[Plan Ajustado]]</f>
        <v>0</v>
      </c>
      <c r="S139" s="14"/>
      <c r="T139" s="16"/>
    </row>
    <row r="140" spans="1:20" hidden="1" x14ac:dyDescent="0.2">
      <c r="A140">
        <v>2</v>
      </c>
      <c r="B140" t="s">
        <v>551</v>
      </c>
      <c r="C140" t="s">
        <v>20</v>
      </c>
      <c r="D140" t="s">
        <v>0</v>
      </c>
      <c r="E140">
        <v>1022945</v>
      </c>
      <c r="F140" t="s">
        <v>110</v>
      </c>
      <c r="G140" t="s">
        <v>29</v>
      </c>
      <c r="H140" t="s">
        <v>74</v>
      </c>
      <c r="I140" s="11">
        <v>0</v>
      </c>
      <c r="J140" s="12">
        <v>0</v>
      </c>
      <c r="K140" s="12">
        <v>0</v>
      </c>
      <c r="L140" s="3">
        <v>0</v>
      </c>
      <c r="M140" s="12">
        <v>0</v>
      </c>
      <c r="N140" s="14">
        <v>0</v>
      </c>
      <c r="O140" s="15">
        <v>0</v>
      </c>
      <c r="P140" s="14">
        <v>0</v>
      </c>
      <c r="Q140" s="14">
        <v>0</v>
      </c>
      <c r="R140" s="14">
        <f>+Tabla14[[#This Row],[Precio Final]]*Tabla14[[#This Row],[Plan Ajustado]]</f>
        <v>0</v>
      </c>
      <c r="S140" s="14"/>
      <c r="T140" s="16"/>
    </row>
    <row r="141" spans="1:20" hidden="1" x14ac:dyDescent="0.2">
      <c r="A141">
        <v>2</v>
      </c>
      <c r="B141" t="s">
        <v>552</v>
      </c>
      <c r="C141" t="s">
        <v>20</v>
      </c>
      <c r="D141" t="s">
        <v>0</v>
      </c>
      <c r="E141">
        <v>1023034</v>
      </c>
      <c r="F141" t="s">
        <v>192</v>
      </c>
      <c r="G141" t="s">
        <v>35</v>
      </c>
      <c r="H141" t="s">
        <v>100</v>
      </c>
      <c r="I141" s="11">
        <v>0</v>
      </c>
      <c r="J141" s="12">
        <v>0</v>
      </c>
      <c r="K141" s="12">
        <v>0</v>
      </c>
      <c r="L141" s="3">
        <v>0</v>
      </c>
      <c r="M141" s="12">
        <v>0</v>
      </c>
      <c r="N141" s="14">
        <v>0</v>
      </c>
      <c r="O141" s="15">
        <v>0</v>
      </c>
      <c r="P141" s="14">
        <v>0</v>
      </c>
      <c r="Q141" s="14">
        <v>0</v>
      </c>
      <c r="R141" s="14">
        <f>+Tabla14[[#This Row],[Precio Final]]*Tabla14[[#This Row],[Plan Ajustado]]</f>
        <v>0</v>
      </c>
      <c r="S141" s="14"/>
      <c r="T141" s="16"/>
    </row>
    <row r="142" spans="1:20" hidden="1" x14ac:dyDescent="0.2">
      <c r="A142">
        <v>2</v>
      </c>
      <c r="B142" t="s">
        <v>553</v>
      </c>
      <c r="C142" t="s">
        <v>20</v>
      </c>
      <c r="D142" t="s">
        <v>0</v>
      </c>
      <c r="E142">
        <v>1023093</v>
      </c>
      <c r="F142" t="s">
        <v>193</v>
      </c>
      <c r="G142" t="s">
        <v>40</v>
      </c>
      <c r="H142" t="s">
        <v>41</v>
      </c>
      <c r="I142" s="11">
        <v>0</v>
      </c>
      <c r="J142" s="12">
        <v>0</v>
      </c>
      <c r="K142" s="12">
        <v>0</v>
      </c>
      <c r="L142" s="3">
        <v>0</v>
      </c>
      <c r="M142" s="12">
        <v>0</v>
      </c>
      <c r="N142" s="14">
        <v>0</v>
      </c>
      <c r="O142" s="15">
        <v>0</v>
      </c>
      <c r="P142" s="14">
        <v>0</v>
      </c>
      <c r="Q142" s="14">
        <v>0</v>
      </c>
      <c r="R142" s="14">
        <f>+Tabla14[[#This Row],[Precio Final]]*Tabla14[[#This Row],[Plan Ajustado]]</f>
        <v>0</v>
      </c>
      <c r="S142" s="14"/>
      <c r="T142" s="16"/>
    </row>
    <row r="143" spans="1:20" hidden="1" x14ac:dyDescent="0.2">
      <c r="A143">
        <v>2</v>
      </c>
      <c r="B143" t="s">
        <v>554</v>
      </c>
      <c r="C143" t="s">
        <v>20</v>
      </c>
      <c r="D143" t="s">
        <v>0</v>
      </c>
      <c r="E143">
        <v>1023111</v>
      </c>
      <c r="F143" t="s">
        <v>194</v>
      </c>
      <c r="G143" t="s">
        <v>29</v>
      </c>
      <c r="H143" t="s">
        <v>57</v>
      </c>
      <c r="I143" s="11">
        <v>0</v>
      </c>
      <c r="J143" s="12">
        <v>0</v>
      </c>
      <c r="K143" s="12">
        <v>0</v>
      </c>
      <c r="L143" s="3">
        <v>0</v>
      </c>
      <c r="M143" s="12">
        <v>0</v>
      </c>
      <c r="N143" s="14">
        <v>0</v>
      </c>
      <c r="O143" s="15">
        <v>0</v>
      </c>
      <c r="P143" s="14">
        <v>0</v>
      </c>
      <c r="Q143" s="14">
        <v>0</v>
      </c>
      <c r="R143" s="14">
        <f>+Tabla14[[#This Row],[Precio Final]]*Tabla14[[#This Row],[Plan Ajustado]]</f>
        <v>0</v>
      </c>
      <c r="S143" s="14"/>
      <c r="T143" s="16"/>
    </row>
    <row r="144" spans="1:20" hidden="1" x14ac:dyDescent="0.2">
      <c r="A144">
        <v>2</v>
      </c>
      <c r="B144" t="s">
        <v>555</v>
      </c>
      <c r="C144" t="s">
        <v>20</v>
      </c>
      <c r="D144" t="s">
        <v>0</v>
      </c>
      <c r="E144">
        <v>1023131</v>
      </c>
      <c r="F144" t="s">
        <v>195</v>
      </c>
      <c r="G144" t="s">
        <v>54</v>
      </c>
      <c r="H144" t="s">
        <v>59</v>
      </c>
      <c r="I144" s="11">
        <v>0</v>
      </c>
      <c r="J144" s="12">
        <v>0</v>
      </c>
      <c r="K144" s="12">
        <v>0</v>
      </c>
      <c r="L144" s="3">
        <v>0</v>
      </c>
      <c r="M144" s="12">
        <v>0</v>
      </c>
      <c r="N144" s="14">
        <v>0</v>
      </c>
      <c r="O144" s="15">
        <v>0</v>
      </c>
      <c r="P144" s="14">
        <v>0</v>
      </c>
      <c r="Q144" s="14">
        <v>0</v>
      </c>
      <c r="R144" s="14">
        <f>+Tabla14[[#This Row],[Precio Final]]*Tabla14[[#This Row],[Plan Ajustado]]</f>
        <v>0</v>
      </c>
      <c r="S144" s="14"/>
      <c r="T144" s="16"/>
    </row>
    <row r="145" spans="1:20" hidden="1" x14ac:dyDescent="0.2">
      <c r="A145">
        <v>2</v>
      </c>
      <c r="B145" t="s">
        <v>556</v>
      </c>
      <c r="C145" t="s">
        <v>20</v>
      </c>
      <c r="D145" t="s">
        <v>0</v>
      </c>
      <c r="E145">
        <v>1023306</v>
      </c>
      <c r="F145" t="s">
        <v>186</v>
      </c>
      <c r="G145" t="s">
        <v>35</v>
      </c>
      <c r="H145" t="s">
        <v>80</v>
      </c>
      <c r="I145" s="11">
        <v>0</v>
      </c>
      <c r="J145" s="12">
        <v>0</v>
      </c>
      <c r="K145" s="12">
        <v>0</v>
      </c>
      <c r="L145" s="3">
        <v>0</v>
      </c>
      <c r="M145" s="12">
        <v>0</v>
      </c>
      <c r="N145" s="14">
        <v>0</v>
      </c>
      <c r="O145" s="15">
        <v>0</v>
      </c>
      <c r="P145" s="14">
        <v>0</v>
      </c>
      <c r="Q145" s="14">
        <v>0</v>
      </c>
      <c r="R145" s="14">
        <f>+Tabla14[[#This Row],[Precio Final]]*Tabla14[[#This Row],[Plan Ajustado]]</f>
        <v>0</v>
      </c>
      <c r="S145" s="14"/>
      <c r="T145" s="16"/>
    </row>
    <row r="146" spans="1:20" hidden="1" x14ac:dyDescent="0.2">
      <c r="A146">
        <v>1</v>
      </c>
      <c r="B146" t="s">
        <v>557</v>
      </c>
      <c r="C146" t="s">
        <v>20</v>
      </c>
      <c r="D146" t="s">
        <v>196</v>
      </c>
      <c r="E146">
        <v>1020105</v>
      </c>
      <c r="F146" t="s">
        <v>197</v>
      </c>
      <c r="G146" t="s">
        <v>45</v>
      </c>
      <c r="H146" t="s">
        <v>46</v>
      </c>
      <c r="I146" s="11">
        <v>30000</v>
      </c>
      <c r="J146" s="12">
        <v>35161.290322580651</v>
      </c>
      <c r="K146" s="12">
        <v>0</v>
      </c>
      <c r="L146" s="3">
        <v>0</v>
      </c>
      <c r="M146" s="12">
        <v>65161.290322580651</v>
      </c>
      <c r="N146" s="14">
        <v>3.90906666666667</v>
      </c>
      <c r="O146" s="15">
        <v>3.8493484744672135</v>
      </c>
      <c r="P146" s="14">
        <v>3.8815726474857319</v>
      </c>
      <c r="Q146" s="14">
        <v>3.8815726474857319</v>
      </c>
      <c r="R146" s="14">
        <f>+Tabla14[[#This Row],[Precio Final]]*Tabla14[[#This Row],[Plan Ajustado]]</f>
        <v>252928.28219100577</v>
      </c>
      <c r="S146" s="14"/>
      <c r="T146" s="16"/>
    </row>
    <row r="147" spans="1:20" hidden="1" x14ac:dyDescent="0.2">
      <c r="A147">
        <v>1</v>
      </c>
      <c r="B147" t="s">
        <v>558</v>
      </c>
      <c r="C147" t="s">
        <v>20</v>
      </c>
      <c r="D147" t="s">
        <v>196</v>
      </c>
      <c r="E147">
        <v>1020110</v>
      </c>
      <c r="F147" t="s">
        <v>198</v>
      </c>
      <c r="G147" t="s">
        <v>45</v>
      </c>
      <c r="H147" t="s">
        <v>199</v>
      </c>
      <c r="I147" s="11">
        <v>238660</v>
      </c>
      <c r="J147" s="12">
        <v>206035.29411764705</v>
      </c>
      <c r="K147" s="12">
        <v>0</v>
      </c>
      <c r="L147" s="3">
        <v>0</v>
      </c>
      <c r="M147" s="12">
        <v>444695.29411764705</v>
      </c>
      <c r="N147" s="14">
        <v>3.4975714285714301</v>
      </c>
      <c r="O147" s="15">
        <v>3.4421764759367353</v>
      </c>
      <c r="P147" s="14">
        <v>3.4678419495985793</v>
      </c>
      <c r="Q147" s="14">
        <v>3.4678419495985793</v>
      </c>
      <c r="R147" s="14">
        <f>+Tabla14[[#This Row],[Precio Final]]*Tabla14[[#This Row],[Plan Ajustado]]</f>
        <v>1542132.9957302548</v>
      </c>
      <c r="S147" s="14"/>
      <c r="T147" s="16"/>
    </row>
    <row r="148" spans="1:20" hidden="1" x14ac:dyDescent="0.2">
      <c r="A148">
        <v>1</v>
      </c>
      <c r="B148" t="s">
        <v>559</v>
      </c>
      <c r="C148" t="s">
        <v>20</v>
      </c>
      <c r="D148" t="s">
        <v>196</v>
      </c>
      <c r="E148">
        <v>1020284</v>
      </c>
      <c r="F148" t="s">
        <v>200</v>
      </c>
      <c r="G148" t="s">
        <v>54</v>
      </c>
      <c r="H148" t="s">
        <v>92</v>
      </c>
      <c r="I148" s="11">
        <v>6500</v>
      </c>
      <c r="J148" s="12">
        <v>3333.3333333333339</v>
      </c>
      <c r="K148" s="12">
        <v>0</v>
      </c>
      <c r="L148" s="3">
        <v>0</v>
      </c>
      <c r="M148" s="12">
        <v>9833.3333333333339</v>
      </c>
      <c r="N148" s="14">
        <v>3.6098571428571402</v>
      </c>
      <c r="O148" s="15">
        <v>3.6184437708074504</v>
      </c>
      <c r="P148" s="14">
        <v>3.6155330494683624</v>
      </c>
      <c r="Q148" s="14">
        <v>3.6155330494683624</v>
      </c>
      <c r="R148" s="14">
        <f>+Tabla14[[#This Row],[Precio Final]]*Tabla14[[#This Row],[Plan Ajustado]]</f>
        <v>35552.741653105564</v>
      </c>
      <c r="S148" s="14"/>
      <c r="T148" s="16" t="s">
        <v>201</v>
      </c>
    </row>
    <row r="149" spans="1:20" hidden="1" x14ac:dyDescent="0.2">
      <c r="A149">
        <v>1</v>
      </c>
      <c r="B149" t="s">
        <v>560</v>
      </c>
      <c r="C149" t="s">
        <v>20</v>
      </c>
      <c r="D149" t="s">
        <v>196</v>
      </c>
      <c r="E149">
        <v>1020326</v>
      </c>
      <c r="F149" t="s">
        <v>202</v>
      </c>
      <c r="G149" t="s">
        <v>95</v>
      </c>
      <c r="H149" t="s">
        <v>96</v>
      </c>
      <c r="I149" s="11">
        <v>48000</v>
      </c>
      <c r="J149" s="12">
        <v>196000</v>
      </c>
      <c r="K149" s="12">
        <v>0</v>
      </c>
      <c r="L149" s="3">
        <v>0</v>
      </c>
      <c r="M149" s="12">
        <v>244000</v>
      </c>
      <c r="N149" s="14">
        <v>2.6371893939393898</v>
      </c>
      <c r="O149" s="15">
        <v>2.5998890739606502</v>
      </c>
      <c r="P149" s="14">
        <v>2.6298516260747196</v>
      </c>
      <c r="Q149" s="14">
        <v>2.6298516260747196</v>
      </c>
      <c r="R149" s="14">
        <f>+Tabla14[[#This Row],[Precio Final]]*Tabla14[[#This Row],[Plan Ajustado]]</f>
        <v>641683.79676223162</v>
      </c>
      <c r="S149" s="14"/>
      <c r="T149" s="16" t="s">
        <v>203</v>
      </c>
    </row>
    <row r="150" spans="1:20" hidden="1" x14ac:dyDescent="0.2">
      <c r="A150">
        <v>1</v>
      </c>
      <c r="B150" t="s">
        <v>561</v>
      </c>
      <c r="C150" t="s">
        <v>20</v>
      </c>
      <c r="D150" t="s">
        <v>196</v>
      </c>
      <c r="E150">
        <v>1020589</v>
      </c>
      <c r="F150" t="s">
        <v>204</v>
      </c>
      <c r="G150" t="s">
        <v>45</v>
      </c>
      <c r="H150" t="s">
        <v>199</v>
      </c>
      <c r="I150" s="11">
        <v>60000</v>
      </c>
      <c r="J150" s="12">
        <v>64489.795918367352</v>
      </c>
      <c r="K150" s="12">
        <v>0</v>
      </c>
      <c r="L150" s="3">
        <v>0</v>
      </c>
      <c r="M150" s="12">
        <v>124489.79591836735</v>
      </c>
      <c r="N150" s="14">
        <v>3.68460769230769</v>
      </c>
      <c r="O150" s="15">
        <v>3.6404234521538466</v>
      </c>
      <c r="P150" s="14">
        <v>3.6633123372171492</v>
      </c>
      <c r="Q150" s="14">
        <v>3.6633123372171492</v>
      </c>
      <c r="R150" s="14">
        <f>+Tabla14[[#This Row],[Precio Final]]*Tabla14[[#This Row],[Plan Ajustado]]</f>
        <v>456045.00524540024</v>
      </c>
      <c r="S150" s="14"/>
      <c r="T150" s="16"/>
    </row>
    <row r="151" spans="1:20" hidden="1" x14ac:dyDescent="0.2">
      <c r="A151">
        <v>1</v>
      </c>
      <c r="B151" t="s">
        <v>562</v>
      </c>
      <c r="C151" t="s">
        <v>20</v>
      </c>
      <c r="D151" t="s">
        <v>196</v>
      </c>
      <c r="E151">
        <v>1020592</v>
      </c>
      <c r="F151" t="s">
        <v>205</v>
      </c>
      <c r="G151" t="s">
        <v>45</v>
      </c>
      <c r="H151" t="s">
        <v>90</v>
      </c>
      <c r="I151" s="11">
        <v>99730</v>
      </c>
      <c r="J151" s="12">
        <v>86996.575342465745</v>
      </c>
      <c r="K151" s="12">
        <v>0</v>
      </c>
      <c r="L151" s="3">
        <v>0</v>
      </c>
      <c r="M151" s="12">
        <v>186726.57534246575</v>
      </c>
      <c r="N151" s="14">
        <v>3.6097952380952401</v>
      </c>
      <c r="O151" s="15">
        <v>3.5580632875715814</v>
      </c>
      <c r="P151" s="14">
        <v>3.5821653872490913</v>
      </c>
      <c r="Q151" s="14">
        <v>3.5821653872490913</v>
      </c>
      <c r="R151" s="14">
        <f>+Tabla14[[#This Row],[Precio Final]]*Tabla14[[#This Row],[Plan Ajustado]]</f>
        <v>668885.47507134045</v>
      </c>
      <c r="S151" s="14"/>
      <c r="T151" s="16"/>
    </row>
    <row r="152" spans="1:20" hidden="1" x14ac:dyDescent="0.2">
      <c r="A152">
        <v>1</v>
      </c>
      <c r="B152" t="s">
        <v>563</v>
      </c>
      <c r="C152" t="s">
        <v>20</v>
      </c>
      <c r="D152" t="s">
        <v>196</v>
      </c>
      <c r="E152">
        <v>1020620</v>
      </c>
      <c r="F152" t="s">
        <v>206</v>
      </c>
      <c r="G152" t="s">
        <v>45</v>
      </c>
      <c r="H152" t="s">
        <v>90</v>
      </c>
      <c r="I152" s="11">
        <v>20714.28571428571</v>
      </c>
      <c r="J152" s="12">
        <v>6714.2857142857138</v>
      </c>
      <c r="K152" s="12">
        <v>0</v>
      </c>
      <c r="L152" s="3">
        <v>0</v>
      </c>
      <c r="M152" s="12">
        <v>27428.571428571424</v>
      </c>
      <c r="N152" s="14">
        <v>3.6097999999999999</v>
      </c>
      <c r="O152" s="15">
        <v>3.4237607499085931</v>
      </c>
      <c r="P152" s="14">
        <v>3.4693016080038857</v>
      </c>
      <c r="Q152" s="14">
        <v>3.4693016080038857</v>
      </c>
      <c r="R152" s="14">
        <f>+Tabla14[[#This Row],[Precio Final]]*Tabla14[[#This Row],[Plan Ajustado]]</f>
        <v>95157.986962392271</v>
      </c>
      <c r="S152" s="14"/>
      <c r="T152" s="16"/>
    </row>
    <row r="153" spans="1:20" hidden="1" x14ac:dyDescent="0.2">
      <c r="A153">
        <v>1</v>
      </c>
      <c r="B153" t="s">
        <v>564</v>
      </c>
      <c r="C153" t="s">
        <v>20</v>
      </c>
      <c r="D153" t="s">
        <v>196</v>
      </c>
      <c r="E153">
        <v>1020636</v>
      </c>
      <c r="F153" t="s">
        <v>207</v>
      </c>
      <c r="G153" t="s">
        <v>86</v>
      </c>
      <c r="H153" t="s">
        <v>87</v>
      </c>
      <c r="I153" s="11">
        <v>7800</v>
      </c>
      <c r="J153" s="12">
        <v>5666.6666666666661</v>
      </c>
      <c r="K153" s="12">
        <v>0</v>
      </c>
      <c r="L153" s="3">
        <v>0</v>
      </c>
      <c r="M153" s="12">
        <v>13466.666666666666</v>
      </c>
      <c r="N153" s="14">
        <v>4.2831538461538496</v>
      </c>
      <c r="O153" s="15">
        <v>4.1490924520866068</v>
      </c>
      <c r="P153" s="14">
        <v>4.2055044248376747</v>
      </c>
      <c r="Q153" s="14">
        <v>4.2055044248376747</v>
      </c>
      <c r="R153" s="14">
        <f>+Tabla14[[#This Row],[Precio Final]]*Tabla14[[#This Row],[Plan Ajustado]]</f>
        <v>56634.126254480681</v>
      </c>
      <c r="S153" s="14"/>
      <c r="T153" s="16"/>
    </row>
    <row r="154" spans="1:20" hidden="1" x14ac:dyDescent="0.2">
      <c r="A154">
        <v>1</v>
      </c>
      <c r="B154" t="s">
        <v>565</v>
      </c>
      <c r="C154" t="s">
        <v>20</v>
      </c>
      <c r="D154" t="s">
        <v>196</v>
      </c>
      <c r="E154">
        <v>1020637</v>
      </c>
      <c r="F154" t="s">
        <v>208</v>
      </c>
      <c r="G154" t="s">
        <v>51</v>
      </c>
      <c r="H154" t="s">
        <v>52</v>
      </c>
      <c r="I154" s="11">
        <v>100410</v>
      </c>
      <c r="J154" s="12">
        <v>102750</v>
      </c>
      <c r="K154" s="12">
        <v>0</v>
      </c>
      <c r="L154" s="3">
        <v>0</v>
      </c>
      <c r="M154" s="12">
        <v>203160</v>
      </c>
      <c r="N154" s="14">
        <v>5.0312961373390603</v>
      </c>
      <c r="O154" s="15">
        <v>4.9487679723333962</v>
      </c>
      <c r="P154" s="14">
        <v>4.9905073351722038</v>
      </c>
      <c r="Q154" s="14">
        <v>4.9905073351722038</v>
      </c>
      <c r="R154" s="14">
        <f>+Tabla14[[#This Row],[Precio Final]]*Tabla14[[#This Row],[Plan Ajustado]]</f>
        <v>1013871.470213585</v>
      </c>
      <c r="S154" s="14"/>
      <c r="T154" s="16" t="s">
        <v>209</v>
      </c>
    </row>
    <row r="155" spans="1:20" hidden="1" x14ac:dyDescent="0.2">
      <c r="A155">
        <v>1</v>
      </c>
      <c r="B155" t="s">
        <v>566</v>
      </c>
      <c r="C155" t="s">
        <v>20</v>
      </c>
      <c r="D155" t="s">
        <v>196</v>
      </c>
      <c r="E155">
        <v>1020662</v>
      </c>
      <c r="F155" t="s">
        <v>210</v>
      </c>
      <c r="G155" t="s">
        <v>54</v>
      </c>
      <c r="H155" t="s">
        <v>92</v>
      </c>
      <c r="I155" s="11">
        <v>0</v>
      </c>
      <c r="J155" s="12">
        <v>5000</v>
      </c>
      <c r="K155" s="12">
        <v>0</v>
      </c>
      <c r="L155" s="3">
        <v>0</v>
      </c>
      <c r="M155" s="12">
        <v>5000</v>
      </c>
      <c r="N155" s="14">
        <v>3.6472000000000002</v>
      </c>
      <c r="O155" s="15">
        <v>0</v>
      </c>
      <c r="P155" s="14">
        <v>3.6472000000000002</v>
      </c>
      <c r="Q155" s="14">
        <v>3.6472000000000002</v>
      </c>
      <c r="R155" s="14">
        <f>+Tabla14[[#This Row],[Precio Final]]*Tabla14[[#This Row],[Plan Ajustado]]</f>
        <v>18236</v>
      </c>
      <c r="S155" s="14"/>
      <c r="T155" s="16"/>
    </row>
    <row r="156" spans="1:20" hidden="1" x14ac:dyDescent="0.2">
      <c r="A156">
        <v>1</v>
      </c>
      <c r="B156" t="s">
        <v>567</v>
      </c>
      <c r="C156" t="s">
        <v>20</v>
      </c>
      <c r="D156" t="s">
        <v>196</v>
      </c>
      <c r="E156">
        <v>1020664</v>
      </c>
      <c r="F156" t="s">
        <v>211</v>
      </c>
      <c r="G156" t="s">
        <v>54</v>
      </c>
      <c r="H156" t="s">
        <v>92</v>
      </c>
      <c r="I156" s="11">
        <v>5000</v>
      </c>
      <c r="J156" s="12">
        <v>4000</v>
      </c>
      <c r="K156" s="12">
        <v>0</v>
      </c>
      <c r="L156" s="3">
        <v>0</v>
      </c>
      <c r="M156" s="12">
        <v>9000</v>
      </c>
      <c r="N156" s="14">
        <v>3.6471666666666702</v>
      </c>
      <c r="O156" s="15">
        <v>3.6026992350000002</v>
      </c>
      <c r="P156" s="14">
        <v>3.6224625379629645</v>
      </c>
      <c r="Q156" s="14">
        <v>3.6224625379629645</v>
      </c>
      <c r="R156" s="14">
        <f>+Tabla14[[#This Row],[Precio Final]]*Tabla14[[#This Row],[Plan Ajustado]]</f>
        <v>32602.162841666679</v>
      </c>
      <c r="S156" s="14"/>
      <c r="T156" s="16"/>
    </row>
    <row r="157" spans="1:20" hidden="1" x14ac:dyDescent="0.2">
      <c r="A157">
        <v>1</v>
      </c>
      <c r="B157" t="s">
        <v>568</v>
      </c>
      <c r="C157" t="s">
        <v>20</v>
      </c>
      <c r="D157" t="s">
        <v>196</v>
      </c>
      <c r="E157">
        <v>1020665</v>
      </c>
      <c r="F157" t="s">
        <v>212</v>
      </c>
      <c r="G157" t="s">
        <v>54</v>
      </c>
      <c r="H157" t="s">
        <v>92</v>
      </c>
      <c r="I157" s="11">
        <v>7500</v>
      </c>
      <c r="J157" s="12">
        <v>4000</v>
      </c>
      <c r="K157" s="12">
        <v>0</v>
      </c>
      <c r="L157" s="3">
        <v>0</v>
      </c>
      <c r="M157" s="12">
        <v>11500</v>
      </c>
      <c r="N157" s="14">
        <v>3.6097777777777802</v>
      </c>
      <c r="O157" s="15">
        <v>3.584969136596734</v>
      </c>
      <c r="P157" s="14">
        <v>3.5935982291814454</v>
      </c>
      <c r="Q157" s="14">
        <v>3.5935982291814454</v>
      </c>
      <c r="R157" s="14">
        <f>+Tabla14[[#This Row],[Precio Final]]*Tabla14[[#This Row],[Plan Ajustado]]</f>
        <v>41326.379635586622</v>
      </c>
      <c r="S157" s="14"/>
      <c r="T157" s="16" t="s">
        <v>213</v>
      </c>
    </row>
    <row r="158" spans="1:20" hidden="1" x14ac:dyDescent="0.2">
      <c r="A158">
        <v>1</v>
      </c>
      <c r="B158" t="s">
        <v>569</v>
      </c>
      <c r="C158" t="s">
        <v>20</v>
      </c>
      <c r="D158" t="s">
        <v>196</v>
      </c>
      <c r="E158">
        <v>1020678</v>
      </c>
      <c r="F158" t="s">
        <v>214</v>
      </c>
      <c r="G158" t="s">
        <v>45</v>
      </c>
      <c r="H158" t="s">
        <v>46</v>
      </c>
      <c r="I158" s="11">
        <v>500</v>
      </c>
      <c r="J158" s="12">
        <v>0</v>
      </c>
      <c r="K158" s="12">
        <v>0</v>
      </c>
      <c r="L158" s="3">
        <v>0</v>
      </c>
      <c r="M158" s="12">
        <v>500</v>
      </c>
      <c r="N158" s="14">
        <v>0</v>
      </c>
      <c r="O158" s="15">
        <v>4.7710151999999999</v>
      </c>
      <c r="P158" s="14">
        <v>4.7710151999999999</v>
      </c>
      <c r="Q158" s="14">
        <v>4.7710151999999999</v>
      </c>
      <c r="R158" s="14">
        <f>+Tabla14[[#This Row],[Precio Final]]*Tabla14[[#This Row],[Plan Ajustado]]</f>
        <v>2385.5075999999999</v>
      </c>
      <c r="S158" s="14"/>
      <c r="T158" s="16"/>
    </row>
    <row r="159" spans="1:20" hidden="1" x14ac:dyDescent="0.2">
      <c r="A159">
        <v>1</v>
      </c>
      <c r="B159" t="s">
        <v>570</v>
      </c>
      <c r="C159" t="s">
        <v>20</v>
      </c>
      <c r="D159" t="s">
        <v>196</v>
      </c>
      <c r="E159">
        <v>1020681</v>
      </c>
      <c r="F159" t="s">
        <v>215</v>
      </c>
      <c r="G159" t="s">
        <v>45</v>
      </c>
      <c r="H159" t="s">
        <v>199</v>
      </c>
      <c r="I159" s="11">
        <v>9500</v>
      </c>
      <c r="J159" s="12">
        <v>1999.666666666667</v>
      </c>
      <c r="K159" s="12">
        <v>0</v>
      </c>
      <c r="L159" s="3">
        <v>0</v>
      </c>
      <c r="M159" s="12">
        <v>11499.666666666668</v>
      </c>
      <c r="N159" s="14">
        <v>3.9464999999999999</v>
      </c>
      <c r="O159" s="15">
        <v>3.9219253602564121</v>
      </c>
      <c r="P159" s="14">
        <v>3.926198622200868</v>
      </c>
      <c r="Q159" s="14">
        <v>3.926198622200868</v>
      </c>
      <c r="R159" s="14">
        <f>+Tabla14[[#This Row],[Precio Final]]*Tabla14[[#This Row],[Plan Ajustado]]</f>
        <v>45149.97542243592</v>
      </c>
      <c r="S159" s="14"/>
      <c r="T159" s="16"/>
    </row>
    <row r="160" spans="1:20" hidden="1" x14ac:dyDescent="0.2">
      <c r="A160">
        <v>1</v>
      </c>
      <c r="B160" t="s">
        <v>571</v>
      </c>
      <c r="C160" t="s">
        <v>20</v>
      </c>
      <c r="D160" t="s">
        <v>196</v>
      </c>
      <c r="E160">
        <v>1020704</v>
      </c>
      <c r="F160" t="s">
        <v>216</v>
      </c>
      <c r="G160" t="s">
        <v>86</v>
      </c>
      <c r="H160" t="s">
        <v>87</v>
      </c>
      <c r="I160" s="11">
        <v>1000</v>
      </c>
      <c r="J160" s="12">
        <v>0</v>
      </c>
      <c r="K160" s="12">
        <v>0</v>
      </c>
      <c r="L160" s="3">
        <v>0</v>
      </c>
      <c r="M160" s="12">
        <v>1000</v>
      </c>
      <c r="N160" s="14">
        <v>4.4329999999999998</v>
      </c>
      <c r="O160" s="15">
        <v>4.3995506000000004</v>
      </c>
      <c r="P160" s="14">
        <v>4.3995506000000004</v>
      </c>
      <c r="Q160" s="14">
        <v>4.3995506000000004</v>
      </c>
      <c r="R160" s="14">
        <f>+Tabla14[[#This Row],[Precio Final]]*Tabla14[[#This Row],[Plan Ajustado]]</f>
        <v>4399.5506000000005</v>
      </c>
      <c r="S160" s="14"/>
      <c r="T160" s="16"/>
    </row>
    <row r="161" spans="1:20" hidden="1" x14ac:dyDescent="0.2">
      <c r="A161">
        <v>1</v>
      </c>
      <c r="B161" t="s">
        <v>572</v>
      </c>
      <c r="C161" t="s">
        <v>20</v>
      </c>
      <c r="D161" t="s">
        <v>196</v>
      </c>
      <c r="E161">
        <v>1020715</v>
      </c>
      <c r="F161" t="s">
        <v>217</v>
      </c>
      <c r="G161" t="s">
        <v>51</v>
      </c>
      <c r="H161" t="s">
        <v>124</v>
      </c>
      <c r="I161" s="11">
        <v>2000</v>
      </c>
      <c r="J161" s="12">
        <v>0</v>
      </c>
      <c r="K161" s="12">
        <v>0</v>
      </c>
      <c r="L161" s="3">
        <v>0</v>
      </c>
      <c r="M161" s="12">
        <v>2000</v>
      </c>
      <c r="N161" s="14">
        <v>4.8445</v>
      </c>
      <c r="O161" s="15">
        <v>4.8104249499999998</v>
      </c>
      <c r="P161" s="14">
        <v>4.8104249499999998</v>
      </c>
      <c r="Q161" s="14">
        <v>4.8104249499999998</v>
      </c>
      <c r="R161" s="14">
        <f>+Tabla14[[#This Row],[Precio Final]]*Tabla14[[#This Row],[Plan Ajustado]]</f>
        <v>9620.8498999999993</v>
      </c>
      <c r="S161" s="14"/>
      <c r="T161" s="16"/>
    </row>
    <row r="162" spans="1:20" hidden="1" x14ac:dyDescent="0.2">
      <c r="A162">
        <v>1</v>
      </c>
      <c r="B162" t="s">
        <v>573</v>
      </c>
      <c r="C162" t="s">
        <v>20</v>
      </c>
      <c r="D162" t="s">
        <v>196</v>
      </c>
      <c r="E162">
        <v>1020731</v>
      </c>
      <c r="F162" t="s">
        <v>218</v>
      </c>
      <c r="G162" t="s">
        <v>51</v>
      </c>
      <c r="H162" t="s">
        <v>52</v>
      </c>
      <c r="I162" s="11">
        <v>10000</v>
      </c>
      <c r="J162" s="12">
        <v>5000</v>
      </c>
      <c r="K162" s="12">
        <v>0</v>
      </c>
      <c r="L162" s="3">
        <v>0</v>
      </c>
      <c r="M162" s="12">
        <v>15000</v>
      </c>
      <c r="N162" s="14">
        <v>5.3305600000000002</v>
      </c>
      <c r="O162" s="15">
        <v>5.274766144818182</v>
      </c>
      <c r="P162" s="14">
        <v>5.2933640965454538</v>
      </c>
      <c r="Q162" s="14">
        <v>5.2933640965454538</v>
      </c>
      <c r="R162" s="14">
        <f>+Tabla14[[#This Row],[Precio Final]]*Tabla14[[#This Row],[Plan Ajustado]]</f>
        <v>79400.461448181813</v>
      </c>
      <c r="S162" s="14"/>
      <c r="T162" s="16"/>
    </row>
    <row r="163" spans="1:20" hidden="1" x14ac:dyDescent="0.2">
      <c r="A163">
        <v>1</v>
      </c>
      <c r="B163" t="s">
        <v>574</v>
      </c>
      <c r="C163" t="s">
        <v>20</v>
      </c>
      <c r="D163" t="s">
        <v>196</v>
      </c>
      <c r="E163">
        <v>1020758</v>
      </c>
      <c r="F163" t="s">
        <v>219</v>
      </c>
      <c r="G163" t="s">
        <v>45</v>
      </c>
      <c r="H163" t="s">
        <v>90</v>
      </c>
      <c r="I163" s="11">
        <v>5000</v>
      </c>
      <c r="J163" s="12">
        <v>5000</v>
      </c>
      <c r="K163" s="12">
        <v>0</v>
      </c>
      <c r="L163" s="3">
        <v>0</v>
      </c>
      <c r="M163" s="12">
        <v>10000</v>
      </c>
      <c r="N163" s="14">
        <v>3.94644444444444</v>
      </c>
      <c r="O163" s="15">
        <v>3.8701557830917874</v>
      </c>
      <c r="P163" s="14">
        <v>3.9083001137681137</v>
      </c>
      <c r="Q163" s="14">
        <v>3.9083001137681137</v>
      </c>
      <c r="R163" s="14">
        <f>+Tabla14[[#This Row],[Precio Final]]*Tabla14[[#This Row],[Plan Ajustado]]</f>
        <v>39083.001137681138</v>
      </c>
      <c r="S163" s="14"/>
      <c r="T163" s="16"/>
    </row>
    <row r="164" spans="1:20" hidden="1" x14ac:dyDescent="0.2">
      <c r="A164">
        <v>1</v>
      </c>
      <c r="B164" t="s">
        <v>575</v>
      </c>
      <c r="C164" t="s">
        <v>20</v>
      </c>
      <c r="D164" t="s">
        <v>196</v>
      </c>
      <c r="E164">
        <v>1020774</v>
      </c>
      <c r="F164" t="s">
        <v>220</v>
      </c>
      <c r="G164" t="s">
        <v>142</v>
      </c>
      <c r="H164" t="s">
        <v>143</v>
      </c>
      <c r="I164" s="11">
        <v>5000</v>
      </c>
      <c r="J164" s="12">
        <v>5000.4285714285725</v>
      </c>
      <c r="K164" s="12">
        <v>0</v>
      </c>
      <c r="L164" s="3">
        <v>0</v>
      </c>
      <c r="M164" s="12">
        <v>10000.428571428572</v>
      </c>
      <c r="N164" s="14">
        <v>6.0038888888888904</v>
      </c>
      <c r="O164" s="15">
        <v>5.9408461222222266</v>
      </c>
      <c r="P164" s="14">
        <v>5.9723688564140938</v>
      </c>
      <c r="Q164" s="14">
        <v>5.9723688564140938</v>
      </c>
      <c r="R164" s="14">
        <f>+Tabla14[[#This Row],[Precio Final]]*Tabla14[[#This Row],[Plan Ajustado]]</f>
        <v>59726.24815079369</v>
      </c>
      <c r="S164" s="14"/>
      <c r="T164" s="16"/>
    </row>
    <row r="165" spans="1:20" hidden="1" x14ac:dyDescent="0.2">
      <c r="A165">
        <v>1</v>
      </c>
      <c r="B165" t="s">
        <v>576</v>
      </c>
      <c r="C165" t="s">
        <v>20</v>
      </c>
      <c r="D165" t="s">
        <v>196</v>
      </c>
      <c r="E165">
        <v>1020802</v>
      </c>
      <c r="F165" t="s">
        <v>221</v>
      </c>
      <c r="G165" t="s">
        <v>51</v>
      </c>
      <c r="H165" t="s">
        <v>52</v>
      </c>
      <c r="I165" s="11">
        <v>10000</v>
      </c>
      <c r="J165" s="12">
        <v>15312.5</v>
      </c>
      <c r="K165" s="12">
        <v>0</v>
      </c>
      <c r="L165" s="3">
        <v>0</v>
      </c>
      <c r="M165" s="12">
        <v>25312.5</v>
      </c>
      <c r="N165" s="14">
        <v>4.8816578947368399</v>
      </c>
      <c r="O165" s="15">
        <v>4.8284526121951199</v>
      </c>
      <c r="P165" s="14">
        <v>4.8606385238561609</v>
      </c>
      <c r="Q165" s="14">
        <v>4.8606385238561609</v>
      </c>
      <c r="R165" s="14">
        <f>+Tabla14[[#This Row],[Precio Final]]*Tabla14[[#This Row],[Plan Ajustado]]</f>
        <v>123034.91263510907</v>
      </c>
      <c r="S165" s="14"/>
      <c r="T165" s="16" t="s">
        <v>222</v>
      </c>
    </row>
    <row r="166" spans="1:20" hidden="1" x14ac:dyDescent="0.2">
      <c r="A166">
        <v>1</v>
      </c>
      <c r="B166" t="s">
        <v>577</v>
      </c>
      <c r="C166" t="s">
        <v>20</v>
      </c>
      <c r="D166" t="s">
        <v>196</v>
      </c>
      <c r="E166">
        <v>1020810</v>
      </c>
      <c r="F166" t="s">
        <v>223</v>
      </c>
      <c r="G166" t="s">
        <v>69</v>
      </c>
      <c r="H166" t="s">
        <v>107</v>
      </c>
      <c r="I166" s="11">
        <v>0</v>
      </c>
      <c r="J166" s="12">
        <v>0</v>
      </c>
      <c r="K166" s="12">
        <v>0</v>
      </c>
      <c r="L166" s="3">
        <v>0</v>
      </c>
      <c r="M166" s="12">
        <v>0</v>
      </c>
      <c r="N166" s="14">
        <v>4.1334999999999997</v>
      </c>
      <c r="O166" s="15">
        <v>4.0376912000000003</v>
      </c>
      <c r="P166" s="14">
        <v>0</v>
      </c>
      <c r="Q166" s="14">
        <v>0</v>
      </c>
      <c r="R166" s="14">
        <f>+Tabla14[[#This Row],[Precio Final]]*Tabla14[[#This Row],[Plan Ajustado]]</f>
        <v>0</v>
      </c>
      <c r="S166" s="14"/>
      <c r="T166" s="16"/>
    </row>
    <row r="167" spans="1:20" hidden="1" x14ac:dyDescent="0.2">
      <c r="A167">
        <v>1</v>
      </c>
      <c r="B167" t="s">
        <v>578</v>
      </c>
      <c r="C167" t="s">
        <v>20</v>
      </c>
      <c r="D167" t="s">
        <v>196</v>
      </c>
      <c r="E167">
        <v>1020914</v>
      </c>
      <c r="F167" t="s">
        <v>224</v>
      </c>
      <c r="G167" t="s">
        <v>51</v>
      </c>
      <c r="H167" t="s">
        <v>124</v>
      </c>
      <c r="I167" s="11">
        <v>6999.5714285714294</v>
      </c>
      <c r="J167" s="12">
        <v>2000.2857142857147</v>
      </c>
      <c r="K167" s="12">
        <v>0</v>
      </c>
      <c r="L167" s="3">
        <v>0</v>
      </c>
      <c r="M167" s="12">
        <v>8999.8571428571449</v>
      </c>
      <c r="N167" s="14">
        <v>5.6297777777777798</v>
      </c>
      <c r="O167" s="15">
        <v>5.44755668235294</v>
      </c>
      <c r="P167" s="14">
        <v>5.4880566867679086</v>
      </c>
      <c r="Q167" s="14">
        <v>5.4880566867679086</v>
      </c>
      <c r="R167" s="14">
        <f>+Tabla14[[#This Row],[Precio Final]]*Tabla14[[#This Row],[Plan Ajustado]]</f>
        <v>49391.726172813076</v>
      </c>
      <c r="S167" s="14"/>
      <c r="T167" s="16"/>
    </row>
    <row r="168" spans="1:20" hidden="1" x14ac:dyDescent="0.2">
      <c r="A168">
        <v>1</v>
      </c>
      <c r="B168" t="s">
        <v>579</v>
      </c>
      <c r="C168" t="s">
        <v>20</v>
      </c>
      <c r="D168" t="s">
        <v>196</v>
      </c>
      <c r="E168">
        <v>1020990</v>
      </c>
      <c r="F168" t="s">
        <v>225</v>
      </c>
      <c r="G168" t="s">
        <v>54</v>
      </c>
      <c r="H168" t="s">
        <v>92</v>
      </c>
      <c r="I168" s="11">
        <v>4000</v>
      </c>
      <c r="J168" s="12">
        <v>3000</v>
      </c>
      <c r="K168" s="12">
        <v>0</v>
      </c>
      <c r="L168" s="3">
        <v>0</v>
      </c>
      <c r="M168" s="12">
        <v>7000</v>
      </c>
      <c r="N168" s="14">
        <v>3.6097999999999999</v>
      </c>
      <c r="O168" s="15">
        <v>3.5164814700000004</v>
      </c>
      <c r="P168" s="14">
        <v>3.5564751257142864</v>
      </c>
      <c r="Q168" s="14">
        <v>3.5564751257142864</v>
      </c>
      <c r="R168" s="14">
        <f>+Tabla14[[#This Row],[Precio Final]]*Tabla14[[#This Row],[Plan Ajustado]]</f>
        <v>24895.325880000004</v>
      </c>
      <c r="S168" s="14"/>
      <c r="T168" s="16"/>
    </row>
    <row r="169" spans="1:20" hidden="1" x14ac:dyDescent="0.2">
      <c r="A169">
        <v>1</v>
      </c>
      <c r="B169" t="s">
        <v>580</v>
      </c>
      <c r="C169" t="s">
        <v>20</v>
      </c>
      <c r="D169" t="s">
        <v>196</v>
      </c>
      <c r="E169">
        <v>1020991</v>
      </c>
      <c r="F169" t="s">
        <v>226</v>
      </c>
      <c r="G169" t="s">
        <v>54</v>
      </c>
      <c r="H169" t="s">
        <v>92</v>
      </c>
      <c r="I169" s="11">
        <v>8000</v>
      </c>
      <c r="J169" s="12">
        <v>2999.666666666667</v>
      </c>
      <c r="K169" s="12">
        <v>0</v>
      </c>
      <c r="L169" s="3">
        <v>0</v>
      </c>
      <c r="M169" s="12">
        <v>10999.666666666668</v>
      </c>
      <c r="N169" s="14">
        <v>3.60975</v>
      </c>
      <c r="O169" s="15">
        <v>3.6122765822222203</v>
      </c>
      <c r="P169" s="14">
        <v>3.6115875700273725</v>
      </c>
      <c r="Q169" s="14">
        <v>3.6115875700273725</v>
      </c>
      <c r="R169" s="14">
        <f>+Tabla14[[#This Row],[Precio Final]]*Tabla14[[#This Row],[Plan Ajustado]]</f>
        <v>39726.259407777761</v>
      </c>
      <c r="S169" s="14"/>
      <c r="T169" s="16"/>
    </row>
    <row r="170" spans="1:20" hidden="1" x14ac:dyDescent="0.2">
      <c r="A170">
        <v>1</v>
      </c>
      <c r="B170" t="s">
        <v>581</v>
      </c>
      <c r="C170" t="s">
        <v>20</v>
      </c>
      <c r="D170" t="s">
        <v>196</v>
      </c>
      <c r="E170">
        <v>1021136</v>
      </c>
      <c r="F170" t="s">
        <v>227</v>
      </c>
      <c r="G170" t="s">
        <v>69</v>
      </c>
      <c r="H170" t="s">
        <v>70</v>
      </c>
      <c r="I170" s="11">
        <v>2000</v>
      </c>
      <c r="J170" s="12">
        <v>3999.6666666666661</v>
      </c>
      <c r="K170" s="12">
        <v>0</v>
      </c>
      <c r="L170" s="3">
        <v>0</v>
      </c>
      <c r="M170" s="12">
        <v>5999.6666666666661</v>
      </c>
      <c r="N170" s="14">
        <v>2.7867838044308599</v>
      </c>
      <c r="O170" s="15">
        <v>2.7263114000000002</v>
      </c>
      <c r="P170" s="14">
        <v>2.7666252163656808</v>
      </c>
      <c r="Q170" s="14">
        <v>2.7666252163656808</v>
      </c>
      <c r="R170" s="14">
        <f>+Tabla14[[#This Row],[Precio Final]]*Tabla14[[#This Row],[Plan Ajustado]]</f>
        <v>16598.829089788629</v>
      </c>
      <c r="S170" s="14"/>
      <c r="T170" s="16"/>
    </row>
    <row r="171" spans="1:20" hidden="1" x14ac:dyDescent="0.2">
      <c r="A171">
        <v>1</v>
      </c>
      <c r="B171" t="s">
        <v>582</v>
      </c>
      <c r="C171" t="s">
        <v>20</v>
      </c>
      <c r="D171" t="s">
        <v>196</v>
      </c>
      <c r="E171">
        <v>1021533</v>
      </c>
      <c r="F171" t="s">
        <v>228</v>
      </c>
      <c r="G171" t="s">
        <v>51</v>
      </c>
      <c r="H171" t="s">
        <v>52</v>
      </c>
      <c r="I171" s="11">
        <v>6000</v>
      </c>
      <c r="J171" s="12">
        <v>0</v>
      </c>
      <c r="K171" s="12">
        <v>0</v>
      </c>
      <c r="L171" s="3">
        <v>0</v>
      </c>
      <c r="M171" s="12">
        <v>6000</v>
      </c>
      <c r="N171" s="14">
        <v>5.4428000000000001</v>
      </c>
      <c r="O171" s="15">
        <v>5.1863163587499974</v>
      </c>
      <c r="P171" s="14">
        <v>5.1863163587499974</v>
      </c>
      <c r="Q171" s="14">
        <v>5.1863163587499974</v>
      </c>
      <c r="R171" s="14">
        <f>+Tabla14[[#This Row],[Precio Final]]*Tabla14[[#This Row],[Plan Ajustado]]</f>
        <v>31117.898152499984</v>
      </c>
      <c r="S171" s="14"/>
      <c r="T171" s="16"/>
    </row>
    <row r="172" spans="1:20" hidden="1" x14ac:dyDescent="0.2">
      <c r="A172">
        <v>1</v>
      </c>
      <c r="B172" t="s">
        <v>583</v>
      </c>
      <c r="C172" t="s">
        <v>20</v>
      </c>
      <c r="D172" t="s">
        <v>196</v>
      </c>
      <c r="E172">
        <v>1021603</v>
      </c>
      <c r="F172" t="s">
        <v>229</v>
      </c>
      <c r="G172" t="s">
        <v>45</v>
      </c>
      <c r="H172" t="s">
        <v>199</v>
      </c>
      <c r="I172" s="11">
        <v>7000</v>
      </c>
      <c r="J172" s="12">
        <v>3000</v>
      </c>
      <c r="K172" s="12">
        <v>0</v>
      </c>
      <c r="L172" s="3">
        <v>0</v>
      </c>
      <c r="M172" s="12">
        <v>10000</v>
      </c>
      <c r="N172" s="14">
        <v>3.9464285714285698</v>
      </c>
      <c r="O172" s="15">
        <v>3.8464061642857104</v>
      </c>
      <c r="P172" s="14">
        <v>3.8764128864285681</v>
      </c>
      <c r="Q172" s="14">
        <v>3.8764128864285681</v>
      </c>
      <c r="R172" s="14">
        <f>+Tabla14[[#This Row],[Precio Final]]*Tabla14[[#This Row],[Plan Ajustado]]</f>
        <v>38764.128864285682</v>
      </c>
      <c r="S172" s="14"/>
      <c r="T172" s="16"/>
    </row>
    <row r="173" spans="1:20" hidden="1" x14ac:dyDescent="0.2">
      <c r="A173">
        <v>1</v>
      </c>
      <c r="B173" t="s">
        <v>584</v>
      </c>
      <c r="C173" t="s">
        <v>20</v>
      </c>
      <c r="D173" t="s">
        <v>196</v>
      </c>
      <c r="E173">
        <v>1021609</v>
      </c>
      <c r="F173" t="s">
        <v>230</v>
      </c>
      <c r="G173" t="s">
        <v>86</v>
      </c>
      <c r="H173" t="s">
        <v>87</v>
      </c>
      <c r="I173" s="11">
        <v>25000</v>
      </c>
      <c r="J173" s="12">
        <v>16000</v>
      </c>
      <c r="K173" s="12">
        <v>0</v>
      </c>
      <c r="L173" s="3">
        <v>0</v>
      </c>
      <c r="M173" s="12">
        <v>41000</v>
      </c>
      <c r="N173" s="14">
        <v>4.5076000000000001</v>
      </c>
      <c r="O173" s="15">
        <v>4.4873831544444442</v>
      </c>
      <c r="P173" s="14">
        <v>4.4952726551490514</v>
      </c>
      <c r="Q173" s="14">
        <v>4.4952726551490514</v>
      </c>
      <c r="R173" s="14">
        <f>+Tabla14[[#This Row],[Precio Final]]*Tabla14[[#This Row],[Plan Ajustado]]</f>
        <v>184306.17886111111</v>
      </c>
      <c r="S173" s="14"/>
      <c r="T173" s="16"/>
    </row>
    <row r="174" spans="1:20" hidden="1" x14ac:dyDescent="0.2">
      <c r="A174">
        <v>1</v>
      </c>
      <c r="B174" t="s">
        <v>585</v>
      </c>
      <c r="C174" t="s">
        <v>20</v>
      </c>
      <c r="D174" t="s">
        <v>196</v>
      </c>
      <c r="E174">
        <v>1022282</v>
      </c>
      <c r="F174" t="s">
        <v>231</v>
      </c>
      <c r="G174" t="s">
        <v>142</v>
      </c>
      <c r="H174" t="s">
        <v>143</v>
      </c>
      <c r="I174" s="11">
        <v>0</v>
      </c>
      <c r="J174" s="12">
        <v>0</v>
      </c>
      <c r="K174" s="12">
        <v>0</v>
      </c>
      <c r="L174" s="3">
        <v>0</v>
      </c>
      <c r="M174" s="12">
        <v>0</v>
      </c>
      <c r="N174" s="14">
        <v>0</v>
      </c>
      <c r="O174" s="15">
        <v>0</v>
      </c>
      <c r="P174" s="14">
        <v>0</v>
      </c>
      <c r="Q174" s="14">
        <v>0</v>
      </c>
      <c r="R174" s="14">
        <f>+Tabla14[[#This Row],[Precio Final]]*Tabla14[[#This Row],[Plan Ajustado]]</f>
        <v>0</v>
      </c>
      <c r="S174" s="14"/>
      <c r="T174" s="16"/>
    </row>
    <row r="175" spans="1:20" hidden="1" x14ac:dyDescent="0.2">
      <c r="A175">
        <v>1</v>
      </c>
      <c r="B175" t="s">
        <v>586</v>
      </c>
      <c r="C175" t="s">
        <v>20</v>
      </c>
      <c r="D175" t="s">
        <v>196</v>
      </c>
      <c r="E175">
        <v>1022313</v>
      </c>
      <c r="F175" t="s">
        <v>232</v>
      </c>
      <c r="G175" t="s">
        <v>45</v>
      </c>
      <c r="H175" t="s">
        <v>233</v>
      </c>
      <c r="I175" s="11">
        <v>7000.3333333333321</v>
      </c>
      <c r="J175" s="12">
        <v>3000</v>
      </c>
      <c r="K175" s="12">
        <v>0</v>
      </c>
      <c r="L175" s="3">
        <v>0</v>
      </c>
      <c r="M175" s="12">
        <v>10000.333333333332</v>
      </c>
      <c r="N175" s="14">
        <v>4.0212857142857104</v>
      </c>
      <c r="O175" s="15">
        <v>3.9123860500000003</v>
      </c>
      <c r="P175" s="14">
        <v>3.945054860325369</v>
      </c>
      <c r="Q175" s="14">
        <v>3.945054860325369</v>
      </c>
      <c r="R175" s="14">
        <f>+Tabla14[[#This Row],[Precio Final]]*Tabla14[[#This Row],[Plan Ajustado]]</f>
        <v>39451.863621540462</v>
      </c>
      <c r="S175" s="14"/>
      <c r="T175" s="16" t="s">
        <v>234</v>
      </c>
    </row>
    <row r="176" spans="1:20" hidden="1" x14ac:dyDescent="0.2">
      <c r="A176">
        <v>1</v>
      </c>
      <c r="B176" t="s">
        <v>587</v>
      </c>
      <c r="C176" t="s">
        <v>20</v>
      </c>
      <c r="D176" t="s">
        <v>196</v>
      </c>
      <c r="E176">
        <v>1022326</v>
      </c>
      <c r="F176" t="s">
        <v>235</v>
      </c>
      <c r="G176" t="s">
        <v>45</v>
      </c>
      <c r="H176" t="s">
        <v>233</v>
      </c>
      <c r="I176" s="11">
        <v>7000</v>
      </c>
      <c r="J176" s="12">
        <v>10500</v>
      </c>
      <c r="K176" s="12">
        <v>0</v>
      </c>
      <c r="L176" s="3">
        <v>0</v>
      </c>
      <c r="M176" s="12">
        <v>17500</v>
      </c>
      <c r="N176" s="14">
        <v>3.6472000000000002</v>
      </c>
      <c r="O176" s="15">
        <v>3.5884499799999996</v>
      </c>
      <c r="P176" s="14">
        <v>3.6236999920000001</v>
      </c>
      <c r="Q176" s="14">
        <v>3.6236999920000001</v>
      </c>
      <c r="R176" s="14">
        <f>+Tabla14[[#This Row],[Precio Final]]*Tabla14[[#This Row],[Plan Ajustado]]</f>
        <v>63414.749860000004</v>
      </c>
      <c r="S176" s="14"/>
      <c r="T176" s="16"/>
    </row>
    <row r="177" spans="1:20" hidden="1" x14ac:dyDescent="0.2">
      <c r="A177">
        <v>1</v>
      </c>
      <c r="B177" t="s">
        <v>588</v>
      </c>
      <c r="C177" t="s">
        <v>20</v>
      </c>
      <c r="D177" t="s">
        <v>196</v>
      </c>
      <c r="E177">
        <v>1022370</v>
      </c>
      <c r="F177" t="s">
        <v>236</v>
      </c>
      <c r="G177" t="s">
        <v>45</v>
      </c>
      <c r="H177" t="s">
        <v>199</v>
      </c>
      <c r="I177" s="11">
        <v>28000</v>
      </c>
      <c r="J177" s="12">
        <v>12500</v>
      </c>
      <c r="K177" s="12">
        <v>0</v>
      </c>
      <c r="L177" s="3">
        <v>0</v>
      </c>
      <c r="M177" s="12">
        <v>40500</v>
      </c>
      <c r="N177" s="14">
        <v>3.7594500000000002</v>
      </c>
      <c r="O177" s="15">
        <v>3.754728281982759</v>
      </c>
      <c r="P177" s="14">
        <v>3.7561856023584506</v>
      </c>
      <c r="Q177" s="14">
        <v>3.7561856023584506</v>
      </c>
      <c r="R177" s="14">
        <f>+Tabla14[[#This Row],[Precio Final]]*Tabla14[[#This Row],[Plan Ajustado]]</f>
        <v>152125.51689551724</v>
      </c>
      <c r="S177" s="14"/>
      <c r="T177" s="16"/>
    </row>
    <row r="178" spans="1:20" hidden="1" x14ac:dyDescent="0.2">
      <c r="A178">
        <v>1</v>
      </c>
      <c r="B178" t="s">
        <v>589</v>
      </c>
      <c r="C178" t="s">
        <v>20</v>
      </c>
      <c r="D178" t="s">
        <v>196</v>
      </c>
      <c r="E178">
        <v>1022371</v>
      </c>
      <c r="F178" t="s">
        <v>237</v>
      </c>
      <c r="G178" t="s">
        <v>51</v>
      </c>
      <c r="H178" t="s">
        <v>52</v>
      </c>
      <c r="I178" s="11">
        <v>10000</v>
      </c>
      <c r="J178" s="12">
        <v>14000</v>
      </c>
      <c r="K178" s="12">
        <v>0</v>
      </c>
      <c r="L178" s="3">
        <v>0</v>
      </c>
      <c r="M178" s="12">
        <v>24000</v>
      </c>
      <c r="N178" s="14">
        <v>4.8816842105263198</v>
      </c>
      <c r="O178" s="15">
        <v>4.8393591763157904</v>
      </c>
      <c r="P178" s="14">
        <v>4.864048779605266</v>
      </c>
      <c r="Q178" s="14">
        <v>4.864048779605266</v>
      </c>
      <c r="R178" s="14">
        <f>+Tabla14[[#This Row],[Precio Final]]*Tabla14[[#This Row],[Plan Ajustado]]</f>
        <v>116737.17071052639</v>
      </c>
      <c r="S178" s="14"/>
      <c r="T178" s="16"/>
    </row>
    <row r="179" spans="1:20" hidden="1" x14ac:dyDescent="0.2">
      <c r="A179">
        <v>1</v>
      </c>
      <c r="B179" t="s">
        <v>590</v>
      </c>
      <c r="C179" t="s">
        <v>20</v>
      </c>
      <c r="D179" t="s">
        <v>196</v>
      </c>
      <c r="E179">
        <v>1022472</v>
      </c>
      <c r="F179" t="s">
        <v>238</v>
      </c>
      <c r="G179" t="s">
        <v>45</v>
      </c>
      <c r="H179" t="s">
        <v>46</v>
      </c>
      <c r="I179" s="11">
        <v>0</v>
      </c>
      <c r="J179" s="12">
        <v>0</v>
      </c>
      <c r="K179" s="12">
        <v>0</v>
      </c>
      <c r="L179" s="3">
        <v>0</v>
      </c>
      <c r="M179" s="12">
        <v>0</v>
      </c>
      <c r="N179" s="14">
        <v>0</v>
      </c>
      <c r="O179" s="15">
        <v>0</v>
      </c>
      <c r="P179" s="14">
        <v>0</v>
      </c>
      <c r="Q179" s="14">
        <v>3.7963107231352309</v>
      </c>
      <c r="R179" s="14">
        <f>+Tabla14[[#This Row],[Precio Final]]*Tabla14[[#This Row],[Plan Ajustado]]</f>
        <v>0</v>
      </c>
      <c r="S179" s="14"/>
      <c r="T179" s="16"/>
    </row>
    <row r="180" spans="1:20" hidden="1" x14ac:dyDescent="0.2">
      <c r="A180">
        <v>1</v>
      </c>
      <c r="B180" t="s">
        <v>591</v>
      </c>
      <c r="C180" t="s">
        <v>20</v>
      </c>
      <c r="D180" t="s">
        <v>196</v>
      </c>
      <c r="E180">
        <v>1022499</v>
      </c>
      <c r="F180" t="s">
        <v>239</v>
      </c>
      <c r="G180" t="s">
        <v>45</v>
      </c>
      <c r="H180" t="s">
        <v>90</v>
      </c>
      <c r="I180" s="11">
        <v>10000</v>
      </c>
      <c r="J180" s="12">
        <v>5000</v>
      </c>
      <c r="K180" s="12">
        <v>0</v>
      </c>
      <c r="L180" s="3">
        <v>0</v>
      </c>
      <c r="M180" s="12">
        <v>15000</v>
      </c>
      <c r="N180" s="14">
        <v>4.0212962962962999</v>
      </c>
      <c r="O180" s="15">
        <v>3.7142341000000005</v>
      </c>
      <c r="P180" s="14">
        <v>3.8165881654321003</v>
      </c>
      <c r="Q180" s="14">
        <v>3.8165881654321003</v>
      </c>
      <c r="R180" s="14">
        <f>+Tabla14[[#This Row],[Precio Final]]*Tabla14[[#This Row],[Plan Ajustado]]</f>
        <v>57248.822481481504</v>
      </c>
      <c r="S180" s="14"/>
      <c r="T180" s="16"/>
    </row>
    <row r="181" spans="1:20" hidden="1" x14ac:dyDescent="0.2">
      <c r="A181">
        <v>1</v>
      </c>
      <c r="B181" t="s">
        <v>592</v>
      </c>
      <c r="C181" t="s">
        <v>20</v>
      </c>
      <c r="D181" t="s">
        <v>196</v>
      </c>
      <c r="E181">
        <v>1022587</v>
      </c>
      <c r="F181" t="s">
        <v>240</v>
      </c>
      <c r="G181" t="s">
        <v>45</v>
      </c>
      <c r="H181" t="s">
        <v>233</v>
      </c>
      <c r="I181" s="11">
        <v>3000</v>
      </c>
      <c r="J181" s="12">
        <v>3000</v>
      </c>
      <c r="K181" s="12">
        <v>0</v>
      </c>
      <c r="L181" s="3">
        <v>0</v>
      </c>
      <c r="M181" s="12">
        <v>6000</v>
      </c>
      <c r="N181" s="14">
        <v>4.05866666666667</v>
      </c>
      <c r="O181" s="15">
        <v>4.0911787500000001</v>
      </c>
      <c r="P181" s="14">
        <v>4.074922708333335</v>
      </c>
      <c r="Q181" s="14">
        <v>4.074922708333335</v>
      </c>
      <c r="R181" s="14">
        <f>+Tabla14[[#This Row],[Precio Final]]*Tabla14[[#This Row],[Plan Ajustado]]</f>
        <v>24449.536250000012</v>
      </c>
      <c r="S181" s="14"/>
      <c r="T181" s="16"/>
    </row>
    <row r="182" spans="1:20" hidden="1" x14ac:dyDescent="0.2">
      <c r="A182">
        <v>1</v>
      </c>
      <c r="B182" t="s">
        <v>593</v>
      </c>
      <c r="C182" t="s">
        <v>20</v>
      </c>
      <c r="D182" t="s">
        <v>196</v>
      </c>
      <c r="E182">
        <v>1022600</v>
      </c>
      <c r="F182" t="s">
        <v>241</v>
      </c>
      <c r="G182" t="s">
        <v>45</v>
      </c>
      <c r="H182" t="s">
        <v>90</v>
      </c>
      <c r="I182" s="11">
        <v>7000</v>
      </c>
      <c r="J182" s="12">
        <v>5666.6666666666661</v>
      </c>
      <c r="K182" s="12">
        <v>0</v>
      </c>
      <c r="L182" s="3">
        <v>0</v>
      </c>
      <c r="M182" s="12">
        <v>12666.666666666666</v>
      </c>
      <c r="N182" s="14">
        <v>3.7593999999999999</v>
      </c>
      <c r="O182" s="15">
        <v>3.6058726490909097</v>
      </c>
      <c r="P182" s="14">
        <v>3.6745559376555024</v>
      </c>
      <c r="Q182" s="14">
        <v>3.6745559376555024</v>
      </c>
      <c r="R182" s="14">
        <f>+Tabla14[[#This Row],[Precio Final]]*Tabla14[[#This Row],[Plan Ajustado]]</f>
        <v>46544.375210303027</v>
      </c>
      <c r="S182" s="14"/>
      <c r="T182" s="16"/>
    </row>
    <row r="183" spans="1:20" hidden="1" x14ac:dyDescent="0.2">
      <c r="A183">
        <v>1</v>
      </c>
      <c r="B183" t="s">
        <v>594</v>
      </c>
      <c r="C183" t="s">
        <v>20</v>
      </c>
      <c r="D183" t="s">
        <v>196</v>
      </c>
      <c r="E183">
        <v>1022664</v>
      </c>
      <c r="F183" t="s">
        <v>242</v>
      </c>
      <c r="G183" t="s">
        <v>45</v>
      </c>
      <c r="H183" t="s">
        <v>233</v>
      </c>
      <c r="I183" s="11">
        <v>40000</v>
      </c>
      <c r="J183" s="12">
        <v>15000</v>
      </c>
      <c r="K183" s="12">
        <v>0</v>
      </c>
      <c r="L183" s="3">
        <v>0</v>
      </c>
      <c r="M183" s="12">
        <v>55000</v>
      </c>
      <c r="N183" s="14">
        <v>3.7968392857142899</v>
      </c>
      <c r="O183" s="15">
        <v>3.7739258677875229</v>
      </c>
      <c r="P183" s="14">
        <v>3.7801749817675505</v>
      </c>
      <c r="Q183" s="14">
        <v>3.7801749817675505</v>
      </c>
      <c r="R183" s="14">
        <f>+Tabla14[[#This Row],[Precio Final]]*Tabla14[[#This Row],[Plan Ajustado]]</f>
        <v>207909.62399721527</v>
      </c>
      <c r="S183" s="14"/>
      <c r="T183" s="16"/>
    </row>
    <row r="184" spans="1:20" hidden="1" x14ac:dyDescent="0.2">
      <c r="A184">
        <v>1</v>
      </c>
      <c r="B184" t="s">
        <v>595</v>
      </c>
      <c r="C184" t="s">
        <v>20</v>
      </c>
      <c r="D184" t="s">
        <v>196</v>
      </c>
      <c r="E184">
        <v>1022817</v>
      </c>
      <c r="F184" t="s">
        <v>243</v>
      </c>
      <c r="G184" t="s">
        <v>244</v>
      </c>
      <c r="H184" t="s">
        <v>244</v>
      </c>
      <c r="I184" s="11">
        <v>0</v>
      </c>
      <c r="J184" s="12">
        <v>0</v>
      </c>
      <c r="K184" s="12">
        <v>0</v>
      </c>
      <c r="L184" s="3">
        <v>0</v>
      </c>
      <c r="M184" s="12">
        <v>0</v>
      </c>
      <c r="N184" s="14">
        <v>0</v>
      </c>
      <c r="O184" s="15">
        <v>0</v>
      </c>
      <c r="P184" s="14">
        <v>0</v>
      </c>
      <c r="Q184" s="14">
        <v>3.5331456657730116</v>
      </c>
      <c r="R184" s="14">
        <f>+Tabla14[[#This Row],[Precio Final]]*Tabla14[[#This Row],[Plan Ajustado]]</f>
        <v>0</v>
      </c>
      <c r="S184" s="14"/>
      <c r="T184" s="16"/>
    </row>
    <row r="185" spans="1:20" hidden="1" x14ac:dyDescent="0.2">
      <c r="A185">
        <v>1</v>
      </c>
      <c r="B185" t="s">
        <v>596</v>
      </c>
      <c r="C185" t="s">
        <v>20</v>
      </c>
      <c r="D185" t="s">
        <v>196</v>
      </c>
      <c r="E185">
        <v>1022869</v>
      </c>
      <c r="F185" t="s">
        <v>245</v>
      </c>
      <c r="G185" t="s">
        <v>26</v>
      </c>
      <c r="H185" t="s">
        <v>27</v>
      </c>
      <c r="I185" s="11">
        <v>0</v>
      </c>
      <c r="J185" s="12">
        <v>0</v>
      </c>
      <c r="K185" s="12">
        <v>0</v>
      </c>
      <c r="L185" s="3">
        <v>0</v>
      </c>
      <c r="M185" s="12">
        <v>0</v>
      </c>
      <c r="N185" s="14">
        <v>0</v>
      </c>
      <c r="O185" s="15">
        <v>0</v>
      </c>
      <c r="P185" s="14">
        <v>0</v>
      </c>
      <c r="Q185" s="14">
        <v>2.705669670781893</v>
      </c>
      <c r="R185" s="14">
        <f>+Tabla14[[#This Row],[Precio Final]]*Tabla14[[#This Row],[Plan Ajustado]]</f>
        <v>0</v>
      </c>
      <c r="S185" s="14"/>
      <c r="T185" s="16"/>
    </row>
    <row r="186" spans="1:20" hidden="1" x14ac:dyDescent="0.2">
      <c r="A186">
        <v>1</v>
      </c>
      <c r="B186" t="s">
        <v>597</v>
      </c>
      <c r="C186" t="s">
        <v>20</v>
      </c>
      <c r="D186" t="s">
        <v>196</v>
      </c>
      <c r="E186">
        <v>1022901</v>
      </c>
      <c r="F186" t="s">
        <v>246</v>
      </c>
      <c r="G186" t="s">
        <v>51</v>
      </c>
      <c r="H186" t="s">
        <v>52</v>
      </c>
      <c r="I186" s="11">
        <v>0</v>
      </c>
      <c r="J186" s="12">
        <v>0</v>
      </c>
      <c r="K186" s="12">
        <v>0</v>
      </c>
      <c r="L186" s="3">
        <v>0</v>
      </c>
      <c r="M186" s="12">
        <v>0</v>
      </c>
      <c r="N186" s="14">
        <v>0</v>
      </c>
      <c r="O186" s="15">
        <v>0</v>
      </c>
      <c r="P186" s="14">
        <v>0</v>
      </c>
      <c r="Q186" s="14">
        <v>4.5450262641281531</v>
      </c>
      <c r="R186" s="14">
        <f>+Tabla14[[#This Row],[Precio Final]]*Tabla14[[#This Row],[Plan Ajustado]]</f>
        <v>0</v>
      </c>
      <c r="S186" s="14"/>
      <c r="T186" s="16"/>
    </row>
    <row r="187" spans="1:20" hidden="1" x14ac:dyDescent="0.2">
      <c r="A187">
        <v>1</v>
      </c>
      <c r="B187" t="s">
        <v>598</v>
      </c>
      <c r="C187" t="s">
        <v>20</v>
      </c>
      <c r="D187" t="s">
        <v>196</v>
      </c>
      <c r="E187">
        <v>1022919</v>
      </c>
      <c r="F187" t="s">
        <v>247</v>
      </c>
      <c r="G187" t="s">
        <v>45</v>
      </c>
      <c r="H187" t="s">
        <v>199</v>
      </c>
      <c r="I187" s="11">
        <v>13000</v>
      </c>
      <c r="J187" s="12">
        <v>0</v>
      </c>
      <c r="K187" s="12">
        <v>20000</v>
      </c>
      <c r="L187" s="3">
        <v>0</v>
      </c>
      <c r="M187" s="12">
        <v>33000</v>
      </c>
      <c r="N187" s="14">
        <v>0</v>
      </c>
      <c r="O187" s="15">
        <v>1.3776772833333299</v>
      </c>
      <c r="P187" s="14">
        <v>1.3776772833333299</v>
      </c>
      <c r="Q187" s="14">
        <v>1.3776772833333299</v>
      </c>
      <c r="R187" s="14">
        <f>+Tabla14[[#This Row],[Precio Final]]*Tabla14[[#This Row],[Plan Ajustado]]</f>
        <v>45463.350349999891</v>
      </c>
      <c r="S187" s="14"/>
      <c r="T187" s="16"/>
    </row>
    <row r="188" spans="1:20" hidden="1" x14ac:dyDescent="0.2">
      <c r="A188">
        <v>1</v>
      </c>
      <c r="B188" t="s">
        <v>599</v>
      </c>
      <c r="C188" t="s">
        <v>20</v>
      </c>
      <c r="D188" t="s">
        <v>196</v>
      </c>
      <c r="E188">
        <v>1022931</v>
      </c>
      <c r="F188" t="s">
        <v>248</v>
      </c>
      <c r="G188" t="s">
        <v>86</v>
      </c>
      <c r="H188" t="s">
        <v>87</v>
      </c>
      <c r="I188" s="11">
        <v>15000</v>
      </c>
      <c r="J188" s="12">
        <v>7000</v>
      </c>
      <c r="K188" s="12">
        <v>0</v>
      </c>
      <c r="L188" s="3">
        <v>0</v>
      </c>
      <c r="M188" s="12">
        <v>22000</v>
      </c>
      <c r="N188" s="14">
        <v>4.28315</v>
      </c>
      <c r="O188" s="15">
        <v>4.3107655339999997</v>
      </c>
      <c r="P188" s="14">
        <v>4.3019787731818182</v>
      </c>
      <c r="Q188" s="14">
        <v>4.3019787731818182</v>
      </c>
      <c r="R188" s="14">
        <f>+Tabla14[[#This Row],[Precio Final]]*Tabla14[[#This Row],[Plan Ajustado]]</f>
        <v>94643.533009999999</v>
      </c>
      <c r="S188" s="14"/>
      <c r="T188" s="16"/>
    </row>
    <row r="189" spans="1:20" hidden="1" x14ac:dyDescent="0.2">
      <c r="A189">
        <v>1</v>
      </c>
      <c r="B189" t="s">
        <v>600</v>
      </c>
      <c r="C189" t="s">
        <v>20</v>
      </c>
      <c r="D189" t="s">
        <v>196</v>
      </c>
      <c r="E189">
        <v>1022987</v>
      </c>
      <c r="F189" t="s">
        <v>249</v>
      </c>
      <c r="G189" t="s">
        <v>32</v>
      </c>
      <c r="H189" t="s">
        <v>33</v>
      </c>
      <c r="I189" s="11">
        <v>24000</v>
      </c>
      <c r="J189" s="12">
        <v>0</v>
      </c>
      <c r="K189" s="12">
        <v>0</v>
      </c>
      <c r="L189" s="3">
        <v>0</v>
      </c>
      <c r="M189" s="12">
        <v>24000</v>
      </c>
      <c r="N189" s="14">
        <v>1.8890416666666701</v>
      </c>
      <c r="O189" s="15">
        <v>1.8943382833333351</v>
      </c>
      <c r="P189" s="14">
        <v>1.8943382833333351</v>
      </c>
      <c r="Q189" s="14">
        <v>1.8943382833333351</v>
      </c>
      <c r="R189" s="14">
        <f>+Tabla14[[#This Row],[Precio Final]]*Tabla14[[#This Row],[Plan Ajustado]]</f>
        <v>45464.11880000004</v>
      </c>
      <c r="S189" s="14"/>
      <c r="T189" s="16"/>
    </row>
    <row r="190" spans="1:20" hidden="1" x14ac:dyDescent="0.2">
      <c r="A190">
        <v>1</v>
      </c>
      <c r="B190" t="s">
        <v>601</v>
      </c>
      <c r="C190" t="s">
        <v>20</v>
      </c>
      <c r="D190" t="s">
        <v>196</v>
      </c>
      <c r="E190">
        <v>1022990</v>
      </c>
      <c r="F190" t="s">
        <v>250</v>
      </c>
      <c r="G190" t="s">
        <v>51</v>
      </c>
      <c r="H190" t="s">
        <v>52</v>
      </c>
      <c r="I190" s="11">
        <v>0</v>
      </c>
      <c r="J190" s="12">
        <v>0</v>
      </c>
      <c r="K190" s="12">
        <v>0.4285714285715585</v>
      </c>
      <c r="L190" s="3">
        <v>0</v>
      </c>
      <c r="M190" s="12">
        <v>0.4285714285715585</v>
      </c>
      <c r="N190" s="14">
        <v>0</v>
      </c>
      <c r="O190" s="15">
        <v>0</v>
      </c>
      <c r="P190" s="14">
        <v>0</v>
      </c>
      <c r="Q190" s="14">
        <v>4.9990390677484369</v>
      </c>
      <c r="R190" s="14">
        <f>+Tabla14[[#This Row],[Precio Final]]*Tabla14[[#This Row],[Plan Ajustado]]</f>
        <v>2.1424453147499798</v>
      </c>
      <c r="S190" s="14"/>
      <c r="T190" s="16"/>
    </row>
    <row r="191" spans="1:20" hidden="1" x14ac:dyDescent="0.2">
      <c r="A191">
        <v>1</v>
      </c>
      <c r="B191" t="s">
        <v>602</v>
      </c>
      <c r="C191" t="s">
        <v>20</v>
      </c>
      <c r="D191" t="s">
        <v>196</v>
      </c>
      <c r="E191">
        <v>1023051</v>
      </c>
      <c r="F191" t="s">
        <v>251</v>
      </c>
      <c r="G191" t="s">
        <v>45</v>
      </c>
      <c r="H191" t="s">
        <v>90</v>
      </c>
      <c r="I191" s="11">
        <v>2000</v>
      </c>
      <c r="J191" s="12">
        <v>0</v>
      </c>
      <c r="K191" s="12">
        <v>0</v>
      </c>
      <c r="L191" s="3">
        <v>0</v>
      </c>
      <c r="M191" s="12">
        <v>2000</v>
      </c>
      <c r="N191" s="14">
        <v>0</v>
      </c>
      <c r="O191" s="15">
        <v>3.5033663000000002</v>
      </c>
      <c r="P191" s="14">
        <v>3.5033663000000002</v>
      </c>
      <c r="Q191" s="14">
        <v>3.5033663000000002</v>
      </c>
      <c r="R191" s="14">
        <f>+Tabla14[[#This Row],[Precio Final]]*Tabla14[[#This Row],[Plan Ajustado]]</f>
        <v>7006.7326000000003</v>
      </c>
      <c r="S191" s="14"/>
      <c r="T191" s="16"/>
    </row>
    <row r="192" spans="1:20" hidden="1" x14ac:dyDescent="0.2">
      <c r="A192">
        <v>1</v>
      </c>
      <c r="B192" t="s">
        <v>603</v>
      </c>
      <c r="C192" t="s">
        <v>20</v>
      </c>
      <c r="D192" t="s">
        <v>196</v>
      </c>
      <c r="E192">
        <v>1023055</v>
      </c>
      <c r="F192" t="s">
        <v>252</v>
      </c>
      <c r="G192" t="s">
        <v>45</v>
      </c>
      <c r="H192" t="s">
        <v>90</v>
      </c>
      <c r="I192" s="11">
        <v>7000</v>
      </c>
      <c r="J192" s="12">
        <v>0</v>
      </c>
      <c r="K192" s="12">
        <v>0</v>
      </c>
      <c r="L192" s="3">
        <v>0</v>
      </c>
      <c r="M192" s="12">
        <v>7000</v>
      </c>
      <c r="N192" s="14">
        <v>0</v>
      </c>
      <c r="O192" s="15">
        <v>3.5121097466666669</v>
      </c>
      <c r="P192" s="14">
        <v>3.5121097466666669</v>
      </c>
      <c r="Q192" s="14">
        <v>3.5121097466666669</v>
      </c>
      <c r="R192" s="14">
        <f>+Tabla14[[#This Row],[Precio Final]]*Tabla14[[#This Row],[Plan Ajustado]]</f>
        <v>24584.768226666667</v>
      </c>
      <c r="S192" s="14"/>
      <c r="T192" s="16"/>
    </row>
    <row r="193" spans="1:20" hidden="1" x14ac:dyDescent="0.2">
      <c r="A193">
        <v>1</v>
      </c>
      <c r="B193" t="s">
        <v>604</v>
      </c>
      <c r="C193" t="s">
        <v>20</v>
      </c>
      <c r="D193" t="s">
        <v>196</v>
      </c>
      <c r="E193">
        <v>1023163</v>
      </c>
      <c r="F193" t="s">
        <v>253</v>
      </c>
      <c r="G193" t="s">
        <v>45</v>
      </c>
      <c r="H193" t="s">
        <v>90</v>
      </c>
      <c r="I193" s="11">
        <v>15000</v>
      </c>
      <c r="J193" s="12">
        <v>10000</v>
      </c>
      <c r="K193" s="12">
        <v>0</v>
      </c>
      <c r="L193" s="3">
        <v>0</v>
      </c>
      <c r="M193" s="12">
        <v>25000</v>
      </c>
      <c r="N193" s="14">
        <v>3.8342399999999999</v>
      </c>
      <c r="O193" s="15">
        <v>3.7892872022857143</v>
      </c>
      <c r="P193" s="14">
        <v>3.8072683213714291</v>
      </c>
      <c r="Q193" s="14">
        <v>3.8072683213714291</v>
      </c>
      <c r="R193" s="14">
        <f>+Tabla14[[#This Row],[Precio Final]]*Tabla14[[#This Row],[Plan Ajustado]]</f>
        <v>95181.708034285723</v>
      </c>
      <c r="S193" s="14"/>
      <c r="T193" s="16"/>
    </row>
    <row r="194" spans="1:20" hidden="1" x14ac:dyDescent="0.2">
      <c r="A194">
        <v>1</v>
      </c>
      <c r="B194" t="s">
        <v>605</v>
      </c>
      <c r="C194" t="s">
        <v>20</v>
      </c>
      <c r="D194" t="s">
        <v>196</v>
      </c>
      <c r="E194">
        <v>1023194</v>
      </c>
      <c r="F194" t="s">
        <v>254</v>
      </c>
      <c r="G194" t="s">
        <v>51</v>
      </c>
      <c r="H194" t="s">
        <v>52</v>
      </c>
      <c r="I194" s="11">
        <v>6000</v>
      </c>
      <c r="J194" s="12">
        <v>5000</v>
      </c>
      <c r="K194" s="12">
        <v>0</v>
      </c>
      <c r="L194" s="3">
        <v>0</v>
      </c>
      <c r="M194" s="12">
        <v>11000</v>
      </c>
      <c r="N194" s="14">
        <v>3.0112999999999999</v>
      </c>
      <c r="O194" s="15">
        <v>2.9180247259259242</v>
      </c>
      <c r="P194" s="14">
        <v>2.9604225777777771</v>
      </c>
      <c r="Q194" s="14">
        <v>2.9604225777777771</v>
      </c>
      <c r="R194" s="14">
        <f>+Tabla14[[#This Row],[Precio Final]]*Tabla14[[#This Row],[Plan Ajustado]]</f>
        <v>32564.648355555546</v>
      </c>
      <c r="S194" s="14"/>
      <c r="T194" s="16" t="s">
        <v>255</v>
      </c>
    </row>
    <row r="195" spans="1:20" hidden="1" x14ac:dyDescent="0.2">
      <c r="A195">
        <v>1</v>
      </c>
      <c r="B195" t="s">
        <v>606</v>
      </c>
      <c r="C195" t="s">
        <v>20</v>
      </c>
      <c r="D195" t="s">
        <v>196</v>
      </c>
      <c r="E195">
        <v>1023301</v>
      </c>
      <c r="F195" t="s">
        <v>256</v>
      </c>
      <c r="G195" t="s">
        <v>45</v>
      </c>
      <c r="H195" t="s">
        <v>233</v>
      </c>
      <c r="I195" s="11">
        <v>0</v>
      </c>
      <c r="J195" s="12">
        <v>0</v>
      </c>
      <c r="K195" s="12">
        <v>0</v>
      </c>
      <c r="L195" s="3">
        <v>0</v>
      </c>
      <c r="M195" s="12">
        <v>0</v>
      </c>
      <c r="N195" s="14">
        <v>0</v>
      </c>
      <c r="O195" s="15">
        <v>0</v>
      </c>
      <c r="P195" s="14">
        <v>0</v>
      </c>
      <c r="Q195" s="14">
        <v>0</v>
      </c>
      <c r="R195" s="14">
        <f>+Tabla14[[#This Row],[Precio Final]]*Tabla14[[#This Row],[Plan Ajustado]]</f>
        <v>0</v>
      </c>
      <c r="S195" s="14"/>
      <c r="T195" s="16"/>
    </row>
    <row r="196" spans="1:20" hidden="1" x14ac:dyDescent="0.2">
      <c r="A196">
        <v>1</v>
      </c>
      <c r="B196" t="s">
        <v>607</v>
      </c>
      <c r="C196" t="s">
        <v>20</v>
      </c>
      <c r="D196" t="s">
        <v>196</v>
      </c>
      <c r="E196">
        <v>1023349</v>
      </c>
      <c r="F196" t="s">
        <v>257</v>
      </c>
      <c r="G196" t="s">
        <v>45</v>
      </c>
      <c r="H196" t="s">
        <v>46</v>
      </c>
      <c r="I196" s="11">
        <v>3000</v>
      </c>
      <c r="J196" s="12">
        <v>3000</v>
      </c>
      <c r="K196" s="12">
        <v>0</v>
      </c>
      <c r="L196" s="3">
        <v>0</v>
      </c>
      <c r="M196" s="12">
        <v>6000</v>
      </c>
      <c r="N196" s="14">
        <v>3.9089999999999998</v>
      </c>
      <c r="O196" s="15">
        <v>3.83225748</v>
      </c>
      <c r="P196" s="14">
        <v>3.8706287399999999</v>
      </c>
      <c r="Q196" s="14">
        <v>3.8706287399999999</v>
      </c>
      <c r="R196" s="14">
        <f>+Tabla14[[#This Row],[Precio Final]]*Tabla14[[#This Row],[Plan Ajustado]]</f>
        <v>23223.772440000001</v>
      </c>
      <c r="S196" s="14"/>
      <c r="T196" s="16"/>
    </row>
    <row r="197" spans="1:20" hidden="1" x14ac:dyDescent="0.2">
      <c r="A197">
        <v>1</v>
      </c>
      <c r="B197" t="s">
        <v>608</v>
      </c>
      <c r="C197" t="s">
        <v>20</v>
      </c>
      <c r="D197" t="s">
        <v>196</v>
      </c>
      <c r="E197">
        <v>1023350</v>
      </c>
      <c r="F197" t="s">
        <v>258</v>
      </c>
      <c r="G197" t="s">
        <v>45</v>
      </c>
      <c r="H197" t="s">
        <v>90</v>
      </c>
      <c r="I197" s="11">
        <v>15500</v>
      </c>
      <c r="J197" s="12">
        <v>10000</v>
      </c>
      <c r="K197" s="12">
        <v>0</v>
      </c>
      <c r="L197" s="3">
        <v>0</v>
      </c>
      <c r="M197" s="12">
        <v>25500</v>
      </c>
      <c r="N197" s="14">
        <v>3.5350000000000001</v>
      </c>
      <c r="O197" s="15">
        <v>3.483973331818182</v>
      </c>
      <c r="P197" s="14">
        <v>3.5039837899286992</v>
      </c>
      <c r="Q197" s="14">
        <v>3.5039837899286992</v>
      </c>
      <c r="R197" s="14">
        <f>+Tabla14[[#This Row],[Precio Final]]*Tabla14[[#This Row],[Plan Ajustado]]</f>
        <v>89351.586643181829</v>
      </c>
      <c r="S197" s="14"/>
      <c r="T197" s="16"/>
    </row>
    <row r="198" spans="1:20" hidden="1" x14ac:dyDescent="0.2">
      <c r="A198">
        <v>1</v>
      </c>
      <c r="B198" t="s">
        <v>609</v>
      </c>
      <c r="C198" t="s">
        <v>20</v>
      </c>
      <c r="D198" t="s">
        <v>196</v>
      </c>
      <c r="E198">
        <v>1023351</v>
      </c>
      <c r="F198" t="s">
        <v>259</v>
      </c>
      <c r="G198" t="s">
        <v>51</v>
      </c>
      <c r="H198" t="s">
        <v>52</v>
      </c>
      <c r="I198" s="11">
        <v>3000</v>
      </c>
      <c r="J198" s="12">
        <v>0</v>
      </c>
      <c r="K198" s="12">
        <v>0</v>
      </c>
      <c r="L198" s="3">
        <v>0</v>
      </c>
      <c r="M198" s="12">
        <v>3000</v>
      </c>
      <c r="N198" s="14">
        <v>4.9564000000000004</v>
      </c>
      <c r="O198" s="15">
        <v>4.8632988800000003</v>
      </c>
      <c r="P198" s="14">
        <v>4.8632988800000003</v>
      </c>
      <c r="Q198" s="14">
        <v>4.8632988800000003</v>
      </c>
      <c r="R198" s="14">
        <f>+Tabla14[[#This Row],[Precio Final]]*Tabla14[[#This Row],[Plan Ajustado]]</f>
        <v>14589.896640000001</v>
      </c>
      <c r="S198" s="14"/>
      <c r="T198" s="16"/>
    </row>
    <row r="199" spans="1:20" hidden="1" x14ac:dyDescent="0.2">
      <c r="A199">
        <v>1</v>
      </c>
      <c r="B199" t="s">
        <v>610</v>
      </c>
      <c r="C199" t="s">
        <v>20</v>
      </c>
      <c r="D199" t="s">
        <v>196</v>
      </c>
      <c r="E199">
        <v>1023352</v>
      </c>
      <c r="F199" t="s">
        <v>260</v>
      </c>
      <c r="G199" t="s">
        <v>51</v>
      </c>
      <c r="H199" t="s">
        <v>52</v>
      </c>
      <c r="I199" s="11">
        <v>26500</v>
      </c>
      <c r="J199" s="12">
        <v>25294.117647058825</v>
      </c>
      <c r="K199" s="12">
        <v>0</v>
      </c>
      <c r="L199" s="3">
        <v>0</v>
      </c>
      <c r="M199" s="12">
        <v>51794.117647058825</v>
      </c>
      <c r="N199" s="14">
        <v>5.2557499999999999</v>
      </c>
      <c r="O199" s="15">
        <v>5.0474944500206869</v>
      </c>
      <c r="P199" s="14">
        <v>5.1491978986193292</v>
      </c>
      <c r="Q199" s="14">
        <v>5.1491978986193292</v>
      </c>
      <c r="R199" s="14">
        <f>+Tabla14[[#This Row],[Precio Final]]*Tabla14[[#This Row],[Plan Ajustado]]</f>
        <v>266698.16174907761</v>
      </c>
      <c r="S199" s="14"/>
      <c r="T199" s="16"/>
    </row>
    <row r="200" spans="1:20" hidden="1" x14ac:dyDescent="0.2">
      <c r="A200">
        <v>1</v>
      </c>
      <c r="B200" t="s">
        <v>611</v>
      </c>
      <c r="C200" t="s">
        <v>261</v>
      </c>
      <c r="D200" t="s">
        <v>21</v>
      </c>
      <c r="E200">
        <v>1030224</v>
      </c>
      <c r="F200" t="s">
        <v>262</v>
      </c>
      <c r="G200" t="s">
        <v>263</v>
      </c>
      <c r="H200" t="s">
        <v>264</v>
      </c>
      <c r="I200" s="11">
        <v>0</v>
      </c>
      <c r="J200" s="12">
        <v>0</v>
      </c>
      <c r="K200" s="12">
        <v>0</v>
      </c>
      <c r="L200" s="3">
        <v>0</v>
      </c>
      <c r="M200" s="12">
        <v>0</v>
      </c>
      <c r="N200" s="14">
        <v>0</v>
      </c>
      <c r="O200" s="15">
        <v>0</v>
      </c>
      <c r="P200" s="14">
        <v>0</v>
      </c>
      <c r="Q200" s="14">
        <v>0</v>
      </c>
      <c r="R200" s="14">
        <f>+Tabla14[[#This Row],[Precio Final]]*Tabla14[[#This Row],[Plan Ajustado]]</f>
        <v>0</v>
      </c>
      <c r="S200" s="14"/>
      <c r="T200" s="16"/>
    </row>
    <row r="201" spans="1:20" hidden="1" x14ac:dyDescent="0.2">
      <c r="A201">
        <v>1</v>
      </c>
      <c r="B201" t="s">
        <v>612</v>
      </c>
      <c r="C201" t="s">
        <v>261</v>
      </c>
      <c r="D201" t="s">
        <v>21</v>
      </c>
      <c r="E201">
        <v>1030332</v>
      </c>
      <c r="F201" t="s">
        <v>265</v>
      </c>
      <c r="G201" t="s">
        <v>266</v>
      </c>
      <c r="H201" t="s">
        <v>267</v>
      </c>
      <c r="I201" s="11">
        <v>0</v>
      </c>
      <c r="J201" s="12">
        <v>0</v>
      </c>
      <c r="K201" s="12">
        <v>46000</v>
      </c>
      <c r="L201" s="3">
        <v>0</v>
      </c>
      <c r="M201" s="12">
        <v>46000</v>
      </c>
      <c r="N201" s="14">
        <v>0</v>
      </c>
      <c r="O201" s="15">
        <v>0</v>
      </c>
      <c r="P201" s="14">
        <v>0</v>
      </c>
      <c r="Q201" s="14">
        <v>1.4685837500000001</v>
      </c>
      <c r="R201" s="14">
        <f>+Tabla14[[#This Row],[Precio Final]]*Tabla14[[#This Row],[Plan Ajustado]]</f>
        <v>67554.852500000008</v>
      </c>
      <c r="S201" s="14"/>
      <c r="T201" s="16"/>
    </row>
    <row r="202" spans="1:20" hidden="1" x14ac:dyDescent="0.2">
      <c r="A202">
        <v>1</v>
      </c>
      <c r="B202" t="s">
        <v>613</v>
      </c>
      <c r="C202" t="s">
        <v>261</v>
      </c>
      <c r="D202" t="s">
        <v>21</v>
      </c>
      <c r="E202">
        <v>1030498</v>
      </c>
      <c r="F202" t="s">
        <v>268</v>
      </c>
      <c r="G202" t="s">
        <v>269</v>
      </c>
      <c r="H202" t="s">
        <v>270</v>
      </c>
      <c r="I202" s="11">
        <v>0</v>
      </c>
      <c r="J202" s="12">
        <v>0</v>
      </c>
      <c r="K202" s="12">
        <v>0</v>
      </c>
      <c r="L202" s="3">
        <v>0</v>
      </c>
      <c r="M202" s="12">
        <v>0</v>
      </c>
      <c r="N202" s="14">
        <v>0</v>
      </c>
      <c r="O202" s="15">
        <v>0</v>
      </c>
      <c r="P202" s="14">
        <v>0</v>
      </c>
      <c r="Q202" s="14">
        <v>0</v>
      </c>
      <c r="R202" s="14">
        <f>+Tabla14[[#This Row],[Precio Final]]*Tabla14[[#This Row],[Plan Ajustado]]</f>
        <v>0</v>
      </c>
      <c r="S202" s="14"/>
      <c r="T202" s="16"/>
    </row>
    <row r="203" spans="1:20" hidden="1" x14ac:dyDescent="0.2">
      <c r="A203">
        <v>1</v>
      </c>
      <c r="B203" t="s">
        <v>614</v>
      </c>
      <c r="C203" t="s">
        <v>261</v>
      </c>
      <c r="D203" t="s">
        <v>21</v>
      </c>
      <c r="E203">
        <v>1030545</v>
      </c>
      <c r="F203" t="s">
        <v>271</v>
      </c>
      <c r="G203" t="s">
        <v>272</v>
      </c>
      <c r="H203" t="s">
        <v>273</v>
      </c>
      <c r="I203" s="11">
        <v>0</v>
      </c>
      <c r="J203" s="12">
        <v>0</v>
      </c>
      <c r="K203" s="12">
        <v>0</v>
      </c>
      <c r="L203" s="3">
        <v>0</v>
      </c>
      <c r="M203" s="12">
        <v>0</v>
      </c>
      <c r="N203" s="14">
        <v>0</v>
      </c>
      <c r="O203" s="15">
        <v>0</v>
      </c>
      <c r="P203" s="14">
        <v>0</v>
      </c>
      <c r="Q203" s="14">
        <v>0</v>
      </c>
      <c r="R203" s="14">
        <f>+Tabla14[[#This Row],[Precio Final]]*Tabla14[[#This Row],[Plan Ajustado]]</f>
        <v>0</v>
      </c>
      <c r="S203" s="14"/>
      <c r="T203" s="16"/>
    </row>
    <row r="204" spans="1:20" hidden="1" x14ac:dyDescent="0.2">
      <c r="A204">
        <v>1</v>
      </c>
      <c r="B204" t="s">
        <v>615</v>
      </c>
      <c r="C204" t="s">
        <v>261</v>
      </c>
      <c r="D204" t="s">
        <v>21</v>
      </c>
      <c r="E204">
        <v>1030670</v>
      </c>
      <c r="F204" t="s">
        <v>274</v>
      </c>
      <c r="G204" t="s">
        <v>275</v>
      </c>
      <c r="H204" t="s">
        <v>276</v>
      </c>
      <c r="I204" s="11">
        <v>0</v>
      </c>
      <c r="J204" s="12">
        <v>0</v>
      </c>
      <c r="K204" s="12">
        <v>0</v>
      </c>
      <c r="L204" s="3">
        <v>0</v>
      </c>
      <c r="M204" s="12">
        <v>0</v>
      </c>
      <c r="N204" s="14">
        <v>0</v>
      </c>
      <c r="O204" s="15">
        <v>0</v>
      </c>
      <c r="P204" s="14">
        <v>0</v>
      </c>
      <c r="Q204" s="14">
        <v>0</v>
      </c>
      <c r="R204" s="14">
        <f>+Tabla14[[#This Row],[Precio Final]]*Tabla14[[#This Row],[Plan Ajustado]]</f>
        <v>0</v>
      </c>
      <c r="S204" s="14"/>
      <c r="T204" s="16"/>
    </row>
    <row r="205" spans="1:20" hidden="1" x14ac:dyDescent="0.2">
      <c r="A205">
        <v>1</v>
      </c>
      <c r="B205" t="s">
        <v>616</v>
      </c>
      <c r="C205" t="s">
        <v>261</v>
      </c>
      <c r="D205" t="s">
        <v>21</v>
      </c>
      <c r="E205">
        <v>1030720</v>
      </c>
      <c r="F205" t="s">
        <v>277</v>
      </c>
      <c r="G205" t="s">
        <v>40</v>
      </c>
      <c r="H205" t="s">
        <v>278</v>
      </c>
      <c r="I205" s="11">
        <v>0</v>
      </c>
      <c r="J205" s="12">
        <v>0</v>
      </c>
      <c r="K205" s="12">
        <v>0</v>
      </c>
      <c r="L205" s="3">
        <v>0</v>
      </c>
      <c r="M205" s="12">
        <v>0</v>
      </c>
      <c r="N205" s="14">
        <v>0</v>
      </c>
      <c r="O205" s="15">
        <v>0</v>
      </c>
      <c r="P205" s="14">
        <v>0</v>
      </c>
      <c r="Q205" s="14">
        <v>0</v>
      </c>
      <c r="R205" s="14">
        <f>+Tabla14[[#This Row],[Precio Final]]*Tabla14[[#This Row],[Plan Ajustado]]</f>
        <v>0</v>
      </c>
      <c r="S205" s="14"/>
      <c r="T205" s="16"/>
    </row>
    <row r="206" spans="1:20" hidden="1" x14ac:dyDescent="0.2">
      <c r="A206">
        <v>1</v>
      </c>
      <c r="B206" t="s">
        <v>617</v>
      </c>
      <c r="C206" t="s">
        <v>261</v>
      </c>
      <c r="D206" t="s">
        <v>21</v>
      </c>
      <c r="E206">
        <v>1030732</v>
      </c>
      <c r="F206" t="s">
        <v>279</v>
      </c>
      <c r="G206" t="s">
        <v>275</v>
      </c>
      <c r="H206" t="s">
        <v>280</v>
      </c>
      <c r="I206" s="11">
        <v>0</v>
      </c>
      <c r="J206" s="12">
        <v>0</v>
      </c>
      <c r="K206" s="12">
        <v>0</v>
      </c>
      <c r="L206" s="3">
        <v>0</v>
      </c>
      <c r="M206" s="12">
        <v>0</v>
      </c>
      <c r="N206" s="14">
        <v>0</v>
      </c>
      <c r="O206" s="15">
        <v>0</v>
      </c>
      <c r="P206" s="14">
        <v>0</v>
      </c>
      <c r="Q206" s="14">
        <v>4.4073391337950358</v>
      </c>
      <c r="R206" s="14">
        <f>+Tabla14[[#This Row],[Precio Final]]*Tabla14[[#This Row],[Plan Ajustado]]</f>
        <v>0</v>
      </c>
      <c r="S206" s="14"/>
      <c r="T206" s="16"/>
    </row>
    <row r="207" spans="1:20" hidden="1" x14ac:dyDescent="0.2">
      <c r="A207">
        <v>1</v>
      </c>
      <c r="B207" t="s">
        <v>618</v>
      </c>
      <c r="C207" t="s">
        <v>261</v>
      </c>
      <c r="D207" t="s">
        <v>21</v>
      </c>
      <c r="E207">
        <v>1030739</v>
      </c>
      <c r="F207" t="s">
        <v>281</v>
      </c>
      <c r="G207" t="s">
        <v>266</v>
      </c>
      <c r="H207" t="s">
        <v>267</v>
      </c>
      <c r="I207" s="11">
        <v>0</v>
      </c>
      <c r="J207" s="12">
        <v>0</v>
      </c>
      <c r="K207" s="12">
        <v>0</v>
      </c>
      <c r="L207" s="3">
        <v>0</v>
      </c>
      <c r="M207" s="12">
        <v>0</v>
      </c>
      <c r="N207" s="14">
        <v>0</v>
      </c>
      <c r="O207" s="15">
        <v>0</v>
      </c>
      <c r="P207" s="14">
        <v>0</v>
      </c>
      <c r="Q207" s="14">
        <v>0</v>
      </c>
      <c r="R207" s="14">
        <f>+Tabla14[[#This Row],[Precio Final]]*Tabla14[[#This Row],[Plan Ajustado]]</f>
        <v>0</v>
      </c>
      <c r="S207" s="14"/>
      <c r="T207" s="16"/>
    </row>
    <row r="208" spans="1:20" hidden="1" x14ac:dyDescent="0.2">
      <c r="A208">
        <v>1</v>
      </c>
      <c r="B208" t="s">
        <v>619</v>
      </c>
      <c r="C208" t="s">
        <v>261</v>
      </c>
      <c r="D208" t="s">
        <v>21</v>
      </c>
      <c r="E208">
        <v>1030780</v>
      </c>
      <c r="F208" t="s">
        <v>282</v>
      </c>
      <c r="G208" t="s">
        <v>283</v>
      </c>
      <c r="H208" t="s">
        <v>284</v>
      </c>
      <c r="I208" s="11">
        <v>0</v>
      </c>
      <c r="J208" s="12">
        <v>0</v>
      </c>
      <c r="K208" s="12">
        <v>0</v>
      </c>
      <c r="L208" s="3">
        <v>0</v>
      </c>
      <c r="M208" s="12">
        <v>0</v>
      </c>
      <c r="N208" s="14">
        <v>0</v>
      </c>
      <c r="O208" s="15">
        <v>0</v>
      </c>
      <c r="P208" s="14">
        <v>0</v>
      </c>
      <c r="Q208" s="14">
        <v>4.4073392249438417</v>
      </c>
      <c r="R208" s="14">
        <f>+Tabla14[[#This Row],[Precio Final]]*Tabla14[[#This Row],[Plan Ajustado]]</f>
        <v>0</v>
      </c>
      <c r="S208" s="14"/>
      <c r="T208" s="16"/>
    </row>
    <row r="209" spans="1:20" hidden="1" x14ac:dyDescent="0.2">
      <c r="A209">
        <v>1</v>
      </c>
      <c r="B209" t="s">
        <v>620</v>
      </c>
      <c r="C209" t="s">
        <v>261</v>
      </c>
      <c r="D209" t="s">
        <v>120</v>
      </c>
      <c r="E209">
        <v>1030309</v>
      </c>
      <c r="F209" t="s">
        <v>285</v>
      </c>
      <c r="G209" t="s">
        <v>269</v>
      </c>
      <c r="H209" t="s">
        <v>286</v>
      </c>
      <c r="I209" s="11">
        <v>0</v>
      </c>
      <c r="J209" s="12">
        <v>0</v>
      </c>
      <c r="K209" s="12">
        <v>0</v>
      </c>
      <c r="L209" s="3">
        <v>0</v>
      </c>
      <c r="M209" s="12">
        <v>0</v>
      </c>
      <c r="N209" s="14">
        <v>0</v>
      </c>
      <c r="O209" s="15">
        <v>0</v>
      </c>
      <c r="P209" s="14">
        <v>0</v>
      </c>
      <c r="Q209" s="14">
        <v>1.3082260734693878</v>
      </c>
      <c r="R209" s="14">
        <f>+Tabla14[[#This Row],[Precio Final]]*Tabla14[[#This Row],[Plan Ajustado]]</f>
        <v>0</v>
      </c>
      <c r="S209" s="14"/>
      <c r="T209" s="16"/>
    </row>
    <row r="210" spans="1:20" hidden="1" x14ac:dyDescent="0.2">
      <c r="A210">
        <v>1</v>
      </c>
      <c r="B210" t="s">
        <v>621</v>
      </c>
      <c r="C210" t="s">
        <v>261</v>
      </c>
      <c r="D210" t="s">
        <v>120</v>
      </c>
      <c r="E210">
        <v>1030535</v>
      </c>
      <c r="F210" t="s">
        <v>287</v>
      </c>
      <c r="G210" t="s">
        <v>263</v>
      </c>
      <c r="H210" t="s">
        <v>264</v>
      </c>
      <c r="I210" s="11">
        <v>0</v>
      </c>
      <c r="J210" s="12">
        <v>0</v>
      </c>
      <c r="K210" s="12">
        <v>0</v>
      </c>
      <c r="L210" s="3">
        <v>0</v>
      </c>
      <c r="M210" s="12">
        <v>0</v>
      </c>
      <c r="N210" s="14">
        <v>0</v>
      </c>
      <c r="O210" s="15">
        <v>2.5</v>
      </c>
      <c r="P210" s="14">
        <v>0</v>
      </c>
      <c r="Q210" s="14">
        <v>0</v>
      </c>
      <c r="R210" s="14">
        <f>+Tabla14[[#This Row],[Precio Final]]*Tabla14[[#This Row],[Plan Ajustado]]</f>
        <v>0</v>
      </c>
      <c r="S210" s="14"/>
      <c r="T210" s="16"/>
    </row>
    <row r="211" spans="1:20" hidden="1" x14ac:dyDescent="0.2">
      <c r="A211">
        <v>1</v>
      </c>
      <c r="B211" t="s">
        <v>622</v>
      </c>
      <c r="C211" t="s">
        <v>261</v>
      </c>
      <c r="D211" t="s">
        <v>120</v>
      </c>
      <c r="E211">
        <v>1030542</v>
      </c>
      <c r="F211" t="s">
        <v>288</v>
      </c>
      <c r="G211" t="s">
        <v>275</v>
      </c>
      <c r="H211" t="s">
        <v>276</v>
      </c>
      <c r="I211" s="11">
        <v>0</v>
      </c>
      <c r="J211" s="12">
        <v>0</v>
      </c>
      <c r="K211" s="12">
        <v>69000</v>
      </c>
      <c r="L211" s="3">
        <v>0</v>
      </c>
      <c r="M211" s="12">
        <v>69000</v>
      </c>
      <c r="N211" s="14">
        <v>0</v>
      </c>
      <c r="O211" s="15">
        <v>0</v>
      </c>
      <c r="P211" s="14">
        <v>0</v>
      </c>
      <c r="Q211" s="14">
        <v>10.124216300085251</v>
      </c>
      <c r="R211" s="14">
        <f>+Tabla14[[#This Row],[Precio Final]]*Tabla14[[#This Row],[Plan Ajustado]]</f>
        <v>698570.92470588232</v>
      </c>
      <c r="S211" s="14"/>
      <c r="T211" s="16"/>
    </row>
    <row r="212" spans="1:20" hidden="1" x14ac:dyDescent="0.2">
      <c r="A212">
        <v>1</v>
      </c>
      <c r="B212" t="s">
        <v>623</v>
      </c>
      <c r="C212" t="s">
        <v>289</v>
      </c>
      <c r="D212" t="s">
        <v>21</v>
      </c>
      <c r="E212">
        <v>1010877</v>
      </c>
      <c r="F212" t="s">
        <v>290</v>
      </c>
      <c r="G212" t="s">
        <v>269</v>
      </c>
      <c r="H212" t="s">
        <v>270</v>
      </c>
      <c r="I212" s="11">
        <v>89000</v>
      </c>
      <c r="J212" s="12">
        <v>23000</v>
      </c>
      <c r="K212" s="12">
        <v>0</v>
      </c>
      <c r="L212" s="3">
        <v>24000</v>
      </c>
      <c r="M212" s="12">
        <v>136000</v>
      </c>
      <c r="N212" s="14">
        <v>0.98667377398720701</v>
      </c>
      <c r="O212" s="15">
        <v>0.89231055900621103</v>
      </c>
      <c r="P212" s="14">
        <v>0.90826904389270313</v>
      </c>
      <c r="Q212" s="14">
        <v>0.90826904389270313</v>
      </c>
      <c r="R212" s="14">
        <f>+Tabla14[[#This Row],[Precio Final]]*Tabla14[[#This Row],[Plan Ajustado]]</f>
        <v>123524.58996940762</v>
      </c>
      <c r="S212" s="14"/>
      <c r="T212" s="16"/>
    </row>
    <row r="213" spans="1:20" hidden="1" x14ac:dyDescent="0.2">
      <c r="A213">
        <v>1</v>
      </c>
      <c r="B213" t="s">
        <v>624</v>
      </c>
      <c r="C213" t="s">
        <v>289</v>
      </c>
      <c r="D213" t="s">
        <v>21</v>
      </c>
      <c r="E213">
        <v>1011042</v>
      </c>
      <c r="F213" t="s">
        <v>291</v>
      </c>
      <c r="G213" t="s">
        <v>292</v>
      </c>
      <c r="H213" t="s">
        <v>293</v>
      </c>
      <c r="I213" s="11">
        <v>24000</v>
      </c>
      <c r="J213" s="12">
        <v>0</v>
      </c>
      <c r="K213" s="12">
        <v>0</v>
      </c>
      <c r="L213" s="3">
        <v>0</v>
      </c>
      <c r="M213" s="12">
        <v>24000</v>
      </c>
      <c r="N213" s="14">
        <v>0</v>
      </c>
      <c r="O213" s="15">
        <v>0.56429956325573005</v>
      </c>
      <c r="P213" s="14">
        <v>0.56429956325573005</v>
      </c>
      <c r="Q213" s="14">
        <v>0.56429956325573005</v>
      </c>
      <c r="R213" s="14">
        <f>+Tabla14[[#This Row],[Precio Final]]*Tabla14[[#This Row],[Plan Ajustado]]</f>
        <v>13543.189518137522</v>
      </c>
      <c r="S213" s="14"/>
      <c r="T213" s="16"/>
    </row>
    <row r="214" spans="1:20" hidden="1" x14ac:dyDescent="0.2">
      <c r="A214">
        <v>1</v>
      </c>
      <c r="B214" t="s">
        <v>625</v>
      </c>
      <c r="C214" t="s">
        <v>289</v>
      </c>
      <c r="D214" t="s">
        <v>21</v>
      </c>
      <c r="E214">
        <v>1011047</v>
      </c>
      <c r="F214" t="s">
        <v>294</v>
      </c>
      <c r="G214" t="s">
        <v>295</v>
      </c>
      <c r="H214" t="s">
        <v>296</v>
      </c>
      <c r="I214" s="11">
        <v>0</v>
      </c>
      <c r="J214" s="12">
        <v>0</v>
      </c>
      <c r="K214" s="12">
        <v>0</v>
      </c>
      <c r="L214" s="3">
        <v>0</v>
      </c>
      <c r="M214" s="12">
        <v>0</v>
      </c>
      <c r="N214" s="14">
        <v>0</v>
      </c>
      <c r="O214" s="15">
        <v>0</v>
      </c>
      <c r="P214" s="14">
        <v>0</v>
      </c>
      <c r="Q214" s="14">
        <v>0</v>
      </c>
      <c r="R214" s="14">
        <f>+Tabla14[[#This Row],[Precio Final]]*Tabla14[[#This Row],[Plan Ajustado]]</f>
        <v>0</v>
      </c>
      <c r="S214" s="14"/>
      <c r="T214" s="16"/>
    </row>
    <row r="215" spans="1:20" hidden="1" x14ac:dyDescent="0.2">
      <c r="A215">
        <v>1</v>
      </c>
      <c r="B215" t="s">
        <v>626</v>
      </c>
      <c r="C215" t="s">
        <v>289</v>
      </c>
      <c r="D215" t="s">
        <v>21</v>
      </c>
      <c r="E215">
        <v>1011250</v>
      </c>
      <c r="F215" t="s">
        <v>297</v>
      </c>
      <c r="G215" t="s">
        <v>295</v>
      </c>
      <c r="H215" t="s">
        <v>296</v>
      </c>
      <c r="I215" s="11">
        <v>0</v>
      </c>
      <c r="J215" s="12">
        <v>0</v>
      </c>
      <c r="K215" s="12">
        <v>0</v>
      </c>
      <c r="L215" s="3">
        <v>0</v>
      </c>
      <c r="M215" s="12">
        <v>0</v>
      </c>
      <c r="N215" s="14">
        <v>0</v>
      </c>
      <c r="O215" s="15">
        <v>0</v>
      </c>
      <c r="P215" s="14">
        <v>0</v>
      </c>
      <c r="Q215" s="14">
        <v>0</v>
      </c>
      <c r="R215" s="14">
        <f>+Tabla14[[#This Row],[Precio Final]]*Tabla14[[#This Row],[Plan Ajustado]]</f>
        <v>0</v>
      </c>
      <c r="S215" s="14"/>
      <c r="T215" s="16"/>
    </row>
    <row r="216" spans="1:20" hidden="1" x14ac:dyDescent="0.2">
      <c r="A216">
        <v>1</v>
      </c>
      <c r="B216" t="s">
        <v>627</v>
      </c>
      <c r="C216" t="s">
        <v>289</v>
      </c>
      <c r="D216" t="s">
        <v>21</v>
      </c>
      <c r="E216">
        <v>1011290</v>
      </c>
      <c r="F216" t="s">
        <v>298</v>
      </c>
      <c r="G216" t="s">
        <v>69</v>
      </c>
      <c r="H216" t="s">
        <v>299</v>
      </c>
      <c r="I216" s="11">
        <v>23000</v>
      </c>
      <c r="J216" s="12">
        <v>0</v>
      </c>
      <c r="K216" s="12">
        <v>0</v>
      </c>
      <c r="L216" s="3">
        <v>0</v>
      </c>
      <c r="M216" s="12">
        <v>23000</v>
      </c>
      <c r="N216" s="14">
        <v>0</v>
      </c>
      <c r="O216" s="15">
        <v>0.43354166666666699</v>
      </c>
      <c r="P216" s="14">
        <v>0.43354166666666699</v>
      </c>
      <c r="Q216" s="14">
        <v>0.43354166666666699</v>
      </c>
      <c r="R216" s="14">
        <f>+Tabla14[[#This Row],[Precio Final]]*Tabla14[[#This Row],[Plan Ajustado]]</f>
        <v>9971.4583333333412</v>
      </c>
      <c r="S216" s="14"/>
      <c r="T216" s="16"/>
    </row>
    <row r="217" spans="1:20" hidden="1" x14ac:dyDescent="0.2">
      <c r="A217">
        <v>1</v>
      </c>
      <c r="B217" t="s">
        <v>628</v>
      </c>
      <c r="C217" t="s">
        <v>289</v>
      </c>
      <c r="D217" t="s">
        <v>21</v>
      </c>
      <c r="E217">
        <v>1011421</v>
      </c>
      <c r="F217" t="s">
        <v>300</v>
      </c>
      <c r="G217" t="s">
        <v>301</v>
      </c>
      <c r="H217" t="s">
        <v>302</v>
      </c>
      <c r="I217" s="11">
        <v>312000</v>
      </c>
      <c r="J217" s="12">
        <v>135000</v>
      </c>
      <c r="K217" s="12">
        <v>0</v>
      </c>
      <c r="L217" s="3">
        <v>311848.69999999995</v>
      </c>
      <c r="M217" s="12">
        <v>758848.7</v>
      </c>
      <c r="N217" s="14">
        <v>0.83667187723625402</v>
      </c>
      <c r="O217" s="15">
        <v>1.0457222703472746</v>
      </c>
      <c r="P217" s="14">
        <v>1.0085319805438027</v>
      </c>
      <c r="Q217" s="14">
        <v>1.0085319805438027</v>
      </c>
      <c r="R217" s="14">
        <f>+Tabla14[[#This Row],[Precio Final]]*Tabla14[[#This Row],[Plan Ajustado]]</f>
        <v>765323.18234408984</v>
      </c>
      <c r="S217" s="14"/>
      <c r="T217" s="16"/>
    </row>
    <row r="218" spans="1:20" hidden="1" x14ac:dyDescent="0.2">
      <c r="A218">
        <v>1</v>
      </c>
      <c r="B218" t="s">
        <v>629</v>
      </c>
      <c r="C218" t="s">
        <v>289</v>
      </c>
      <c r="D218" t="s">
        <v>21</v>
      </c>
      <c r="E218">
        <v>1011422</v>
      </c>
      <c r="F218" t="s">
        <v>303</v>
      </c>
      <c r="G218" t="s">
        <v>69</v>
      </c>
      <c r="H218" t="s">
        <v>299</v>
      </c>
      <c r="I218" s="11">
        <v>0</v>
      </c>
      <c r="J218" s="12">
        <v>0</v>
      </c>
      <c r="K218" s="12">
        <v>0</v>
      </c>
      <c r="L218" s="3">
        <v>0</v>
      </c>
      <c r="M218" s="12">
        <v>0</v>
      </c>
      <c r="N218" s="14">
        <v>0</v>
      </c>
      <c r="O218" s="15">
        <v>0</v>
      </c>
      <c r="P218" s="14">
        <v>0</v>
      </c>
      <c r="Q218" s="14">
        <v>0.49996981893025388</v>
      </c>
      <c r="R218" s="14">
        <f>+Tabla14[[#This Row],[Precio Final]]*Tabla14[[#This Row],[Plan Ajustado]]</f>
        <v>0</v>
      </c>
      <c r="S218" s="14"/>
      <c r="T218" s="16"/>
    </row>
    <row r="219" spans="1:20" hidden="1" x14ac:dyDescent="0.2">
      <c r="A219">
        <v>1</v>
      </c>
      <c r="B219" t="s">
        <v>630</v>
      </c>
      <c r="C219" t="s">
        <v>289</v>
      </c>
      <c r="D219" t="s">
        <v>21</v>
      </c>
      <c r="E219">
        <v>1011558</v>
      </c>
      <c r="F219" t="s">
        <v>304</v>
      </c>
      <c r="G219" t="s">
        <v>301</v>
      </c>
      <c r="H219" t="s">
        <v>302</v>
      </c>
      <c r="I219" s="11">
        <v>72000</v>
      </c>
      <c r="J219" s="12">
        <v>46000</v>
      </c>
      <c r="K219" s="12">
        <v>0</v>
      </c>
      <c r="L219" s="3">
        <v>0</v>
      </c>
      <c r="M219" s="12">
        <v>118000</v>
      </c>
      <c r="N219" s="14">
        <v>0.88667407548703303</v>
      </c>
      <c r="O219" s="15">
        <v>1.06334375</v>
      </c>
      <c r="P219" s="14">
        <v>0.99447252095257221</v>
      </c>
      <c r="Q219" s="14">
        <v>0.99447252095257221</v>
      </c>
      <c r="R219" s="14">
        <f>+Tabla14[[#This Row],[Precio Final]]*Tabla14[[#This Row],[Plan Ajustado]]</f>
        <v>117347.75747240352</v>
      </c>
      <c r="S219" s="14"/>
      <c r="T219" s="16"/>
    </row>
    <row r="220" spans="1:20" hidden="1" x14ac:dyDescent="0.2">
      <c r="A220">
        <v>1</v>
      </c>
      <c r="B220" t="s">
        <v>631</v>
      </c>
      <c r="C220" t="s">
        <v>289</v>
      </c>
      <c r="D220" t="s">
        <v>21</v>
      </c>
      <c r="E220">
        <v>1011582</v>
      </c>
      <c r="F220" t="s">
        <v>305</v>
      </c>
      <c r="G220" t="s">
        <v>306</v>
      </c>
      <c r="H220" t="s">
        <v>307</v>
      </c>
      <c r="I220" s="11">
        <v>0</v>
      </c>
      <c r="J220" s="12">
        <v>0</v>
      </c>
      <c r="K220" s="12">
        <v>0</v>
      </c>
      <c r="L220" s="3">
        <v>0</v>
      </c>
      <c r="M220" s="12">
        <v>0</v>
      </c>
      <c r="N220" s="14">
        <v>0</v>
      </c>
      <c r="O220" s="15">
        <v>0</v>
      </c>
      <c r="P220" s="14">
        <v>0</v>
      </c>
      <c r="Q220" s="14">
        <v>0.97356360829804833</v>
      </c>
      <c r="R220" s="14">
        <f>+Tabla14[[#This Row],[Precio Final]]*Tabla14[[#This Row],[Plan Ajustado]]</f>
        <v>0</v>
      </c>
      <c r="S220" s="14"/>
      <c r="T220" s="16"/>
    </row>
    <row r="221" spans="1:20" hidden="1" x14ac:dyDescent="0.2">
      <c r="A221">
        <v>1</v>
      </c>
      <c r="B221" t="s">
        <v>632</v>
      </c>
      <c r="C221" t="s">
        <v>289</v>
      </c>
      <c r="D221" t="s">
        <v>21</v>
      </c>
      <c r="E221">
        <v>1011888</v>
      </c>
      <c r="F221" t="s">
        <v>308</v>
      </c>
      <c r="G221" t="s">
        <v>69</v>
      </c>
      <c r="H221" t="s">
        <v>299</v>
      </c>
      <c r="I221" s="11">
        <v>0</v>
      </c>
      <c r="J221" s="12">
        <v>0</v>
      </c>
      <c r="K221" s="12">
        <v>0</v>
      </c>
      <c r="L221" s="3">
        <v>0</v>
      </c>
      <c r="M221" s="12">
        <v>0</v>
      </c>
      <c r="N221" s="14">
        <v>0</v>
      </c>
      <c r="O221" s="15">
        <v>0</v>
      </c>
      <c r="P221" s="14">
        <v>0</v>
      </c>
      <c r="Q221" s="14">
        <v>0</v>
      </c>
      <c r="R221" s="14">
        <f>+Tabla14[[#This Row],[Precio Final]]*Tabla14[[#This Row],[Plan Ajustado]]</f>
        <v>0</v>
      </c>
      <c r="S221" s="14"/>
      <c r="T221" s="16"/>
    </row>
    <row r="222" spans="1:20" hidden="1" x14ac:dyDescent="0.2">
      <c r="A222">
        <v>1</v>
      </c>
      <c r="B222" t="s">
        <v>633</v>
      </c>
      <c r="C222" t="s">
        <v>289</v>
      </c>
      <c r="D222" t="s">
        <v>21</v>
      </c>
      <c r="E222">
        <v>1011939</v>
      </c>
      <c r="F222" t="s">
        <v>309</v>
      </c>
      <c r="G222" t="s">
        <v>263</v>
      </c>
      <c r="H222" t="s">
        <v>264</v>
      </c>
      <c r="I222" s="11">
        <v>0</v>
      </c>
      <c r="J222" s="12">
        <v>0</v>
      </c>
      <c r="K222" s="12">
        <v>0</v>
      </c>
      <c r="L222" s="3">
        <v>0</v>
      </c>
      <c r="M222" s="12">
        <v>0</v>
      </c>
      <c r="N222" s="14">
        <v>0</v>
      </c>
      <c r="O222" s="15">
        <v>0</v>
      </c>
      <c r="P222" s="14">
        <v>0</v>
      </c>
      <c r="Q222" s="14">
        <v>0</v>
      </c>
      <c r="R222" s="14">
        <f>+Tabla14[[#This Row],[Precio Final]]*Tabla14[[#This Row],[Plan Ajustado]]</f>
        <v>0</v>
      </c>
      <c r="S222" s="14"/>
      <c r="T222" s="16"/>
    </row>
    <row r="223" spans="1:20" hidden="1" x14ac:dyDescent="0.2">
      <c r="A223">
        <v>1</v>
      </c>
      <c r="B223" t="s">
        <v>634</v>
      </c>
      <c r="C223" t="s">
        <v>289</v>
      </c>
      <c r="D223" t="s">
        <v>21</v>
      </c>
      <c r="E223">
        <v>1012207</v>
      </c>
      <c r="F223" t="s">
        <v>310</v>
      </c>
      <c r="G223" t="s">
        <v>269</v>
      </c>
      <c r="H223" t="s">
        <v>270</v>
      </c>
      <c r="I223" s="11">
        <v>48000</v>
      </c>
      <c r="J223" s="12">
        <v>23000</v>
      </c>
      <c r="K223" s="12">
        <v>0</v>
      </c>
      <c r="L223" s="3">
        <v>0</v>
      </c>
      <c r="M223" s="12">
        <v>71000</v>
      </c>
      <c r="N223" s="14">
        <v>0.93667469879518095</v>
      </c>
      <c r="O223" s="15">
        <v>0.853291666666667</v>
      </c>
      <c r="P223" s="14">
        <v>0.88030307144069264</v>
      </c>
      <c r="Q223" s="14">
        <v>0.88030307144069264</v>
      </c>
      <c r="R223" s="14">
        <f>+Tabla14[[#This Row],[Precio Final]]*Tabla14[[#This Row],[Plan Ajustado]]</f>
        <v>62501.518072289175</v>
      </c>
      <c r="S223" s="14"/>
      <c r="T223" s="16"/>
    </row>
    <row r="224" spans="1:20" hidden="1" x14ac:dyDescent="0.2">
      <c r="A224">
        <v>1</v>
      </c>
      <c r="B224" t="s">
        <v>635</v>
      </c>
      <c r="C224" t="s">
        <v>289</v>
      </c>
      <c r="D224" t="s">
        <v>21</v>
      </c>
      <c r="E224">
        <v>1012208</v>
      </c>
      <c r="F224" t="s">
        <v>311</v>
      </c>
      <c r="G224" t="s">
        <v>306</v>
      </c>
      <c r="H224" t="s">
        <v>307</v>
      </c>
      <c r="I224" s="11">
        <v>0</v>
      </c>
      <c r="J224" s="12">
        <v>0</v>
      </c>
      <c r="K224" s="12">
        <v>0</v>
      </c>
      <c r="L224" s="3">
        <v>0</v>
      </c>
      <c r="M224" s="12">
        <v>0</v>
      </c>
      <c r="N224" s="14">
        <v>0</v>
      </c>
      <c r="O224" s="15">
        <v>1.5060833333333352</v>
      </c>
      <c r="P224" s="14">
        <v>0</v>
      </c>
      <c r="Q224" s="14">
        <v>0</v>
      </c>
      <c r="R224" s="14">
        <f>+Tabla14[[#This Row],[Precio Final]]*Tabla14[[#This Row],[Plan Ajustado]]</f>
        <v>0</v>
      </c>
      <c r="S224" s="14"/>
      <c r="T224" s="16"/>
    </row>
    <row r="225" spans="1:20" hidden="1" x14ac:dyDescent="0.2">
      <c r="A225">
        <v>1</v>
      </c>
      <c r="B225" t="s">
        <v>636</v>
      </c>
      <c r="C225" t="s">
        <v>289</v>
      </c>
      <c r="D225" t="s">
        <v>21</v>
      </c>
      <c r="E225">
        <v>1012283</v>
      </c>
      <c r="F225" t="s">
        <v>312</v>
      </c>
      <c r="G225" t="s">
        <v>269</v>
      </c>
      <c r="H225" t="s">
        <v>313</v>
      </c>
      <c r="I225" s="11">
        <v>0</v>
      </c>
      <c r="J225" s="12">
        <v>0</v>
      </c>
      <c r="K225" s="12">
        <v>23000</v>
      </c>
      <c r="L225" s="3">
        <v>0</v>
      </c>
      <c r="M225" s="12">
        <v>23000</v>
      </c>
      <c r="N225" s="14">
        <v>0.68668187822745297</v>
      </c>
      <c r="O225" s="15">
        <v>0</v>
      </c>
      <c r="P225" s="14">
        <v>0</v>
      </c>
      <c r="Q225" s="14">
        <v>0.83785621761834406</v>
      </c>
      <c r="R225" s="14">
        <f>+Tabla14[[#This Row],[Precio Final]]*Tabla14[[#This Row],[Plan Ajustado]]</f>
        <v>19270.693005221914</v>
      </c>
      <c r="S225" s="14"/>
      <c r="T225" s="16"/>
    </row>
    <row r="226" spans="1:20" hidden="1" x14ac:dyDescent="0.2">
      <c r="A226">
        <v>2</v>
      </c>
      <c r="B226" t="s">
        <v>637</v>
      </c>
      <c r="C226" t="s">
        <v>289</v>
      </c>
      <c r="D226" t="s">
        <v>21</v>
      </c>
      <c r="E226">
        <v>1012362</v>
      </c>
      <c r="F226" t="s">
        <v>314</v>
      </c>
      <c r="G226" t="s">
        <v>269</v>
      </c>
      <c r="H226" t="s">
        <v>315</v>
      </c>
      <c r="I226" s="11">
        <v>0</v>
      </c>
      <c r="J226" s="12">
        <v>0</v>
      </c>
      <c r="K226" s="12">
        <v>0</v>
      </c>
      <c r="L226" s="3">
        <v>0</v>
      </c>
      <c r="M226" s="12">
        <v>0</v>
      </c>
      <c r="N226" s="14">
        <v>0</v>
      </c>
      <c r="O226" s="15">
        <v>0.82894743202416898</v>
      </c>
      <c r="P226" s="14">
        <v>0</v>
      </c>
      <c r="Q226" s="14">
        <v>0</v>
      </c>
      <c r="R226" s="14">
        <f>+Tabla14[[#This Row],[Precio Final]]*Tabla14[[#This Row],[Plan Ajustado]]</f>
        <v>0</v>
      </c>
      <c r="S226" s="14"/>
      <c r="T226" s="16"/>
    </row>
    <row r="227" spans="1:20" hidden="1" x14ac:dyDescent="0.2">
      <c r="A227">
        <v>1</v>
      </c>
      <c r="B227" t="s">
        <v>638</v>
      </c>
      <c r="C227" t="s">
        <v>289</v>
      </c>
      <c r="D227" t="s">
        <v>21</v>
      </c>
      <c r="E227">
        <v>1012552</v>
      </c>
      <c r="F227" t="s">
        <v>316</v>
      </c>
      <c r="G227" t="s">
        <v>295</v>
      </c>
      <c r="H227" t="s">
        <v>296</v>
      </c>
      <c r="I227" s="11">
        <v>46000</v>
      </c>
      <c r="J227" s="12">
        <v>0</v>
      </c>
      <c r="K227" s="12">
        <v>0</v>
      </c>
      <c r="L227" s="3">
        <v>0</v>
      </c>
      <c r="M227" s="12">
        <v>46000</v>
      </c>
      <c r="N227" s="14">
        <v>0</v>
      </c>
      <c r="O227" s="15">
        <v>3.6469135802469101</v>
      </c>
      <c r="P227" s="14">
        <v>3.6469135802469101</v>
      </c>
      <c r="Q227" s="14">
        <v>3.6469135802469101</v>
      </c>
      <c r="R227" s="14">
        <f>+Tabla14[[#This Row],[Precio Final]]*Tabla14[[#This Row],[Plan Ajustado]]</f>
        <v>167758.02469135786</v>
      </c>
      <c r="S227" s="14"/>
      <c r="T227" s="16"/>
    </row>
    <row r="228" spans="1:20" hidden="1" x14ac:dyDescent="0.2">
      <c r="A228">
        <v>1</v>
      </c>
      <c r="B228" t="s">
        <v>639</v>
      </c>
      <c r="C228" t="s">
        <v>289</v>
      </c>
      <c r="D228" t="s">
        <v>21</v>
      </c>
      <c r="E228">
        <v>1012556</v>
      </c>
      <c r="F228" t="s">
        <v>317</v>
      </c>
      <c r="G228" t="s">
        <v>301</v>
      </c>
      <c r="H228" t="s">
        <v>318</v>
      </c>
      <c r="I228" s="11">
        <v>120000</v>
      </c>
      <c r="J228" s="12">
        <v>69000</v>
      </c>
      <c r="K228" s="12">
        <v>0</v>
      </c>
      <c r="L228" s="3">
        <v>52002.509999999995</v>
      </c>
      <c r="M228" s="12">
        <v>241002.51</v>
      </c>
      <c r="N228" s="14">
        <v>0.98666987300308095</v>
      </c>
      <c r="O228" s="15">
        <v>1.07557083333333</v>
      </c>
      <c r="P228" s="14">
        <v>1.0501181263769286</v>
      </c>
      <c r="Q228" s="14">
        <v>1.0501181263769286</v>
      </c>
      <c r="R228" s="14">
        <f>+Tabla14[[#This Row],[Precio Final]]*Tabla14[[#This Row],[Plan Ajustado]]</f>
        <v>253081.10425333699</v>
      </c>
      <c r="S228" s="14"/>
      <c r="T228" s="16"/>
    </row>
    <row r="229" spans="1:20" hidden="1" x14ac:dyDescent="0.2">
      <c r="A229">
        <v>1</v>
      </c>
      <c r="B229" t="s">
        <v>640</v>
      </c>
      <c r="C229" t="s">
        <v>289</v>
      </c>
      <c r="D229" t="s">
        <v>21</v>
      </c>
      <c r="E229">
        <v>1012602</v>
      </c>
      <c r="F229" t="s">
        <v>319</v>
      </c>
      <c r="G229" t="s">
        <v>266</v>
      </c>
      <c r="H229" t="s">
        <v>320</v>
      </c>
      <c r="I229" s="11">
        <v>0</v>
      </c>
      <c r="J229" s="12">
        <v>0</v>
      </c>
      <c r="K229" s="12">
        <v>0</v>
      </c>
      <c r="L229" s="3">
        <v>0</v>
      </c>
      <c r="M229" s="12">
        <v>0</v>
      </c>
      <c r="N229" s="14">
        <v>0</v>
      </c>
      <c r="O229" s="15">
        <v>0</v>
      </c>
      <c r="P229" s="14">
        <v>0</v>
      </c>
      <c r="Q229" s="14">
        <v>0</v>
      </c>
      <c r="R229" s="14">
        <f>+Tabla14[[#This Row],[Precio Final]]*Tabla14[[#This Row],[Plan Ajustado]]</f>
        <v>0</v>
      </c>
      <c r="S229" s="14"/>
      <c r="T229" s="16"/>
    </row>
    <row r="230" spans="1:20" hidden="1" x14ac:dyDescent="0.2">
      <c r="A230">
        <v>1</v>
      </c>
      <c r="B230" t="s">
        <v>641</v>
      </c>
      <c r="C230" t="s">
        <v>289</v>
      </c>
      <c r="D230" t="s">
        <v>21</v>
      </c>
      <c r="E230">
        <v>1012698</v>
      </c>
      <c r="F230" t="s">
        <v>321</v>
      </c>
      <c r="G230" t="s">
        <v>86</v>
      </c>
      <c r="H230" t="s">
        <v>86</v>
      </c>
      <c r="I230" s="11">
        <v>0</v>
      </c>
      <c r="J230" s="12">
        <v>0</v>
      </c>
      <c r="K230" s="12">
        <v>0</v>
      </c>
      <c r="L230" s="3">
        <v>0</v>
      </c>
      <c r="M230" s="12">
        <v>0</v>
      </c>
      <c r="N230" s="14">
        <v>0</v>
      </c>
      <c r="O230" s="15">
        <v>0</v>
      </c>
      <c r="P230" s="14">
        <v>0</v>
      </c>
      <c r="Q230" s="14">
        <v>0.92774166666666658</v>
      </c>
      <c r="R230" s="14">
        <f>+Tabla14[[#This Row],[Precio Final]]*Tabla14[[#This Row],[Plan Ajustado]]</f>
        <v>0</v>
      </c>
      <c r="S230" s="14"/>
      <c r="T230" s="16"/>
    </row>
    <row r="231" spans="1:20" hidden="1" x14ac:dyDescent="0.2">
      <c r="A231">
        <v>1</v>
      </c>
      <c r="B231" t="s">
        <v>642</v>
      </c>
      <c r="C231" t="s">
        <v>289</v>
      </c>
      <c r="D231" t="s">
        <v>21</v>
      </c>
      <c r="E231">
        <v>1012699</v>
      </c>
      <c r="F231" t="s">
        <v>322</v>
      </c>
      <c r="G231" t="s">
        <v>266</v>
      </c>
      <c r="H231" t="s">
        <v>267</v>
      </c>
      <c r="I231" s="11">
        <v>0</v>
      </c>
      <c r="J231" s="12">
        <v>0</v>
      </c>
      <c r="K231" s="12">
        <v>0</v>
      </c>
      <c r="L231" s="3">
        <v>0</v>
      </c>
      <c r="M231" s="12">
        <v>0</v>
      </c>
      <c r="N231" s="14">
        <v>0</v>
      </c>
      <c r="O231" s="15">
        <v>0</v>
      </c>
      <c r="P231" s="14">
        <v>0</v>
      </c>
      <c r="Q231" s="14">
        <v>0.92774166666666658</v>
      </c>
      <c r="R231" s="14">
        <f>+Tabla14[[#This Row],[Precio Final]]*Tabla14[[#This Row],[Plan Ajustado]]</f>
        <v>0</v>
      </c>
      <c r="S231" s="14"/>
      <c r="T231" s="16"/>
    </row>
    <row r="232" spans="1:20" hidden="1" x14ac:dyDescent="0.2">
      <c r="A232">
        <v>1</v>
      </c>
      <c r="B232" t="s">
        <v>643</v>
      </c>
      <c r="C232" t="s">
        <v>289</v>
      </c>
      <c r="D232" t="s">
        <v>21</v>
      </c>
      <c r="E232">
        <v>1012719</v>
      </c>
      <c r="F232" t="s">
        <v>323</v>
      </c>
      <c r="G232" t="s">
        <v>301</v>
      </c>
      <c r="H232" t="s">
        <v>318</v>
      </c>
      <c r="I232" s="11">
        <v>24000</v>
      </c>
      <c r="J232" s="12">
        <v>69000</v>
      </c>
      <c r="K232" s="12">
        <v>0</v>
      </c>
      <c r="L232" s="3">
        <v>22590.38</v>
      </c>
      <c r="M232" s="12">
        <v>115590.38</v>
      </c>
      <c r="N232" s="14">
        <v>0.69999906853704397</v>
      </c>
      <c r="O232" s="15">
        <v>0.62929166666666703</v>
      </c>
      <c r="P232" s="14">
        <v>0.67149942417257724</v>
      </c>
      <c r="Q232" s="14">
        <v>0.67149942417257724</v>
      </c>
      <c r="R232" s="14">
        <f>+Tabla14[[#This Row],[Precio Final]]*Tabla14[[#This Row],[Plan Ajustado]]</f>
        <v>77618.873609889386</v>
      </c>
      <c r="S232" s="14"/>
      <c r="T232" s="16"/>
    </row>
    <row r="233" spans="1:20" hidden="1" x14ac:dyDescent="0.2">
      <c r="A233">
        <v>1</v>
      </c>
      <c r="B233" t="s">
        <v>644</v>
      </c>
      <c r="C233" t="s">
        <v>289</v>
      </c>
      <c r="D233" t="s">
        <v>21</v>
      </c>
      <c r="E233">
        <v>1012744</v>
      </c>
      <c r="F233" t="s">
        <v>324</v>
      </c>
      <c r="G233" t="s">
        <v>295</v>
      </c>
      <c r="H233" t="s">
        <v>296</v>
      </c>
      <c r="I233" s="11">
        <v>0</v>
      </c>
      <c r="J233" s="12">
        <v>0</v>
      </c>
      <c r="K233" s="12">
        <v>0</v>
      </c>
      <c r="L233" s="3">
        <v>0</v>
      </c>
      <c r="M233" s="12">
        <v>0</v>
      </c>
      <c r="N233" s="14">
        <v>0</v>
      </c>
      <c r="O233" s="15">
        <v>0</v>
      </c>
      <c r="P233" s="14">
        <v>0</v>
      </c>
      <c r="Q233" s="14">
        <v>3.4128200397882997</v>
      </c>
      <c r="R233" s="14">
        <f>+Tabla14[[#This Row],[Precio Final]]*Tabla14[[#This Row],[Plan Ajustado]]</f>
        <v>0</v>
      </c>
      <c r="S233" s="14"/>
      <c r="T233" s="16"/>
    </row>
    <row r="234" spans="1:20" hidden="1" x14ac:dyDescent="0.2">
      <c r="A234">
        <v>1</v>
      </c>
      <c r="B234" t="s">
        <v>645</v>
      </c>
      <c r="C234" t="s">
        <v>289</v>
      </c>
      <c r="D234" t="s">
        <v>21</v>
      </c>
      <c r="E234">
        <v>1012763</v>
      </c>
      <c r="F234" t="s">
        <v>325</v>
      </c>
      <c r="G234" t="s">
        <v>269</v>
      </c>
      <c r="H234" t="s">
        <v>313</v>
      </c>
      <c r="I234" s="11">
        <v>24000</v>
      </c>
      <c r="J234" s="12">
        <v>0</v>
      </c>
      <c r="K234" s="12">
        <v>0</v>
      </c>
      <c r="L234" s="3">
        <v>23982.75</v>
      </c>
      <c r="M234" s="12">
        <v>47982.75</v>
      </c>
      <c r="N234" s="14">
        <v>0.70667165365374696</v>
      </c>
      <c r="O234" s="15">
        <v>0.85164583333333299</v>
      </c>
      <c r="P234" s="14">
        <v>0.85164583333333299</v>
      </c>
      <c r="Q234" s="14">
        <v>0.85164583333333299</v>
      </c>
      <c r="R234" s="14">
        <f>+Tabla14[[#This Row],[Precio Final]]*Tabla14[[#This Row],[Plan Ajustado]]</f>
        <v>40864.309109374983</v>
      </c>
      <c r="S234" s="14"/>
      <c r="T234" s="16"/>
    </row>
    <row r="235" spans="1:20" hidden="1" x14ac:dyDescent="0.2">
      <c r="A235">
        <v>1</v>
      </c>
      <c r="B235" t="s">
        <v>646</v>
      </c>
      <c r="C235" t="s">
        <v>289</v>
      </c>
      <c r="D235" t="s">
        <v>21</v>
      </c>
      <c r="E235">
        <v>1012778</v>
      </c>
      <c r="F235" t="s">
        <v>326</v>
      </c>
      <c r="G235" t="s">
        <v>269</v>
      </c>
      <c r="H235" t="s">
        <v>315</v>
      </c>
      <c r="I235" s="11">
        <v>12000</v>
      </c>
      <c r="J235" s="12">
        <v>0</v>
      </c>
      <c r="K235" s="12">
        <v>23000</v>
      </c>
      <c r="L235" s="3">
        <v>0</v>
      </c>
      <c r="M235" s="12">
        <v>35000</v>
      </c>
      <c r="N235" s="14">
        <v>0</v>
      </c>
      <c r="O235" s="15">
        <v>0.60750000000000004</v>
      </c>
      <c r="P235" s="14">
        <v>0.60750000000000015</v>
      </c>
      <c r="Q235" s="14">
        <v>0.60750000000000015</v>
      </c>
      <c r="R235" s="14">
        <f>+Tabla14[[#This Row],[Precio Final]]*Tabla14[[#This Row],[Plan Ajustado]]</f>
        <v>21262.500000000004</v>
      </c>
      <c r="S235" s="14"/>
      <c r="T235" s="16"/>
    </row>
    <row r="236" spans="1:20" hidden="1" x14ac:dyDescent="0.2">
      <c r="A236">
        <v>1</v>
      </c>
      <c r="B236" t="s">
        <v>647</v>
      </c>
      <c r="C236" t="s">
        <v>289</v>
      </c>
      <c r="D236" t="s">
        <v>120</v>
      </c>
      <c r="E236">
        <v>1012012</v>
      </c>
      <c r="F236" t="s">
        <v>327</v>
      </c>
      <c r="G236" t="s">
        <v>266</v>
      </c>
      <c r="H236" t="s">
        <v>320</v>
      </c>
      <c r="I236" s="11">
        <v>37000</v>
      </c>
      <c r="J236" s="12">
        <v>22000</v>
      </c>
      <c r="K236" s="12">
        <v>0</v>
      </c>
      <c r="L236" s="3">
        <v>0</v>
      </c>
      <c r="M236" s="12">
        <v>59000</v>
      </c>
      <c r="N236" s="14">
        <v>5.1929333333333298</v>
      </c>
      <c r="O236" s="15">
        <v>6.5189189189189189</v>
      </c>
      <c r="P236" s="14">
        <v>6.0244836158192081</v>
      </c>
      <c r="Q236" s="14">
        <v>6.0244836158192081</v>
      </c>
      <c r="R236" s="14">
        <f>+Tabla14[[#This Row],[Precio Final]]*Tabla14[[#This Row],[Plan Ajustado]]</f>
        <v>355444.53333333327</v>
      </c>
      <c r="S236" s="14"/>
      <c r="T236" s="16"/>
    </row>
    <row r="237" spans="1:20" hidden="1" x14ac:dyDescent="0.2">
      <c r="A237">
        <v>1</v>
      </c>
      <c r="B237" t="s">
        <v>648</v>
      </c>
      <c r="C237" t="s">
        <v>289</v>
      </c>
      <c r="D237" t="s">
        <v>120</v>
      </c>
      <c r="E237">
        <v>1012612</v>
      </c>
      <c r="F237" t="s">
        <v>328</v>
      </c>
      <c r="G237" t="s">
        <v>301</v>
      </c>
      <c r="H237" t="s">
        <v>302</v>
      </c>
      <c r="I237" s="11">
        <v>950000</v>
      </c>
      <c r="J237" s="12">
        <v>0</v>
      </c>
      <c r="K237" s="12">
        <v>0</v>
      </c>
      <c r="L237" s="3">
        <v>143866.23999999999</v>
      </c>
      <c r="M237" s="12">
        <v>1093866.24</v>
      </c>
      <c r="N237" s="14">
        <v>0.85000007249034804</v>
      </c>
      <c r="O237" s="15">
        <v>1.1203949107534898</v>
      </c>
      <c r="P237" s="14">
        <v>1.1203949107534898</v>
      </c>
      <c r="Q237" s="14">
        <v>1.1203949107534898</v>
      </c>
      <c r="R237" s="14">
        <f>+Tabla14[[#This Row],[Precio Final]]*Tabla14[[#This Row],[Plan Ajustado]]</f>
        <v>1225562.1683410555</v>
      </c>
      <c r="S237" s="14"/>
      <c r="T237" s="16"/>
    </row>
    <row r="238" spans="1:20" hidden="1" x14ac:dyDescent="0.2">
      <c r="A238">
        <v>1</v>
      </c>
      <c r="B238" t="s">
        <v>649</v>
      </c>
      <c r="C238" t="s">
        <v>289</v>
      </c>
      <c r="D238" t="s">
        <v>161</v>
      </c>
      <c r="E238">
        <v>1011560</v>
      </c>
      <c r="F238" t="s">
        <v>329</v>
      </c>
      <c r="G238" t="s">
        <v>269</v>
      </c>
      <c r="H238" t="s">
        <v>315</v>
      </c>
      <c r="I238" s="11">
        <v>24000</v>
      </c>
      <c r="J238" s="12">
        <v>0</v>
      </c>
      <c r="K238" s="12">
        <v>0</v>
      </c>
      <c r="L238" s="3">
        <v>0</v>
      </c>
      <c r="M238" s="12">
        <v>24000</v>
      </c>
      <c r="N238" s="14">
        <v>0</v>
      </c>
      <c r="O238" s="15">
        <v>2.8</v>
      </c>
      <c r="P238" s="14">
        <v>2.8</v>
      </c>
      <c r="Q238" s="14">
        <v>2.8</v>
      </c>
      <c r="R238" s="14">
        <f>+Tabla14[[#This Row],[Precio Final]]*Tabla14[[#This Row],[Plan Ajustado]]</f>
        <v>67200</v>
      </c>
      <c r="S238" s="14"/>
      <c r="T238" s="16"/>
    </row>
    <row r="239" spans="1:20" hidden="1" x14ac:dyDescent="0.2">
      <c r="A239">
        <v>2</v>
      </c>
      <c r="B239" t="s">
        <v>650</v>
      </c>
      <c r="C239" t="s">
        <v>289</v>
      </c>
      <c r="D239" t="s">
        <v>161</v>
      </c>
      <c r="E239">
        <v>1012362</v>
      </c>
      <c r="F239" t="s">
        <v>314</v>
      </c>
      <c r="G239" t="s">
        <v>269</v>
      </c>
      <c r="H239" t="s">
        <v>315</v>
      </c>
      <c r="I239" s="11">
        <v>24000</v>
      </c>
      <c r="J239" s="12">
        <v>0</v>
      </c>
      <c r="K239" s="12">
        <v>0</v>
      </c>
      <c r="L239" s="3">
        <v>0</v>
      </c>
      <c r="M239" s="12">
        <v>24000</v>
      </c>
      <c r="N239" s="14">
        <v>2.6866930900824801</v>
      </c>
      <c r="O239" s="15">
        <v>2.7</v>
      </c>
      <c r="P239" s="14">
        <v>2.7</v>
      </c>
      <c r="Q239" s="14">
        <v>2.7</v>
      </c>
      <c r="R239" s="14">
        <f>+Tabla14[[#This Row],[Precio Final]]*Tabla14[[#This Row],[Plan Ajustado]]</f>
        <v>64800.000000000007</v>
      </c>
      <c r="S239" s="14"/>
      <c r="T239" s="16"/>
    </row>
    <row r="240" spans="1:20" hidden="1" x14ac:dyDescent="0.2">
      <c r="A240">
        <v>1</v>
      </c>
      <c r="B240" t="s">
        <v>651</v>
      </c>
      <c r="C240" t="s">
        <v>289</v>
      </c>
      <c r="D240" t="s">
        <v>161</v>
      </c>
      <c r="E240">
        <v>1012674</v>
      </c>
      <c r="F240" t="s">
        <v>330</v>
      </c>
      <c r="G240" t="s">
        <v>269</v>
      </c>
      <c r="H240" t="s">
        <v>315</v>
      </c>
      <c r="I240" s="11">
        <v>24000</v>
      </c>
      <c r="J240" s="12">
        <v>0</v>
      </c>
      <c r="K240" s="12">
        <v>0</v>
      </c>
      <c r="L240" s="3">
        <v>0</v>
      </c>
      <c r="M240" s="12">
        <v>24000</v>
      </c>
      <c r="N240" s="14">
        <v>2.48667695473251</v>
      </c>
      <c r="O240" s="15">
        <v>2.4666666666666668</v>
      </c>
      <c r="P240" s="14">
        <v>2.4666666666666668</v>
      </c>
      <c r="Q240" s="14">
        <v>2.4666666666666668</v>
      </c>
      <c r="R240" s="14">
        <f>+Tabla14[[#This Row],[Precio Final]]*Tabla14[[#This Row],[Plan Ajustado]]</f>
        <v>59200</v>
      </c>
      <c r="S240" s="14"/>
      <c r="T240" s="16"/>
    </row>
    <row r="241" spans="1:20" hidden="1" x14ac:dyDescent="0.2">
      <c r="A241">
        <v>2</v>
      </c>
      <c r="B241" t="s">
        <v>652</v>
      </c>
      <c r="C241" t="s">
        <v>289</v>
      </c>
      <c r="D241" t="s">
        <v>0</v>
      </c>
      <c r="E241">
        <v>1011586</v>
      </c>
      <c r="F241" t="s">
        <v>331</v>
      </c>
      <c r="G241" t="s">
        <v>266</v>
      </c>
      <c r="H241" t="s">
        <v>320</v>
      </c>
      <c r="I241" s="11">
        <v>0</v>
      </c>
      <c r="J241" s="12">
        <v>0</v>
      </c>
      <c r="K241" s="12">
        <v>0</v>
      </c>
      <c r="L241" s="3">
        <v>0</v>
      </c>
      <c r="M241" s="12">
        <v>0</v>
      </c>
      <c r="N241" s="14">
        <v>0</v>
      </c>
      <c r="O241" s="15">
        <v>0</v>
      </c>
      <c r="P241" s="14">
        <v>0</v>
      </c>
      <c r="Q241" s="14">
        <v>0</v>
      </c>
      <c r="R241" s="14">
        <f>+Tabla14[[#This Row],[Precio Final]]*Tabla14[[#This Row],[Plan Ajustado]]</f>
        <v>0</v>
      </c>
      <c r="S241" s="14"/>
      <c r="T241" s="16"/>
    </row>
    <row r="242" spans="1:20" hidden="1" x14ac:dyDescent="0.2">
      <c r="A242">
        <v>2</v>
      </c>
      <c r="B242" t="s">
        <v>653</v>
      </c>
      <c r="C242" t="s">
        <v>289</v>
      </c>
      <c r="D242" t="s">
        <v>0</v>
      </c>
      <c r="E242">
        <v>1011968</v>
      </c>
      <c r="F242" t="s">
        <v>332</v>
      </c>
      <c r="G242" t="s">
        <v>333</v>
      </c>
      <c r="H242" t="s">
        <v>334</v>
      </c>
      <c r="I242" s="11">
        <v>0</v>
      </c>
      <c r="J242" s="12">
        <v>0</v>
      </c>
      <c r="K242" s="12">
        <v>0</v>
      </c>
      <c r="L242" s="3">
        <v>0</v>
      </c>
      <c r="M242" s="12">
        <v>0</v>
      </c>
      <c r="N242" s="14">
        <v>0</v>
      </c>
      <c r="O242" s="15">
        <v>0</v>
      </c>
      <c r="P242" s="14">
        <v>0</v>
      </c>
      <c r="Q242" s="14">
        <v>0</v>
      </c>
      <c r="R242" s="14">
        <f>+Tabla14[[#This Row],[Precio Final]]*Tabla14[[#This Row],[Plan Ajustado]]</f>
        <v>0</v>
      </c>
      <c r="S242" s="14"/>
      <c r="T242" s="16"/>
    </row>
    <row r="243" spans="1:20" hidden="1" x14ac:dyDescent="0.2">
      <c r="A243">
        <v>2</v>
      </c>
      <c r="B243" t="s">
        <v>654</v>
      </c>
      <c r="C243" t="s">
        <v>289</v>
      </c>
      <c r="D243" t="s">
        <v>0</v>
      </c>
      <c r="E243">
        <v>1012312</v>
      </c>
      <c r="F243" t="s">
        <v>335</v>
      </c>
      <c r="G243" t="s">
        <v>244</v>
      </c>
      <c r="H243" t="s">
        <v>244</v>
      </c>
      <c r="I243" s="11">
        <v>0</v>
      </c>
      <c r="J243" s="12">
        <v>0</v>
      </c>
      <c r="K243" s="12">
        <v>0</v>
      </c>
      <c r="L243" s="3">
        <v>0</v>
      </c>
      <c r="M243" s="12">
        <v>0</v>
      </c>
      <c r="N243" s="14">
        <v>0</v>
      </c>
      <c r="O243" s="15">
        <v>0</v>
      </c>
      <c r="P243" s="14">
        <v>0</v>
      </c>
      <c r="Q243" s="14">
        <v>0</v>
      </c>
      <c r="R243" s="14">
        <f>+Tabla14[[#This Row],[Precio Final]]*Tabla14[[#This Row],[Plan Ajustado]]</f>
        <v>0</v>
      </c>
      <c r="S243" s="14"/>
      <c r="T243" s="16"/>
    </row>
    <row r="244" spans="1:20" hidden="1" x14ac:dyDescent="0.2">
      <c r="A244">
        <v>2</v>
      </c>
      <c r="B244" t="s">
        <v>655</v>
      </c>
      <c r="C244" t="s">
        <v>289</v>
      </c>
      <c r="D244" t="s">
        <v>0</v>
      </c>
      <c r="E244">
        <v>1012448</v>
      </c>
      <c r="F244" t="s">
        <v>336</v>
      </c>
      <c r="G244" t="s">
        <v>333</v>
      </c>
      <c r="H244" t="s">
        <v>334</v>
      </c>
      <c r="I244" s="11">
        <v>0</v>
      </c>
      <c r="J244" s="12">
        <v>0</v>
      </c>
      <c r="K244" s="12">
        <v>0</v>
      </c>
      <c r="L244" s="3">
        <v>0</v>
      </c>
      <c r="M244" s="12">
        <v>0</v>
      </c>
      <c r="N244" s="14">
        <v>0</v>
      </c>
      <c r="O244" s="15">
        <v>0</v>
      </c>
      <c r="P244" s="14">
        <v>0</v>
      </c>
      <c r="Q244" s="14">
        <v>0</v>
      </c>
      <c r="R244" s="14">
        <f>+Tabla14[[#This Row],[Precio Final]]*Tabla14[[#This Row],[Plan Ajustado]]</f>
        <v>0</v>
      </c>
      <c r="S244" s="14"/>
      <c r="T244" s="16"/>
    </row>
    <row r="245" spans="1:20" hidden="1" x14ac:dyDescent="0.2">
      <c r="A245">
        <v>2</v>
      </c>
      <c r="B245" t="s">
        <v>656</v>
      </c>
      <c r="C245" t="s">
        <v>289</v>
      </c>
      <c r="D245" t="s">
        <v>0</v>
      </c>
      <c r="E245">
        <v>1012452</v>
      </c>
      <c r="F245" t="s">
        <v>337</v>
      </c>
      <c r="G245" t="s">
        <v>266</v>
      </c>
      <c r="H245" t="s">
        <v>320</v>
      </c>
      <c r="I245" s="11">
        <v>0</v>
      </c>
      <c r="J245" s="12">
        <v>0</v>
      </c>
      <c r="K245" s="12">
        <v>0</v>
      </c>
      <c r="L245" s="3">
        <v>0</v>
      </c>
      <c r="M245" s="12">
        <v>0</v>
      </c>
      <c r="N245" s="14">
        <v>0</v>
      </c>
      <c r="O245" s="15">
        <v>0</v>
      </c>
      <c r="P245" s="14">
        <v>0</v>
      </c>
      <c r="Q245" s="14">
        <v>0</v>
      </c>
      <c r="R245" s="14">
        <f>+Tabla14[[#This Row],[Precio Final]]*Tabla14[[#This Row],[Plan Ajustado]]</f>
        <v>0</v>
      </c>
      <c r="S245" s="14"/>
      <c r="T245" s="16"/>
    </row>
    <row r="246" spans="1:20" hidden="1" x14ac:dyDescent="0.2">
      <c r="A246">
        <v>2</v>
      </c>
      <c r="B246" t="s">
        <v>657</v>
      </c>
      <c r="C246" t="s">
        <v>289</v>
      </c>
      <c r="D246" t="s">
        <v>0</v>
      </c>
      <c r="E246">
        <v>1012455</v>
      </c>
      <c r="F246" t="s">
        <v>338</v>
      </c>
      <c r="G246" t="s">
        <v>266</v>
      </c>
      <c r="H246" t="s">
        <v>339</v>
      </c>
      <c r="I246" s="11">
        <v>0</v>
      </c>
      <c r="J246" s="12">
        <v>0</v>
      </c>
      <c r="K246" s="12">
        <v>0</v>
      </c>
      <c r="L246" s="3">
        <v>0</v>
      </c>
      <c r="M246" s="12">
        <v>0</v>
      </c>
      <c r="N246" s="14">
        <v>0</v>
      </c>
      <c r="O246" s="15">
        <v>0</v>
      </c>
      <c r="P246" s="14">
        <v>0</v>
      </c>
      <c r="Q246" s="14">
        <v>0</v>
      </c>
      <c r="R246" s="14">
        <f>+Tabla14[[#This Row],[Precio Final]]*Tabla14[[#This Row],[Plan Ajustado]]</f>
        <v>0</v>
      </c>
      <c r="S246" s="14"/>
      <c r="T246" s="16"/>
    </row>
    <row r="247" spans="1:20" hidden="1" x14ac:dyDescent="0.2">
      <c r="A247">
        <v>2</v>
      </c>
      <c r="B247" t="s">
        <v>658</v>
      </c>
      <c r="C247" t="s">
        <v>289</v>
      </c>
      <c r="D247" t="s">
        <v>0</v>
      </c>
      <c r="E247">
        <v>1012502</v>
      </c>
      <c r="F247" t="s">
        <v>340</v>
      </c>
      <c r="G247" t="s">
        <v>333</v>
      </c>
      <c r="H247" t="s">
        <v>334</v>
      </c>
      <c r="I247" s="11">
        <v>0</v>
      </c>
      <c r="J247" s="12">
        <v>0</v>
      </c>
      <c r="K247" s="12">
        <v>0</v>
      </c>
      <c r="L247" s="3">
        <v>0</v>
      </c>
      <c r="M247" s="12">
        <v>0</v>
      </c>
      <c r="N247" s="14">
        <v>0</v>
      </c>
      <c r="O247" s="15">
        <v>0</v>
      </c>
      <c r="P247" s="14">
        <v>0</v>
      </c>
      <c r="Q247" s="14">
        <v>0</v>
      </c>
      <c r="R247" s="14">
        <f>+Tabla14[[#This Row],[Precio Final]]*Tabla14[[#This Row],[Plan Ajustado]]</f>
        <v>0</v>
      </c>
      <c r="S247" s="14"/>
      <c r="T247" s="16"/>
    </row>
    <row r="248" spans="1:20" hidden="1" x14ac:dyDescent="0.2">
      <c r="A248">
        <v>2</v>
      </c>
      <c r="B248" t="s">
        <v>659</v>
      </c>
      <c r="C248" t="s">
        <v>289</v>
      </c>
      <c r="D248" t="s">
        <v>0</v>
      </c>
      <c r="E248">
        <v>1012503</v>
      </c>
      <c r="F248" t="s">
        <v>341</v>
      </c>
      <c r="G248" t="s">
        <v>333</v>
      </c>
      <c r="H248" t="s">
        <v>334</v>
      </c>
      <c r="I248" s="11">
        <v>0</v>
      </c>
      <c r="J248" s="12">
        <v>0</v>
      </c>
      <c r="K248" s="12">
        <v>0</v>
      </c>
      <c r="L248" s="3">
        <v>16500</v>
      </c>
      <c r="M248" s="12">
        <v>16500</v>
      </c>
      <c r="N248" s="14">
        <v>0</v>
      </c>
      <c r="O248" s="15">
        <v>0</v>
      </c>
      <c r="P248" s="14">
        <v>0</v>
      </c>
      <c r="Q248" s="14">
        <v>5.1446981827560698</v>
      </c>
      <c r="R248" s="14">
        <f>+Tabla14[[#This Row],[Precio Final]]*Tabla14[[#This Row],[Plan Ajustado]]</f>
        <v>84887.520015475151</v>
      </c>
      <c r="S248" s="14"/>
      <c r="T248" s="16"/>
    </row>
    <row r="249" spans="1:20" hidden="1" x14ac:dyDescent="0.2">
      <c r="A249">
        <v>2</v>
      </c>
      <c r="B249" t="s">
        <v>660</v>
      </c>
      <c r="C249" t="s">
        <v>289</v>
      </c>
      <c r="D249" t="s">
        <v>0</v>
      </c>
      <c r="E249">
        <v>1012504</v>
      </c>
      <c r="F249" t="s">
        <v>336</v>
      </c>
      <c r="G249" t="s">
        <v>333</v>
      </c>
      <c r="H249" t="s">
        <v>334</v>
      </c>
      <c r="I249" s="11">
        <v>0</v>
      </c>
      <c r="J249" s="12">
        <v>0</v>
      </c>
      <c r="K249" s="12">
        <v>0</v>
      </c>
      <c r="L249" s="3">
        <v>0</v>
      </c>
      <c r="M249" s="12">
        <v>0</v>
      </c>
      <c r="N249" s="14">
        <v>0</v>
      </c>
      <c r="O249" s="15">
        <v>0</v>
      </c>
      <c r="P249" s="14">
        <v>0</v>
      </c>
      <c r="Q249" s="14">
        <v>0</v>
      </c>
      <c r="R249" s="14">
        <f>+Tabla14[[#This Row],[Precio Final]]*Tabla14[[#This Row],[Plan Ajustado]]</f>
        <v>0</v>
      </c>
      <c r="S249" s="14"/>
      <c r="T249" s="16"/>
    </row>
    <row r="250" spans="1:20" hidden="1" x14ac:dyDescent="0.2">
      <c r="A250">
        <v>2</v>
      </c>
      <c r="B250" t="s">
        <v>661</v>
      </c>
      <c r="C250" t="s">
        <v>289</v>
      </c>
      <c r="D250" t="s">
        <v>0</v>
      </c>
      <c r="E250">
        <v>1012598</v>
      </c>
      <c r="F250" t="s">
        <v>342</v>
      </c>
      <c r="G250" t="s">
        <v>333</v>
      </c>
      <c r="H250" t="s">
        <v>334</v>
      </c>
      <c r="I250" s="11">
        <v>0</v>
      </c>
      <c r="J250" s="12">
        <v>0</v>
      </c>
      <c r="K250" s="12">
        <v>0</v>
      </c>
      <c r="L250" s="3">
        <v>7640</v>
      </c>
      <c r="M250" s="12">
        <v>7640</v>
      </c>
      <c r="N250" s="14">
        <v>0</v>
      </c>
      <c r="O250" s="15">
        <v>0</v>
      </c>
      <c r="P250" s="14">
        <v>0</v>
      </c>
      <c r="Q250" s="14">
        <v>1.0796761375126389</v>
      </c>
      <c r="R250" s="14">
        <f>+Tabla14[[#This Row],[Precio Final]]*Tabla14[[#This Row],[Plan Ajustado]]</f>
        <v>8248.7256905965605</v>
      </c>
      <c r="S250" s="14"/>
      <c r="T250" s="16"/>
    </row>
    <row r="251" spans="1:20" hidden="1" x14ac:dyDescent="0.2">
      <c r="A251">
        <v>1</v>
      </c>
      <c r="B251" t="s">
        <v>662</v>
      </c>
      <c r="C251" t="s">
        <v>289</v>
      </c>
      <c r="D251" t="s">
        <v>343</v>
      </c>
      <c r="E251">
        <v>1012764</v>
      </c>
      <c r="F251" t="s">
        <v>344</v>
      </c>
      <c r="G251" t="s">
        <v>301</v>
      </c>
      <c r="H251" t="s">
        <v>345</v>
      </c>
      <c r="I251" s="11">
        <v>161000</v>
      </c>
      <c r="J251" s="12">
        <v>0</v>
      </c>
      <c r="K251" s="12">
        <v>0</v>
      </c>
      <c r="L251" s="3">
        <v>143799.72000000003</v>
      </c>
      <c r="M251" s="12">
        <v>304799.72000000003</v>
      </c>
      <c r="N251" s="14">
        <v>0.68207764935292203</v>
      </c>
      <c r="O251" s="15">
        <v>0.76217570833333392</v>
      </c>
      <c r="P251" s="14">
        <v>0.76217570833333392</v>
      </c>
      <c r="Q251" s="14">
        <v>0.76217570833333392</v>
      </c>
      <c r="R251" s="14">
        <f>+Tabla14[[#This Row],[Precio Final]]*Tabla14[[#This Row],[Plan Ajustado]]</f>
        <v>232310.94249080186</v>
      </c>
      <c r="S251" s="14"/>
      <c r="T251" s="16"/>
    </row>
    <row r="252" spans="1:20" hidden="1" x14ac:dyDescent="0.2">
      <c r="A252">
        <v>2</v>
      </c>
      <c r="B252" t="s">
        <v>663</v>
      </c>
      <c r="C252" t="s">
        <v>261</v>
      </c>
      <c r="D252" t="s">
        <v>0</v>
      </c>
      <c r="E252">
        <v>1030525</v>
      </c>
      <c r="F252" t="s">
        <v>346</v>
      </c>
      <c r="G252" t="s">
        <v>266</v>
      </c>
      <c r="H252" t="s">
        <v>267</v>
      </c>
      <c r="I252" s="11">
        <v>0</v>
      </c>
      <c r="J252" s="12">
        <v>0</v>
      </c>
      <c r="K252" s="12">
        <v>0</v>
      </c>
      <c r="L252" s="3">
        <v>0</v>
      </c>
      <c r="M252" s="12">
        <v>0</v>
      </c>
      <c r="N252" s="14">
        <v>0</v>
      </c>
      <c r="O252" s="15">
        <v>0</v>
      </c>
      <c r="P252" s="14">
        <v>0</v>
      </c>
      <c r="Q252" s="14">
        <v>0</v>
      </c>
      <c r="R252" s="14">
        <f>+Tabla14[[#This Row],[Precio Final]]*Tabla14[[#This Row],[Plan Ajustado]]</f>
        <v>0</v>
      </c>
      <c r="S252" s="14"/>
      <c r="T252" s="16"/>
    </row>
    <row r="253" spans="1:20" hidden="1" x14ac:dyDescent="0.2">
      <c r="A253">
        <v>1</v>
      </c>
      <c r="B253" t="s">
        <v>664</v>
      </c>
      <c r="C253" t="s">
        <v>261</v>
      </c>
      <c r="D253" t="s">
        <v>21</v>
      </c>
      <c r="E253">
        <v>1030230</v>
      </c>
      <c r="F253" t="s">
        <v>347</v>
      </c>
      <c r="G253" t="s">
        <v>40</v>
      </c>
      <c r="H253" t="s">
        <v>278</v>
      </c>
      <c r="I253" s="11">
        <v>0</v>
      </c>
      <c r="J253" s="12">
        <v>0</v>
      </c>
      <c r="K253" s="12">
        <v>0</v>
      </c>
      <c r="L253" s="3">
        <v>0</v>
      </c>
      <c r="M253" s="12">
        <v>0</v>
      </c>
      <c r="N253" s="14">
        <v>0</v>
      </c>
      <c r="O253" s="15">
        <v>0</v>
      </c>
      <c r="P253" s="14">
        <v>0</v>
      </c>
      <c r="Q253" s="14">
        <v>0</v>
      </c>
      <c r="R253" s="14">
        <f>+Tabla14[[#This Row],[Precio Final]]*Tabla14[[#This Row],[Plan Ajustado]]</f>
        <v>0</v>
      </c>
      <c r="S253" s="14"/>
      <c r="T253" s="16"/>
    </row>
    <row r="254" spans="1:20" hidden="1" x14ac:dyDescent="0.2">
      <c r="A254">
        <v>1</v>
      </c>
      <c r="B254" t="s">
        <v>665</v>
      </c>
      <c r="C254" t="s">
        <v>261</v>
      </c>
      <c r="D254" t="s">
        <v>21</v>
      </c>
      <c r="E254">
        <v>1030672</v>
      </c>
      <c r="F254" t="s">
        <v>348</v>
      </c>
      <c r="G254" t="s">
        <v>263</v>
      </c>
      <c r="H254" t="s">
        <v>264</v>
      </c>
      <c r="I254" s="11">
        <v>0</v>
      </c>
      <c r="J254" s="12">
        <v>0</v>
      </c>
      <c r="K254" s="12">
        <v>0</v>
      </c>
      <c r="L254" s="3">
        <v>0</v>
      </c>
      <c r="M254" s="12">
        <v>0</v>
      </c>
      <c r="N254" s="14">
        <v>0</v>
      </c>
      <c r="O254" s="15">
        <v>0</v>
      </c>
      <c r="P254" s="14">
        <v>0</v>
      </c>
      <c r="Q254" s="14">
        <v>0</v>
      </c>
      <c r="R254" s="14">
        <f>+Tabla14[[#This Row],[Precio Final]]*Tabla14[[#This Row],[Plan Ajustado]]</f>
        <v>0</v>
      </c>
      <c r="S254" s="14"/>
      <c r="T254" s="16"/>
    </row>
    <row r="255" spans="1:20" hidden="1" x14ac:dyDescent="0.2">
      <c r="A255">
        <v>2</v>
      </c>
      <c r="B255" t="s">
        <v>666</v>
      </c>
      <c r="C255" t="s">
        <v>20</v>
      </c>
      <c r="D255" t="s">
        <v>0</v>
      </c>
      <c r="E255">
        <v>1021905</v>
      </c>
      <c r="F255" t="s">
        <v>65</v>
      </c>
      <c r="G255" t="s">
        <v>40</v>
      </c>
      <c r="H255" t="s">
        <v>41</v>
      </c>
      <c r="I255" s="11">
        <v>0</v>
      </c>
      <c r="J255" s="12">
        <v>0</v>
      </c>
      <c r="K255" s="12">
        <v>0</v>
      </c>
      <c r="L255" s="3">
        <v>0</v>
      </c>
      <c r="M255" s="12">
        <v>0</v>
      </c>
      <c r="N255" s="14">
        <v>0</v>
      </c>
      <c r="O255" s="15">
        <v>0</v>
      </c>
      <c r="P255" s="14">
        <v>0</v>
      </c>
      <c r="Q255" s="14">
        <v>0</v>
      </c>
      <c r="R255" s="14">
        <f>+Tabla14[[#This Row],[Precio Final]]*Tabla14[[#This Row],[Plan Ajustado]]</f>
        <v>0</v>
      </c>
      <c r="S255" s="14"/>
      <c r="T255" s="16"/>
    </row>
    <row r="256" spans="1:20" hidden="1" x14ac:dyDescent="0.2">
      <c r="A256">
        <v>2</v>
      </c>
      <c r="B256" t="s">
        <v>667</v>
      </c>
      <c r="C256" t="s">
        <v>20</v>
      </c>
      <c r="D256" t="s">
        <v>0</v>
      </c>
      <c r="E256">
        <v>1021971</v>
      </c>
      <c r="F256" t="s">
        <v>349</v>
      </c>
      <c r="G256" t="s">
        <v>35</v>
      </c>
      <c r="H256" t="s">
        <v>76</v>
      </c>
      <c r="I256" s="11">
        <v>0</v>
      </c>
      <c r="J256" s="12">
        <v>0</v>
      </c>
      <c r="K256" s="12">
        <v>0</v>
      </c>
      <c r="L256" s="3">
        <v>0</v>
      </c>
      <c r="M256" s="12">
        <v>0</v>
      </c>
      <c r="N256" s="14">
        <v>0</v>
      </c>
      <c r="O256" s="15">
        <v>0</v>
      </c>
      <c r="P256" s="14">
        <v>0</v>
      </c>
      <c r="Q256" s="14">
        <v>0</v>
      </c>
      <c r="R256" s="14">
        <f>+Tabla14[[#This Row],[Precio Final]]*Tabla14[[#This Row],[Plan Ajustado]]</f>
        <v>0</v>
      </c>
      <c r="S256" s="14"/>
      <c r="T256" s="16"/>
    </row>
    <row r="257" spans="1:20" hidden="1" x14ac:dyDescent="0.2">
      <c r="A257">
        <v>2</v>
      </c>
      <c r="B257" t="s">
        <v>668</v>
      </c>
      <c r="C257" t="s">
        <v>20</v>
      </c>
      <c r="D257" t="s">
        <v>0</v>
      </c>
      <c r="E257">
        <v>1022418</v>
      </c>
      <c r="F257" t="s">
        <v>350</v>
      </c>
      <c r="G257" t="s">
        <v>69</v>
      </c>
      <c r="H257" t="s">
        <v>107</v>
      </c>
      <c r="I257" s="11">
        <v>23000</v>
      </c>
      <c r="J257" s="12">
        <v>0</v>
      </c>
      <c r="K257" s="12">
        <v>0</v>
      </c>
      <c r="L257" s="3">
        <v>0</v>
      </c>
      <c r="M257" s="12">
        <v>23000</v>
      </c>
      <c r="N257" s="14">
        <v>0</v>
      </c>
      <c r="O257" s="15">
        <v>5.2697172619047601</v>
      </c>
      <c r="P257" s="14">
        <v>5.2697172619047601</v>
      </c>
      <c r="Q257" s="14">
        <v>5.2697172619047601</v>
      </c>
      <c r="R257" s="14">
        <f>+Tabla14[[#This Row],[Precio Final]]*Tabla14[[#This Row],[Plan Ajustado]]</f>
        <v>121203.49702380948</v>
      </c>
      <c r="S257" s="14"/>
      <c r="T257" s="16"/>
    </row>
    <row r="258" spans="1:20" hidden="1" x14ac:dyDescent="0.2">
      <c r="A258">
        <v>1</v>
      </c>
      <c r="B258" t="s">
        <v>669</v>
      </c>
      <c r="C258" t="s">
        <v>20</v>
      </c>
      <c r="D258" t="s">
        <v>120</v>
      </c>
      <c r="E258">
        <v>1022605</v>
      </c>
      <c r="F258" t="s">
        <v>351</v>
      </c>
      <c r="G258" t="s">
        <v>69</v>
      </c>
      <c r="H258" t="s">
        <v>107</v>
      </c>
      <c r="I258" s="11">
        <v>0</v>
      </c>
      <c r="J258" s="12">
        <v>0</v>
      </c>
      <c r="K258" s="12">
        <v>0</v>
      </c>
      <c r="L258" s="3">
        <v>0</v>
      </c>
      <c r="M258" s="12">
        <v>0</v>
      </c>
      <c r="N258" s="14">
        <v>4.2636250000000002</v>
      </c>
      <c r="O258" s="15">
        <v>0</v>
      </c>
      <c r="P258" s="14">
        <v>0</v>
      </c>
      <c r="Q258" s="14">
        <v>0</v>
      </c>
      <c r="R258" s="14">
        <f>+Tabla14[[#This Row],[Precio Final]]*Tabla14[[#This Row],[Plan Ajustado]]</f>
        <v>0</v>
      </c>
      <c r="S258" s="14"/>
      <c r="T258" s="16"/>
    </row>
    <row r="259" spans="1:20" hidden="1" x14ac:dyDescent="0.2">
      <c r="A259">
        <v>1</v>
      </c>
      <c r="B259" t="s">
        <v>670</v>
      </c>
      <c r="C259" t="s">
        <v>20</v>
      </c>
      <c r="D259" t="s">
        <v>21</v>
      </c>
      <c r="E259">
        <v>1022842</v>
      </c>
      <c r="F259" t="s">
        <v>352</v>
      </c>
      <c r="G259" t="s">
        <v>40</v>
      </c>
      <c r="H259" t="s">
        <v>353</v>
      </c>
      <c r="I259" s="11">
        <v>0</v>
      </c>
      <c r="J259" s="12">
        <v>0</v>
      </c>
      <c r="K259" s="12">
        <v>0</v>
      </c>
      <c r="L259" s="3">
        <v>0</v>
      </c>
      <c r="M259" s="12">
        <v>0</v>
      </c>
      <c r="N259" s="14">
        <v>0</v>
      </c>
      <c r="O259" s="15">
        <v>2.5249999999999999</v>
      </c>
      <c r="P259" s="14">
        <v>0</v>
      </c>
      <c r="Q259" s="14">
        <v>0</v>
      </c>
      <c r="R259" s="14">
        <f>+Tabla14[[#This Row],[Precio Final]]*Tabla14[[#This Row],[Plan Ajustado]]</f>
        <v>0</v>
      </c>
      <c r="S259" s="14"/>
      <c r="T259" s="16"/>
    </row>
    <row r="260" spans="1:20" hidden="1" x14ac:dyDescent="0.2">
      <c r="A260">
        <v>1</v>
      </c>
      <c r="B260" t="s">
        <v>671</v>
      </c>
      <c r="C260" t="s">
        <v>20</v>
      </c>
      <c r="D260" t="s">
        <v>21</v>
      </c>
      <c r="E260">
        <v>1022844</v>
      </c>
      <c r="F260" t="s">
        <v>354</v>
      </c>
      <c r="G260" t="s">
        <v>40</v>
      </c>
      <c r="H260" t="s">
        <v>41</v>
      </c>
      <c r="I260" s="11">
        <v>24000</v>
      </c>
      <c r="J260" s="12">
        <v>0</v>
      </c>
      <c r="K260" s="12">
        <v>0</v>
      </c>
      <c r="L260" s="3">
        <v>0</v>
      </c>
      <c r="M260" s="12">
        <v>24000</v>
      </c>
      <c r="N260" s="14">
        <v>0</v>
      </c>
      <c r="O260" s="15">
        <v>1.7235416666666701</v>
      </c>
      <c r="P260" s="14">
        <v>1.7235416666666701</v>
      </c>
      <c r="Q260" s="14">
        <v>1.7235416666666701</v>
      </c>
      <c r="R260" s="14">
        <f>+Tabla14[[#This Row],[Precio Final]]*Tabla14[[#This Row],[Plan Ajustado]]</f>
        <v>41365.00000000008</v>
      </c>
      <c r="S260" s="14"/>
      <c r="T260" s="16"/>
    </row>
    <row r="261" spans="1:20" hidden="1" x14ac:dyDescent="0.2">
      <c r="A261">
        <v>2</v>
      </c>
      <c r="B261" t="s">
        <v>672</v>
      </c>
      <c r="C261" t="s">
        <v>20</v>
      </c>
      <c r="D261" t="s">
        <v>0</v>
      </c>
      <c r="E261">
        <v>1022943</v>
      </c>
      <c r="F261" t="s">
        <v>355</v>
      </c>
      <c r="G261" t="s">
        <v>45</v>
      </c>
      <c r="H261" t="s">
        <v>46</v>
      </c>
      <c r="I261" s="11">
        <v>0</v>
      </c>
      <c r="J261" s="12">
        <v>0</v>
      </c>
      <c r="K261" s="12">
        <v>0</v>
      </c>
      <c r="L261" s="3">
        <v>0</v>
      </c>
      <c r="M261" s="12">
        <v>0</v>
      </c>
      <c r="N261" s="14">
        <v>0</v>
      </c>
      <c r="O261" s="15">
        <v>0</v>
      </c>
      <c r="P261" s="14">
        <v>0</v>
      </c>
      <c r="Q261" s="14">
        <v>0</v>
      </c>
      <c r="R261" s="14">
        <f>+Tabla14[[#This Row],[Precio Final]]*Tabla14[[#This Row],[Plan Ajustado]]</f>
        <v>0</v>
      </c>
      <c r="S261" s="14"/>
      <c r="T261" s="16"/>
    </row>
    <row r="262" spans="1:20" hidden="1" x14ac:dyDescent="0.2">
      <c r="A262">
        <v>2</v>
      </c>
      <c r="B262" t="s">
        <v>673</v>
      </c>
      <c r="C262" t="s">
        <v>20</v>
      </c>
      <c r="D262" t="s">
        <v>0</v>
      </c>
      <c r="E262">
        <v>1022995</v>
      </c>
      <c r="F262" t="s">
        <v>356</v>
      </c>
      <c r="G262" t="s">
        <v>51</v>
      </c>
      <c r="H262" t="s">
        <v>124</v>
      </c>
      <c r="I262" s="11">
        <v>0</v>
      </c>
      <c r="J262" s="12">
        <v>0</v>
      </c>
      <c r="K262" s="12">
        <v>0</v>
      </c>
      <c r="L262" s="3">
        <v>0</v>
      </c>
      <c r="M262" s="12">
        <v>0</v>
      </c>
      <c r="N262" s="14">
        <v>0</v>
      </c>
      <c r="O262" s="15">
        <v>0</v>
      </c>
      <c r="P262" s="14">
        <v>0</v>
      </c>
      <c r="Q262" s="14">
        <v>0</v>
      </c>
      <c r="R262" s="14">
        <f>+Tabla14[[#This Row],[Precio Final]]*Tabla14[[#This Row],[Plan Ajustado]]</f>
        <v>0</v>
      </c>
      <c r="S262" s="14"/>
      <c r="T262" s="16"/>
    </row>
    <row r="263" spans="1:20" hidden="1" x14ac:dyDescent="0.2">
      <c r="A263">
        <v>2</v>
      </c>
      <c r="B263" t="s">
        <v>674</v>
      </c>
      <c r="C263" t="s">
        <v>20</v>
      </c>
      <c r="D263" t="s">
        <v>0</v>
      </c>
      <c r="E263">
        <v>1023110</v>
      </c>
      <c r="F263" t="s">
        <v>357</v>
      </c>
      <c r="G263" t="s">
        <v>29</v>
      </c>
      <c r="H263" t="s">
        <v>100</v>
      </c>
      <c r="I263" s="11">
        <v>0</v>
      </c>
      <c r="J263" s="12">
        <v>0</v>
      </c>
      <c r="K263" s="12">
        <v>0</v>
      </c>
      <c r="L263" s="3">
        <v>0</v>
      </c>
      <c r="M263" s="12">
        <v>0</v>
      </c>
      <c r="N263" s="14">
        <v>0</v>
      </c>
      <c r="O263" s="15">
        <v>0</v>
      </c>
      <c r="P263" s="14">
        <v>0</v>
      </c>
      <c r="Q263" s="14">
        <v>0</v>
      </c>
      <c r="R263" s="14">
        <f>+Tabla14[[#This Row],[Precio Final]]*Tabla14[[#This Row],[Plan Ajustado]]</f>
        <v>0</v>
      </c>
      <c r="S263" s="14"/>
      <c r="T263" s="16"/>
    </row>
    <row r="264" spans="1:20" hidden="1" x14ac:dyDescent="0.2">
      <c r="A264">
        <v>1</v>
      </c>
      <c r="B264" t="s">
        <v>675</v>
      </c>
      <c r="C264" t="s">
        <v>20</v>
      </c>
      <c r="D264" t="s">
        <v>120</v>
      </c>
      <c r="E264">
        <v>1023370</v>
      </c>
      <c r="F264" t="s">
        <v>358</v>
      </c>
      <c r="G264" t="s">
        <v>54</v>
      </c>
      <c r="H264" t="s">
        <v>55</v>
      </c>
      <c r="I264" s="11">
        <v>0</v>
      </c>
      <c r="J264" s="12">
        <v>0</v>
      </c>
      <c r="K264" s="12">
        <v>0</v>
      </c>
      <c r="L264" s="3">
        <v>0</v>
      </c>
      <c r="M264" s="12">
        <v>0</v>
      </c>
      <c r="N264" s="14">
        <v>0</v>
      </c>
      <c r="O264" s="15">
        <v>0</v>
      </c>
      <c r="P264" s="14">
        <v>0</v>
      </c>
      <c r="Q264" s="14">
        <v>0</v>
      </c>
      <c r="R264" s="14">
        <f>+Tabla14[[#This Row],[Precio Final]]*Tabla14[[#This Row],[Plan Ajustado]]</f>
        <v>0</v>
      </c>
      <c r="S264" s="14"/>
      <c r="T264" s="16"/>
    </row>
    <row r="265" spans="1:20" hidden="1" x14ac:dyDescent="0.2">
      <c r="A265">
        <v>1</v>
      </c>
      <c r="B265" t="s">
        <v>676</v>
      </c>
      <c r="C265" t="s">
        <v>20</v>
      </c>
      <c r="D265" t="s">
        <v>120</v>
      </c>
      <c r="E265">
        <v>1023371</v>
      </c>
      <c r="F265" t="s">
        <v>189</v>
      </c>
      <c r="G265" t="s">
        <v>95</v>
      </c>
      <c r="H265" t="s">
        <v>190</v>
      </c>
      <c r="I265" s="11">
        <v>0</v>
      </c>
      <c r="J265" s="12">
        <v>0</v>
      </c>
      <c r="K265" s="12">
        <v>0</v>
      </c>
      <c r="L265" s="3">
        <v>0</v>
      </c>
      <c r="M265" s="12">
        <v>0</v>
      </c>
      <c r="N265" s="14">
        <v>0</v>
      </c>
      <c r="O265" s="15">
        <v>0</v>
      </c>
      <c r="P265" s="14">
        <v>0</v>
      </c>
      <c r="Q265" s="14">
        <v>0</v>
      </c>
      <c r="R265" s="14">
        <f>+Tabla14[[#This Row],[Precio Final]]*Tabla14[[#This Row],[Plan Ajustado]]</f>
        <v>0</v>
      </c>
      <c r="S265" s="14"/>
      <c r="T265" s="16"/>
    </row>
    <row r="266" spans="1:20" hidden="1" x14ac:dyDescent="0.2">
      <c r="A266">
        <v>1</v>
      </c>
      <c r="B266" t="s">
        <v>677</v>
      </c>
      <c r="C266" t="s">
        <v>20</v>
      </c>
      <c r="D266" t="s">
        <v>120</v>
      </c>
      <c r="E266">
        <v>1023372</v>
      </c>
      <c r="F266" t="s">
        <v>88</v>
      </c>
      <c r="G266" t="s">
        <v>359</v>
      </c>
      <c r="H266" t="s">
        <v>46</v>
      </c>
      <c r="I266" s="11">
        <v>24000</v>
      </c>
      <c r="J266" s="12">
        <v>0</v>
      </c>
      <c r="K266" s="12">
        <v>46000</v>
      </c>
      <c r="L266" s="3">
        <v>0</v>
      </c>
      <c r="M266" s="12">
        <v>70000</v>
      </c>
      <c r="N266" s="14">
        <v>2.7135097248992501</v>
      </c>
      <c r="O266" s="15">
        <v>3</v>
      </c>
      <c r="P266" s="14">
        <v>3</v>
      </c>
      <c r="Q266" s="14">
        <v>3</v>
      </c>
      <c r="R266" s="14">
        <f>+Tabla14[[#This Row],[Precio Final]]*Tabla14[[#This Row],[Plan Ajustado]]</f>
        <v>210000</v>
      </c>
      <c r="S266" s="14"/>
      <c r="T266" s="16"/>
    </row>
    <row r="267" spans="1:20" hidden="1" x14ac:dyDescent="0.2">
      <c r="A267">
        <v>1</v>
      </c>
      <c r="B267" t="s">
        <v>678</v>
      </c>
      <c r="C267" t="s">
        <v>20</v>
      </c>
      <c r="D267" t="s">
        <v>120</v>
      </c>
      <c r="E267">
        <v>1023397</v>
      </c>
      <c r="F267" t="s">
        <v>66</v>
      </c>
      <c r="G267" t="s">
        <v>29</v>
      </c>
      <c r="H267" t="s">
        <v>38</v>
      </c>
      <c r="I267" s="11">
        <v>48000</v>
      </c>
      <c r="J267" s="12">
        <v>0</v>
      </c>
      <c r="K267" s="12">
        <v>0</v>
      </c>
      <c r="L267" s="3">
        <v>0</v>
      </c>
      <c r="M267" s="12">
        <v>48000</v>
      </c>
      <c r="N267" s="14">
        <v>0.91356223175965701</v>
      </c>
      <c r="O267" s="15">
        <v>1.1535082916666666</v>
      </c>
      <c r="P267" s="14">
        <v>1.1535082916666666</v>
      </c>
      <c r="Q267" s="14">
        <v>1.1535082916666666</v>
      </c>
      <c r="R267" s="14">
        <f>+Tabla14[[#This Row],[Precio Final]]*Tabla14[[#This Row],[Plan Ajustado]]</f>
        <v>55368.397999999994</v>
      </c>
      <c r="S267" s="14"/>
      <c r="T267" s="16"/>
    </row>
    <row r="268" spans="1:20" x14ac:dyDescent="0.2">
      <c r="A268">
        <v>1</v>
      </c>
      <c r="B268" t="s">
        <v>679</v>
      </c>
      <c r="C268" t="s">
        <v>360</v>
      </c>
      <c r="D268" t="s">
        <v>21</v>
      </c>
      <c r="E268">
        <v>1100407</v>
      </c>
      <c r="F268" t="s">
        <v>361</v>
      </c>
      <c r="G268" t="s">
        <v>362</v>
      </c>
      <c r="H268" t="s">
        <v>363</v>
      </c>
      <c r="I268" s="11">
        <v>9000</v>
      </c>
      <c r="J268" s="12">
        <v>0</v>
      </c>
      <c r="K268" s="12">
        <v>0</v>
      </c>
      <c r="L268" s="3">
        <v>0</v>
      </c>
      <c r="M268" s="12">
        <v>9000</v>
      </c>
      <c r="N268" s="14">
        <v>0</v>
      </c>
      <c r="O268" s="15">
        <v>3.9</v>
      </c>
      <c r="P268" s="14">
        <v>3.9</v>
      </c>
      <c r="Q268" s="14">
        <v>3.9</v>
      </c>
      <c r="R268" s="14">
        <f>+Tabla14[[#This Row],[Precio Final]]*Tabla14[[#This Row],[Plan Ajustado]]</f>
        <v>35100</v>
      </c>
      <c r="S268" s="14"/>
      <c r="T268" s="16"/>
    </row>
    <row r="269" spans="1:20" x14ac:dyDescent="0.2">
      <c r="A269">
        <v>1</v>
      </c>
      <c r="B269" t="s">
        <v>680</v>
      </c>
      <c r="C269" t="s">
        <v>360</v>
      </c>
      <c r="D269" t="s">
        <v>21</v>
      </c>
      <c r="E269">
        <v>1100408</v>
      </c>
      <c r="F269" t="s">
        <v>364</v>
      </c>
      <c r="G269" t="s">
        <v>362</v>
      </c>
      <c r="H269" t="s">
        <v>363</v>
      </c>
      <c r="I269" s="11">
        <v>9000</v>
      </c>
      <c r="J269" s="12">
        <v>0</v>
      </c>
      <c r="K269" s="12">
        <v>0</v>
      </c>
      <c r="L269" s="3">
        <v>0</v>
      </c>
      <c r="M269" s="12">
        <v>9000</v>
      </c>
      <c r="N269" s="14">
        <v>0</v>
      </c>
      <c r="O269" s="15">
        <v>3.9</v>
      </c>
      <c r="P269" s="14">
        <v>3.9</v>
      </c>
      <c r="Q269" s="14">
        <v>3.9</v>
      </c>
      <c r="R269" s="14">
        <f>+Tabla14[[#This Row],[Precio Final]]*Tabla14[[#This Row],[Plan Ajustado]]</f>
        <v>35100</v>
      </c>
      <c r="S269" s="14"/>
      <c r="T269" s="16"/>
    </row>
    <row r="270" spans="1:20" hidden="1" x14ac:dyDescent="0.2">
      <c r="A270">
        <v>2</v>
      </c>
      <c r="B270" t="s">
        <v>681</v>
      </c>
      <c r="C270" t="s">
        <v>261</v>
      </c>
      <c r="D270" t="s">
        <v>0</v>
      </c>
      <c r="E270">
        <v>1030419</v>
      </c>
      <c r="F270" t="s">
        <v>365</v>
      </c>
      <c r="G270" t="s">
        <v>269</v>
      </c>
      <c r="H270" t="s">
        <v>366</v>
      </c>
      <c r="I270" s="11">
        <v>20000</v>
      </c>
      <c r="J270" s="12">
        <v>0</v>
      </c>
      <c r="K270" s="12">
        <v>0</v>
      </c>
      <c r="L270" s="3">
        <v>0</v>
      </c>
      <c r="M270" s="12">
        <v>20000</v>
      </c>
      <c r="N270" s="14">
        <v>0</v>
      </c>
      <c r="O270" s="15">
        <v>1.7749999999999999</v>
      </c>
      <c r="P270" s="14">
        <v>1.7749999999999999</v>
      </c>
      <c r="Q270" s="14">
        <v>1.7749999999999999</v>
      </c>
      <c r="R270" s="14">
        <f>+Tabla14[[#This Row],[Precio Final]]*Tabla14[[#This Row],[Plan Ajustado]]</f>
        <v>35500</v>
      </c>
      <c r="S270" s="14"/>
      <c r="T270" s="16"/>
    </row>
    <row r="271" spans="1:20" hidden="1" x14ac:dyDescent="0.2">
      <c r="A271">
        <v>2</v>
      </c>
      <c r="B271" t="s">
        <v>682</v>
      </c>
      <c r="C271" t="s">
        <v>289</v>
      </c>
      <c r="D271" t="s">
        <v>0</v>
      </c>
      <c r="E271">
        <v>1012424</v>
      </c>
      <c r="F271" t="s">
        <v>367</v>
      </c>
      <c r="G271" t="s">
        <v>266</v>
      </c>
      <c r="H271" t="s">
        <v>339</v>
      </c>
      <c r="I271" s="11">
        <v>0</v>
      </c>
      <c r="J271" s="12">
        <v>0</v>
      </c>
      <c r="K271" s="12">
        <v>0</v>
      </c>
      <c r="L271" s="3">
        <v>0</v>
      </c>
      <c r="M271" s="12">
        <v>0</v>
      </c>
      <c r="N271" s="14">
        <v>0</v>
      </c>
      <c r="O271" s="15">
        <v>0</v>
      </c>
      <c r="P271" s="14">
        <v>0</v>
      </c>
      <c r="Q271" s="14">
        <v>0</v>
      </c>
      <c r="R271" s="14">
        <f>+Tabla14[[#This Row],[Precio Final]]*Tabla14[[#This Row],[Plan Ajustado]]</f>
        <v>0</v>
      </c>
      <c r="S271" s="14"/>
      <c r="T271" s="16"/>
    </row>
    <row r="272" spans="1:20" hidden="1" x14ac:dyDescent="0.2">
      <c r="A272">
        <v>2</v>
      </c>
      <c r="B272" t="s">
        <v>683</v>
      </c>
      <c r="C272" t="s">
        <v>289</v>
      </c>
      <c r="D272" t="s">
        <v>0</v>
      </c>
      <c r="E272">
        <v>1012454</v>
      </c>
      <c r="F272" t="s">
        <v>368</v>
      </c>
      <c r="G272" t="s">
        <v>266</v>
      </c>
      <c r="H272" t="s">
        <v>339</v>
      </c>
      <c r="I272" s="11">
        <v>0</v>
      </c>
      <c r="J272" s="12">
        <v>0</v>
      </c>
      <c r="K272" s="12">
        <v>0</v>
      </c>
      <c r="L272" s="3">
        <v>0</v>
      </c>
      <c r="M272" s="12">
        <v>0</v>
      </c>
      <c r="N272" s="14">
        <v>0</v>
      </c>
      <c r="O272" s="15">
        <v>0</v>
      </c>
      <c r="P272" s="14">
        <v>0</v>
      </c>
      <c r="Q272" s="14">
        <v>0</v>
      </c>
      <c r="R272" s="14">
        <f>+Tabla14[[#This Row],[Precio Final]]*Tabla14[[#This Row],[Plan Ajustado]]</f>
        <v>0</v>
      </c>
      <c r="S272" s="14"/>
      <c r="T272" s="16"/>
    </row>
    <row r="273" spans="1:20" hidden="1" x14ac:dyDescent="0.2">
      <c r="A273">
        <v>1</v>
      </c>
      <c r="B273" t="s">
        <v>684</v>
      </c>
      <c r="C273" t="s">
        <v>20</v>
      </c>
      <c r="D273" t="s">
        <v>21</v>
      </c>
      <c r="E273">
        <v>1021005</v>
      </c>
      <c r="F273" t="s">
        <v>369</v>
      </c>
      <c r="G273" t="s">
        <v>95</v>
      </c>
      <c r="H273" t="s">
        <v>96</v>
      </c>
      <c r="I273" s="11">
        <v>0</v>
      </c>
      <c r="J273" s="12">
        <v>0</v>
      </c>
      <c r="K273" s="12">
        <v>0</v>
      </c>
      <c r="L273" s="3">
        <v>0</v>
      </c>
      <c r="M273" s="12">
        <v>0</v>
      </c>
      <c r="N273" s="14">
        <v>0</v>
      </c>
      <c r="O273" s="15">
        <v>0</v>
      </c>
      <c r="P273" s="14">
        <v>0</v>
      </c>
      <c r="Q273" s="14">
        <v>0</v>
      </c>
      <c r="R273" s="14">
        <f>+Tabla14[[#This Row],[Precio Final]]*Tabla14[[#This Row],[Plan Ajustado]]</f>
        <v>0</v>
      </c>
      <c r="S273" s="14"/>
      <c r="T273" s="16"/>
    </row>
    <row r="274" spans="1:20" hidden="1" x14ac:dyDescent="0.2">
      <c r="A274">
        <v>1</v>
      </c>
      <c r="B274" t="s">
        <v>685</v>
      </c>
      <c r="C274" t="s">
        <v>20</v>
      </c>
      <c r="D274" t="s">
        <v>21</v>
      </c>
      <c r="E274">
        <v>1022102</v>
      </c>
      <c r="F274" t="s">
        <v>370</v>
      </c>
      <c r="G274" t="s">
        <v>48</v>
      </c>
      <c r="H274" t="s">
        <v>49</v>
      </c>
      <c r="I274" s="11">
        <v>0</v>
      </c>
      <c r="J274" s="12">
        <v>0</v>
      </c>
      <c r="K274" s="12">
        <v>0</v>
      </c>
      <c r="L274" s="3">
        <v>0</v>
      </c>
      <c r="M274" s="12">
        <v>0</v>
      </c>
      <c r="N274" s="14">
        <v>0</v>
      </c>
      <c r="O274" s="15">
        <v>0</v>
      </c>
      <c r="P274" s="14">
        <v>0</v>
      </c>
      <c r="Q274" s="14">
        <v>0</v>
      </c>
      <c r="R274" s="14">
        <f>+Tabla14[[#This Row],[Precio Final]]*Tabla14[[#This Row],[Plan Ajustado]]</f>
        <v>0</v>
      </c>
      <c r="S274" s="14"/>
      <c r="T274" s="16"/>
    </row>
    <row r="275" spans="1:20" hidden="1" x14ac:dyDescent="0.2">
      <c r="A275">
        <v>1</v>
      </c>
      <c r="B275" t="s">
        <v>686</v>
      </c>
      <c r="C275" t="s">
        <v>20</v>
      </c>
      <c r="D275" t="s">
        <v>21</v>
      </c>
      <c r="E275">
        <v>1020993</v>
      </c>
      <c r="F275" t="s">
        <v>189</v>
      </c>
      <c r="G275" t="s">
        <v>95</v>
      </c>
      <c r="H275" t="s">
        <v>190</v>
      </c>
      <c r="I275" s="11">
        <v>2900</v>
      </c>
      <c r="J275" s="12">
        <v>0</v>
      </c>
      <c r="K275" s="12">
        <v>0</v>
      </c>
      <c r="L275" s="3">
        <v>0</v>
      </c>
      <c r="M275" s="12">
        <v>2900</v>
      </c>
      <c r="N275" s="14">
        <v>0</v>
      </c>
      <c r="O275" s="15">
        <v>1.9</v>
      </c>
      <c r="P275" s="14">
        <v>1.9</v>
      </c>
      <c r="Q275" s="14">
        <v>1.9</v>
      </c>
      <c r="R275" s="14">
        <f>+Tabla14[[#This Row],[Precio Final]]*Tabla14[[#This Row],[Plan Ajustado]]</f>
        <v>5510</v>
      </c>
      <c r="S275" s="14"/>
      <c r="T275" s="16"/>
    </row>
    <row r="276" spans="1:20" hidden="1" x14ac:dyDescent="0.2">
      <c r="A276">
        <v>1</v>
      </c>
      <c r="B276" t="s">
        <v>687</v>
      </c>
      <c r="C276" t="s">
        <v>20</v>
      </c>
      <c r="D276" t="s">
        <v>120</v>
      </c>
      <c r="E276">
        <v>1022767</v>
      </c>
      <c r="F276" t="s">
        <v>371</v>
      </c>
      <c r="G276" t="s">
        <v>29</v>
      </c>
      <c r="H276" t="s">
        <v>38</v>
      </c>
      <c r="I276" s="11">
        <v>0</v>
      </c>
      <c r="J276" s="12">
        <v>0</v>
      </c>
      <c r="K276" s="12">
        <v>0</v>
      </c>
      <c r="L276" s="3">
        <v>0</v>
      </c>
      <c r="M276" s="12">
        <v>0</v>
      </c>
      <c r="N276" s="14">
        <v>0</v>
      </c>
      <c r="O276" s="15">
        <v>0</v>
      </c>
      <c r="P276" s="14">
        <v>0</v>
      </c>
      <c r="Q276" s="14">
        <v>0</v>
      </c>
      <c r="R276" s="14">
        <f>+Tabla14[[#This Row],[Precio Final]]*Tabla14[[#This Row],[Plan Ajustado]]</f>
        <v>0</v>
      </c>
      <c r="S276" s="14"/>
      <c r="T276" s="16"/>
    </row>
    <row r="277" spans="1:20" hidden="1" x14ac:dyDescent="0.2">
      <c r="A277">
        <v>2</v>
      </c>
      <c r="B277" t="s">
        <v>688</v>
      </c>
      <c r="C277" t="s">
        <v>20</v>
      </c>
      <c r="D277" t="s">
        <v>0</v>
      </c>
      <c r="E277">
        <v>1021740</v>
      </c>
      <c r="F277" t="s">
        <v>72</v>
      </c>
      <c r="G277" t="s">
        <v>69</v>
      </c>
      <c r="H277" t="s">
        <v>70</v>
      </c>
      <c r="I277" s="11">
        <v>0</v>
      </c>
      <c r="J277" s="12">
        <v>0</v>
      </c>
      <c r="K277" s="12">
        <v>0</v>
      </c>
      <c r="L277" s="3">
        <v>0</v>
      </c>
      <c r="M277" s="12">
        <v>0</v>
      </c>
      <c r="N277" s="14">
        <v>0</v>
      </c>
      <c r="O277" s="15">
        <v>0</v>
      </c>
      <c r="P277" s="14">
        <v>0</v>
      </c>
      <c r="Q277" s="14">
        <v>0</v>
      </c>
      <c r="R277" s="14">
        <f>+Tabla14[[#This Row],[Precio Final]]*Tabla14[[#This Row],[Plan Ajustado]]</f>
        <v>0</v>
      </c>
      <c r="S277" s="14"/>
      <c r="T277" s="16"/>
    </row>
    <row r="278" spans="1:20" hidden="1" x14ac:dyDescent="0.2">
      <c r="A278">
        <v>2</v>
      </c>
      <c r="B278" t="s">
        <v>689</v>
      </c>
      <c r="C278" t="s">
        <v>20</v>
      </c>
      <c r="D278" t="s">
        <v>0</v>
      </c>
      <c r="E278">
        <v>1022388</v>
      </c>
      <c r="F278" t="s">
        <v>372</v>
      </c>
      <c r="G278" t="s">
        <v>26</v>
      </c>
      <c r="H278" t="s">
        <v>27</v>
      </c>
      <c r="I278" s="11">
        <v>0</v>
      </c>
      <c r="J278" s="12">
        <v>0</v>
      </c>
      <c r="K278" s="12">
        <v>0</v>
      </c>
      <c r="L278" s="3">
        <v>0</v>
      </c>
      <c r="M278" s="12">
        <v>0</v>
      </c>
      <c r="N278" s="14">
        <v>0</v>
      </c>
      <c r="O278" s="15">
        <v>0</v>
      </c>
      <c r="P278" s="14">
        <v>0</v>
      </c>
      <c r="Q278" s="14">
        <v>0</v>
      </c>
      <c r="R278" s="14">
        <f>+Tabla14[[#This Row],[Precio Final]]*Tabla14[[#This Row],[Plan Ajustado]]</f>
        <v>0</v>
      </c>
      <c r="S278" s="14"/>
      <c r="T278" s="16"/>
    </row>
    <row r="279" spans="1:20" hidden="1" x14ac:dyDescent="0.2">
      <c r="A279">
        <v>2</v>
      </c>
      <c r="B279" t="s">
        <v>690</v>
      </c>
      <c r="C279" t="s">
        <v>20</v>
      </c>
      <c r="D279" t="s">
        <v>0</v>
      </c>
      <c r="E279">
        <v>1022646</v>
      </c>
      <c r="F279" t="s">
        <v>373</v>
      </c>
      <c r="G279" t="s">
        <v>51</v>
      </c>
      <c r="H279" t="s">
        <v>52</v>
      </c>
      <c r="I279" s="11">
        <v>0</v>
      </c>
      <c r="J279" s="12">
        <v>0</v>
      </c>
      <c r="K279" s="12">
        <v>0</v>
      </c>
      <c r="L279" s="3">
        <v>0</v>
      </c>
      <c r="M279" s="12">
        <v>0</v>
      </c>
      <c r="N279" s="14">
        <v>0</v>
      </c>
      <c r="O279" s="15">
        <v>0</v>
      </c>
      <c r="P279" s="14">
        <v>0</v>
      </c>
      <c r="Q279" s="14">
        <v>0</v>
      </c>
      <c r="R279" s="14">
        <f>+Tabla14[[#This Row],[Precio Final]]*Tabla14[[#This Row],[Plan Ajustado]]</f>
        <v>0</v>
      </c>
      <c r="S279" s="14"/>
      <c r="T279" s="16"/>
    </row>
    <row r="280" spans="1:20" hidden="1" x14ac:dyDescent="0.2">
      <c r="A280">
        <v>2</v>
      </c>
      <c r="B280" t="s">
        <v>691</v>
      </c>
      <c r="C280" t="s">
        <v>20</v>
      </c>
      <c r="D280" t="s">
        <v>0</v>
      </c>
      <c r="E280">
        <v>1023035</v>
      </c>
      <c r="F280" t="s">
        <v>374</v>
      </c>
      <c r="G280" t="s">
        <v>40</v>
      </c>
      <c r="H280" t="s">
        <v>41</v>
      </c>
      <c r="I280" s="11">
        <v>20000</v>
      </c>
      <c r="J280" s="12">
        <v>0</v>
      </c>
      <c r="K280" s="12">
        <v>0</v>
      </c>
      <c r="L280" s="3">
        <v>0</v>
      </c>
      <c r="M280" s="12">
        <v>20000</v>
      </c>
      <c r="N280" s="14">
        <v>0</v>
      </c>
      <c r="O280" s="15">
        <v>0.92500000000000004</v>
      </c>
      <c r="P280" s="14">
        <v>0.92500000000000004</v>
      </c>
      <c r="Q280" s="14">
        <v>0.92500000000000004</v>
      </c>
      <c r="R280" s="14">
        <f>+Tabla14[[#This Row],[Precio Final]]*Tabla14[[#This Row],[Plan Ajustado]]</f>
        <v>18500</v>
      </c>
      <c r="S280" s="14"/>
      <c r="T280" s="16"/>
    </row>
    <row r="281" spans="1:20" hidden="1" x14ac:dyDescent="0.2">
      <c r="A281">
        <v>2</v>
      </c>
      <c r="B281" t="s">
        <v>692</v>
      </c>
      <c r="C281" t="s">
        <v>20</v>
      </c>
      <c r="D281" t="s">
        <v>0</v>
      </c>
      <c r="E281">
        <v>1023362</v>
      </c>
      <c r="F281" t="s">
        <v>375</v>
      </c>
      <c r="G281" t="s">
        <v>376</v>
      </c>
      <c r="H281" t="s">
        <v>377</v>
      </c>
      <c r="I281" s="11">
        <v>0</v>
      </c>
      <c r="J281" s="12">
        <v>0</v>
      </c>
      <c r="K281" s="12">
        <v>0</v>
      </c>
      <c r="L281" s="3">
        <v>0</v>
      </c>
      <c r="M281" s="12">
        <v>0</v>
      </c>
      <c r="N281" s="14">
        <v>0</v>
      </c>
      <c r="O281" s="15">
        <v>0</v>
      </c>
      <c r="P281" s="14">
        <v>0</v>
      </c>
      <c r="Q281" s="14">
        <v>0</v>
      </c>
      <c r="R281" s="14">
        <f>+Tabla14[[#This Row],[Precio Final]]*Tabla14[[#This Row],[Plan Ajustado]]</f>
        <v>0</v>
      </c>
      <c r="S281" s="14"/>
      <c r="T281" s="16"/>
    </row>
    <row r="282" spans="1:20" hidden="1" x14ac:dyDescent="0.2">
      <c r="A282">
        <v>2</v>
      </c>
      <c r="B282" t="s">
        <v>693</v>
      </c>
      <c r="C282" t="s">
        <v>20</v>
      </c>
      <c r="D282" t="s">
        <v>0</v>
      </c>
      <c r="E282">
        <v>1023363</v>
      </c>
      <c r="F282" t="s">
        <v>378</v>
      </c>
      <c r="G282" t="s">
        <v>376</v>
      </c>
      <c r="H282" t="s">
        <v>379</v>
      </c>
      <c r="I282" s="11">
        <v>0</v>
      </c>
      <c r="J282" s="12">
        <v>0</v>
      </c>
      <c r="K282" s="12">
        <v>0</v>
      </c>
      <c r="L282" s="3">
        <v>0</v>
      </c>
      <c r="M282" s="12">
        <v>0</v>
      </c>
      <c r="N282" s="14">
        <v>0</v>
      </c>
      <c r="O282" s="15">
        <v>0</v>
      </c>
      <c r="P282" s="14">
        <v>0</v>
      </c>
      <c r="Q282" s="14">
        <v>0</v>
      </c>
      <c r="R282" s="14">
        <f>+Tabla14[[#This Row],[Precio Final]]*Tabla14[[#This Row],[Plan Ajustado]]</f>
        <v>0</v>
      </c>
      <c r="S282" s="14"/>
      <c r="T282" s="16"/>
    </row>
    <row r="283" spans="1:20" hidden="1" x14ac:dyDescent="0.2">
      <c r="A283">
        <v>2</v>
      </c>
      <c r="B283" t="s">
        <v>694</v>
      </c>
      <c r="C283" t="s">
        <v>20</v>
      </c>
      <c r="D283" t="s">
        <v>0</v>
      </c>
      <c r="E283">
        <v>1023364</v>
      </c>
      <c r="F283" t="s">
        <v>380</v>
      </c>
      <c r="G283" t="s">
        <v>69</v>
      </c>
      <c r="H283" t="s">
        <v>105</v>
      </c>
      <c r="I283" s="11">
        <v>0</v>
      </c>
      <c r="J283" s="12">
        <v>0</v>
      </c>
      <c r="K283" s="12">
        <v>0</v>
      </c>
      <c r="L283" s="3">
        <v>0</v>
      </c>
      <c r="M283" s="12">
        <v>0</v>
      </c>
      <c r="N283" s="14">
        <v>0</v>
      </c>
      <c r="O283" s="15">
        <v>0</v>
      </c>
      <c r="P283" s="14">
        <v>0</v>
      </c>
      <c r="Q283" s="14">
        <v>0</v>
      </c>
      <c r="R283" s="14">
        <f>+Tabla14[[#This Row],[Precio Final]]*Tabla14[[#This Row],[Plan Ajustado]]</f>
        <v>0</v>
      </c>
      <c r="S283" s="14"/>
      <c r="T283" s="16"/>
    </row>
    <row r="284" spans="1:20" hidden="1" x14ac:dyDescent="0.2">
      <c r="A284">
        <v>2</v>
      </c>
      <c r="B284" t="s">
        <v>695</v>
      </c>
      <c r="C284" t="s">
        <v>20</v>
      </c>
      <c r="D284" t="s">
        <v>0</v>
      </c>
      <c r="E284">
        <v>1023365</v>
      </c>
      <c r="F284" t="s">
        <v>381</v>
      </c>
      <c r="G284" t="s">
        <v>29</v>
      </c>
      <c r="H284" t="s">
        <v>74</v>
      </c>
      <c r="I284" s="11">
        <v>0</v>
      </c>
      <c r="J284" s="12">
        <v>0</v>
      </c>
      <c r="K284" s="12">
        <v>0</v>
      </c>
      <c r="L284" s="3">
        <v>0</v>
      </c>
      <c r="M284" s="12">
        <v>0</v>
      </c>
      <c r="N284" s="14">
        <v>0</v>
      </c>
      <c r="O284" s="15">
        <v>0</v>
      </c>
      <c r="P284" s="14">
        <v>0</v>
      </c>
      <c r="Q284" s="14">
        <v>0</v>
      </c>
      <c r="R284" s="14">
        <f>+Tabla14[[#This Row],[Precio Final]]*Tabla14[[#This Row],[Plan Ajustado]]</f>
        <v>0</v>
      </c>
      <c r="S284" s="14"/>
      <c r="T284" s="16"/>
    </row>
    <row r="285" spans="1:20" hidden="1" x14ac:dyDescent="0.2">
      <c r="A285">
        <v>2</v>
      </c>
      <c r="B285" t="s">
        <v>696</v>
      </c>
      <c r="C285" t="s">
        <v>20</v>
      </c>
      <c r="D285" t="s">
        <v>0</v>
      </c>
      <c r="E285">
        <v>1023366</v>
      </c>
      <c r="F285" t="s">
        <v>382</v>
      </c>
      <c r="G285" t="s">
        <v>69</v>
      </c>
      <c r="H285" t="s">
        <v>105</v>
      </c>
      <c r="I285" s="11">
        <v>0</v>
      </c>
      <c r="J285" s="12">
        <v>0</v>
      </c>
      <c r="K285" s="12">
        <v>0</v>
      </c>
      <c r="L285" s="3">
        <v>0</v>
      </c>
      <c r="M285" s="12">
        <v>0</v>
      </c>
      <c r="N285" s="14">
        <v>0</v>
      </c>
      <c r="O285" s="15">
        <v>0</v>
      </c>
      <c r="P285" s="14">
        <v>0</v>
      </c>
      <c r="Q285" s="14">
        <v>0</v>
      </c>
      <c r="R285" s="14">
        <f>+Tabla14[[#This Row],[Precio Final]]*Tabla14[[#This Row],[Plan Ajustado]]</f>
        <v>0</v>
      </c>
      <c r="S285" s="14"/>
      <c r="T285" s="16"/>
    </row>
    <row r="286" spans="1:20" hidden="1" x14ac:dyDescent="0.2">
      <c r="A286">
        <v>2</v>
      </c>
      <c r="B286" t="s">
        <v>697</v>
      </c>
      <c r="C286" t="s">
        <v>20</v>
      </c>
      <c r="D286" t="s">
        <v>0</v>
      </c>
      <c r="E286">
        <v>1023367</v>
      </c>
      <c r="F286" t="s">
        <v>383</v>
      </c>
      <c r="G286" t="s">
        <v>384</v>
      </c>
      <c r="H286" t="s">
        <v>385</v>
      </c>
      <c r="I286" s="11">
        <v>0</v>
      </c>
      <c r="J286" s="12">
        <v>0</v>
      </c>
      <c r="K286" s="12">
        <v>0</v>
      </c>
      <c r="L286" s="3">
        <v>0</v>
      </c>
      <c r="M286" s="12">
        <v>0</v>
      </c>
      <c r="N286" s="14">
        <v>0</v>
      </c>
      <c r="O286" s="15">
        <v>0</v>
      </c>
      <c r="P286" s="14">
        <v>0</v>
      </c>
      <c r="Q286" s="14">
        <v>0</v>
      </c>
      <c r="R286" s="14">
        <f>+Tabla14[[#This Row],[Precio Final]]*Tabla14[[#This Row],[Plan Ajustado]]</f>
        <v>0</v>
      </c>
      <c r="S286" s="14"/>
      <c r="T286" s="16"/>
    </row>
    <row r="287" spans="1:20" hidden="1" x14ac:dyDescent="0.2">
      <c r="A287">
        <v>2</v>
      </c>
      <c r="B287" t="s">
        <v>698</v>
      </c>
      <c r="C287" t="s">
        <v>20</v>
      </c>
      <c r="D287" t="s">
        <v>0</v>
      </c>
      <c r="E287">
        <v>1023368</v>
      </c>
      <c r="F287" t="s">
        <v>386</v>
      </c>
      <c r="G287" t="s">
        <v>376</v>
      </c>
      <c r="H287" t="s">
        <v>387</v>
      </c>
      <c r="I287" s="11">
        <v>0</v>
      </c>
      <c r="J287" s="12">
        <v>0</v>
      </c>
      <c r="K287" s="12">
        <v>0</v>
      </c>
      <c r="L287" s="3">
        <v>0</v>
      </c>
      <c r="M287" s="12">
        <v>0</v>
      </c>
      <c r="N287" s="14">
        <v>0</v>
      </c>
      <c r="O287" s="15">
        <v>0</v>
      </c>
      <c r="P287" s="14">
        <v>0</v>
      </c>
      <c r="Q287" s="14">
        <v>0</v>
      </c>
      <c r="R287" s="14">
        <f>+Tabla14[[#This Row],[Precio Final]]*Tabla14[[#This Row],[Plan Ajustado]]</f>
        <v>0</v>
      </c>
      <c r="S287" s="14"/>
      <c r="T287" s="16"/>
    </row>
    <row r="288" spans="1:20" hidden="1" x14ac:dyDescent="0.2">
      <c r="A288">
        <v>1</v>
      </c>
      <c r="B288" t="s">
        <v>699</v>
      </c>
      <c r="C288" t="s">
        <v>20</v>
      </c>
      <c r="D288" t="s">
        <v>196</v>
      </c>
      <c r="E288">
        <v>1023166</v>
      </c>
      <c r="F288" t="s">
        <v>249</v>
      </c>
      <c r="G288" t="s">
        <v>51</v>
      </c>
      <c r="H288" t="s">
        <v>52</v>
      </c>
      <c r="I288" s="11">
        <v>0</v>
      </c>
      <c r="J288" s="12">
        <v>0</v>
      </c>
      <c r="K288" s="12">
        <v>0</v>
      </c>
      <c r="L288" s="3">
        <v>0</v>
      </c>
      <c r="M288" s="12">
        <v>0</v>
      </c>
      <c r="N288" s="14">
        <v>0</v>
      </c>
      <c r="O288" s="15">
        <v>0</v>
      </c>
      <c r="P288" s="14">
        <v>0</v>
      </c>
      <c r="Q288" s="14">
        <v>1.365764</v>
      </c>
      <c r="R288" s="14">
        <f>+Tabla14[[#This Row],[Precio Final]]*Tabla14[[#This Row],[Plan Ajustado]]</f>
        <v>0</v>
      </c>
      <c r="S288" s="14"/>
      <c r="T288" s="16"/>
    </row>
    <row r="289" spans="1:20" hidden="1" x14ac:dyDescent="0.2">
      <c r="A289">
        <v>1</v>
      </c>
      <c r="B289" t="s">
        <v>700</v>
      </c>
      <c r="C289" t="s">
        <v>289</v>
      </c>
      <c r="D289" t="s">
        <v>21</v>
      </c>
      <c r="E289">
        <v>1011105</v>
      </c>
      <c r="F289" t="s">
        <v>388</v>
      </c>
      <c r="G289" t="s">
        <v>263</v>
      </c>
      <c r="H289" t="s">
        <v>264</v>
      </c>
      <c r="I289" s="11">
        <v>0</v>
      </c>
      <c r="J289" s="12">
        <v>0</v>
      </c>
      <c r="K289" s="12">
        <v>0</v>
      </c>
      <c r="L289" s="3">
        <v>0</v>
      </c>
      <c r="M289" s="12">
        <v>0</v>
      </c>
      <c r="N289" s="14">
        <v>0</v>
      </c>
      <c r="O289" s="15">
        <v>2.5477857142857103</v>
      </c>
      <c r="P289" s="14">
        <v>0</v>
      </c>
      <c r="Q289" s="14">
        <v>0</v>
      </c>
      <c r="R289" s="14">
        <f>+Tabla14[[#This Row],[Precio Final]]*Tabla14[[#This Row],[Plan Ajustado]]</f>
        <v>0</v>
      </c>
      <c r="S289" s="14"/>
      <c r="T289" s="16"/>
    </row>
    <row r="290" spans="1:20" hidden="1" x14ac:dyDescent="0.2">
      <c r="A290">
        <v>1</v>
      </c>
      <c r="B290" t="s">
        <v>701</v>
      </c>
      <c r="C290" t="s">
        <v>261</v>
      </c>
      <c r="D290" t="s">
        <v>21</v>
      </c>
      <c r="E290">
        <v>1030661</v>
      </c>
      <c r="F290" t="s">
        <v>389</v>
      </c>
      <c r="G290" t="s">
        <v>275</v>
      </c>
      <c r="H290" t="s">
        <v>280</v>
      </c>
      <c r="I290" s="11">
        <v>0</v>
      </c>
      <c r="J290" s="12">
        <v>0</v>
      </c>
      <c r="K290" s="12">
        <v>0</v>
      </c>
      <c r="L290" s="3">
        <v>0</v>
      </c>
      <c r="M290" s="12">
        <v>0</v>
      </c>
      <c r="N290" s="14">
        <v>0</v>
      </c>
      <c r="O290" s="15">
        <v>0</v>
      </c>
      <c r="P290" s="14">
        <v>0</v>
      </c>
      <c r="Q290" s="14">
        <v>0</v>
      </c>
      <c r="R290" s="14">
        <f>+Tabla14[[#This Row],[Precio Final]]*Tabla14[[#This Row],[Plan Ajustado]]</f>
        <v>0</v>
      </c>
      <c r="S290" s="14"/>
      <c r="T290" s="16"/>
    </row>
    <row r="291" spans="1:20" hidden="1" x14ac:dyDescent="0.2">
      <c r="A291">
        <v>1</v>
      </c>
      <c r="B291" t="s">
        <v>702</v>
      </c>
      <c r="C291" t="s">
        <v>261</v>
      </c>
      <c r="D291" t="s">
        <v>21</v>
      </c>
      <c r="E291">
        <v>1030736</v>
      </c>
      <c r="F291" t="s">
        <v>390</v>
      </c>
      <c r="G291" t="s">
        <v>275</v>
      </c>
      <c r="H291" t="s">
        <v>280</v>
      </c>
      <c r="I291" s="11">
        <v>0</v>
      </c>
      <c r="J291" s="12">
        <v>0</v>
      </c>
      <c r="K291" s="12">
        <v>0</v>
      </c>
      <c r="L291" s="3">
        <v>0</v>
      </c>
      <c r="M291" s="12">
        <v>0</v>
      </c>
      <c r="N291" s="14">
        <v>0</v>
      </c>
      <c r="O291" s="15">
        <v>0</v>
      </c>
      <c r="P291" s="14">
        <v>0</v>
      </c>
      <c r="Q291" s="14">
        <v>0</v>
      </c>
      <c r="R291" s="14">
        <f>+Tabla14[[#This Row],[Precio Final]]*Tabla14[[#This Row],[Plan Ajustado]]</f>
        <v>0</v>
      </c>
      <c r="S291" s="14"/>
      <c r="T291" s="16"/>
    </row>
    <row r="292" spans="1:20" hidden="1" x14ac:dyDescent="0.2">
      <c r="A292">
        <v>1</v>
      </c>
      <c r="B292" t="s">
        <v>703</v>
      </c>
      <c r="C292" t="s">
        <v>261</v>
      </c>
      <c r="D292" t="s">
        <v>21</v>
      </c>
      <c r="E292">
        <v>1030755</v>
      </c>
      <c r="F292" t="s">
        <v>391</v>
      </c>
      <c r="G292" t="s">
        <v>263</v>
      </c>
      <c r="H292" t="s">
        <v>392</v>
      </c>
      <c r="I292" s="11">
        <v>0</v>
      </c>
      <c r="J292" s="12">
        <v>0</v>
      </c>
      <c r="K292" s="12">
        <v>0</v>
      </c>
      <c r="L292" s="3">
        <v>0</v>
      </c>
      <c r="M292" s="12">
        <v>0</v>
      </c>
      <c r="N292" s="14">
        <v>0</v>
      </c>
      <c r="O292" s="15">
        <v>0</v>
      </c>
      <c r="P292" s="14">
        <v>0</v>
      </c>
      <c r="Q292" s="14">
        <v>0</v>
      </c>
      <c r="R292" s="14">
        <f>+Tabla14[[#This Row],[Precio Final]]*Tabla14[[#This Row],[Plan Ajustado]]</f>
        <v>0</v>
      </c>
      <c r="S292" s="14"/>
      <c r="T292" s="16"/>
    </row>
    <row r="293" spans="1:20" hidden="1" x14ac:dyDescent="0.2">
      <c r="A293">
        <v>1</v>
      </c>
      <c r="B293" t="s">
        <v>704</v>
      </c>
      <c r="C293" t="s">
        <v>261</v>
      </c>
      <c r="D293" t="s">
        <v>120</v>
      </c>
      <c r="E293">
        <v>1030576</v>
      </c>
      <c r="F293" t="s">
        <v>393</v>
      </c>
      <c r="G293" t="s">
        <v>394</v>
      </c>
      <c r="H293" t="s">
        <v>394</v>
      </c>
      <c r="I293" s="11">
        <v>0</v>
      </c>
      <c r="J293" s="12">
        <v>0</v>
      </c>
      <c r="K293" s="12">
        <v>0</v>
      </c>
      <c r="L293" s="3">
        <v>0</v>
      </c>
      <c r="M293" s="12">
        <v>0</v>
      </c>
      <c r="N293" s="14">
        <v>0</v>
      </c>
      <c r="O293" s="15">
        <v>0</v>
      </c>
      <c r="P293" s="14">
        <v>0</v>
      </c>
      <c r="Q293" s="14">
        <v>1</v>
      </c>
      <c r="R293" s="14">
        <f>+Tabla14[[#This Row],[Precio Final]]*Tabla14[[#This Row],[Plan Ajustado]]</f>
        <v>0</v>
      </c>
      <c r="S293" s="14"/>
      <c r="T293" s="16"/>
    </row>
    <row r="294" spans="1:20" hidden="1" x14ac:dyDescent="0.2">
      <c r="A294">
        <v>1</v>
      </c>
      <c r="B294" t="s">
        <v>705</v>
      </c>
      <c r="C294" t="s">
        <v>261</v>
      </c>
      <c r="D294" t="s">
        <v>161</v>
      </c>
      <c r="E294">
        <v>1030740</v>
      </c>
      <c r="F294" t="s">
        <v>395</v>
      </c>
      <c r="G294" t="s">
        <v>275</v>
      </c>
      <c r="H294" t="s">
        <v>280</v>
      </c>
      <c r="I294" s="11">
        <v>0</v>
      </c>
      <c r="J294" s="12">
        <v>0</v>
      </c>
      <c r="K294" s="12">
        <v>0</v>
      </c>
      <c r="L294" s="3">
        <v>0</v>
      </c>
      <c r="M294" s="12">
        <v>0</v>
      </c>
      <c r="N294" s="14">
        <v>0</v>
      </c>
      <c r="O294" s="15">
        <v>0</v>
      </c>
      <c r="P294" s="14">
        <v>0</v>
      </c>
      <c r="Q294" s="14">
        <v>0</v>
      </c>
      <c r="R294" s="14">
        <f>+Tabla14[[#This Row],[Precio Final]]*Tabla14[[#This Row],[Plan Ajustado]]</f>
        <v>0</v>
      </c>
      <c r="S294" s="14"/>
      <c r="T294" s="16"/>
    </row>
    <row r="295" spans="1:20" hidden="1" x14ac:dyDescent="0.2">
      <c r="A295">
        <v>1</v>
      </c>
      <c r="B295" t="s">
        <v>706</v>
      </c>
      <c r="C295" t="s">
        <v>289</v>
      </c>
      <c r="D295" t="s">
        <v>21</v>
      </c>
      <c r="E295">
        <v>1012342</v>
      </c>
      <c r="F295" t="s">
        <v>314</v>
      </c>
      <c r="G295" t="s">
        <v>269</v>
      </c>
      <c r="H295" t="s">
        <v>315</v>
      </c>
      <c r="I295" s="11">
        <v>0</v>
      </c>
      <c r="J295" s="12">
        <v>0</v>
      </c>
      <c r="K295" s="12">
        <v>0</v>
      </c>
      <c r="L295" s="3">
        <v>0</v>
      </c>
      <c r="M295" s="12">
        <v>0</v>
      </c>
      <c r="N295" s="14">
        <v>0</v>
      </c>
      <c r="O295" s="15">
        <v>0</v>
      </c>
      <c r="P295" s="14">
        <v>0</v>
      </c>
      <c r="Q295" s="14">
        <v>0</v>
      </c>
      <c r="R295" s="14">
        <f>+Tabla14[[#This Row],[Precio Final]]*Tabla14[[#This Row],[Plan Ajustado]]</f>
        <v>0</v>
      </c>
      <c r="S295" s="14"/>
      <c r="T295" s="16"/>
    </row>
    <row r="296" spans="1:20" hidden="1" x14ac:dyDescent="0.2">
      <c r="A296">
        <v>1</v>
      </c>
      <c r="B296" t="s">
        <v>707</v>
      </c>
      <c r="C296" t="s">
        <v>289</v>
      </c>
      <c r="D296" t="s">
        <v>21</v>
      </c>
      <c r="E296">
        <v>1011431</v>
      </c>
      <c r="F296" t="s">
        <v>396</v>
      </c>
      <c r="G296" t="s">
        <v>269</v>
      </c>
      <c r="H296" t="s">
        <v>315</v>
      </c>
      <c r="I296" s="11">
        <v>0</v>
      </c>
      <c r="J296" s="12">
        <v>0</v>
      </c>
      <c r="K296" s="12">
        <v>0</v>
      </c>
      <c r="L296" s="3">
        <v>0</v>
      </c>
      <c r="M296" s="12">
        <v>0</v>
      </c>
      <c r="N296" s="14">
        <v>0</v>
      </c>
      <c r="O296" s="15">
        <v>0</v>
      </c>
      <c r="P296" s="14">
        <v>0</v>
      </c>
      <c r="Q296" s="14">
        <v>0</v>
      </c>
      <c r="R296" s="14">
        <f>+Tabla14[[#This Row],[Precio Final]]*Tabla14[[#This Row],[Plan Ajustado]]</f>
        <v>0</v>
      </c>
      <c r="S296" s="14"/>
      <c r="T296" s="16"/>
    </row>
    <row r="297" spans="1:20" hidden="1" x14ac:dyDescent="0.2">
      <c r="A297">
        <v>1</v>
      </c>
      <c r="B297" t="s">
        <v>708</v>
      </c>
      <c r="C297" t="s">
        <v>289</v>
      </c>
      <c r="D297" t="s">
        <v>21</v>
      </c>
      <c r="E297">
        <v>1011566</v>
      </c>
      <c r="F297" t="s">
        <v>397</v>
      </c>
      <c r="G297" t="s">
        <v>244</v>
      </c>
      <c r="H297" t="s">
        <v>244</v>
      </c>
      <c r="I297" s="11">
        <v>0</v>
      </c>
      <c r="J297" s="12">
        <v>0</v>
      </c>
      <c r="K297" s="12">
        <v>0</v>
      </c>
      <c r="L297" s="3">
        <v>0</v>
      </c>
      <c r="M297" s="12">
        <v>0</v>
      </c>
      <c r="N297" s="14">
        <v>0</v>
      </c>
      <c r="O297" s="15">
        <v>0</v>
      </c>
      <c r="P297" s="14">
        <v>0</v>
      </c>
      <c r="Q297" s="14">
        <v>0.58101484042553198</v>
      </c>
      <c r="R297" s="14">
        <f>+Tabla14[[#This Row],[Precio Final]]*Tabla14[[#This Row],[Plan Ajustado]]</f>
        <v>0</v>
      </c>
      <c r="S297" s="14"/>
      <c r="T297" s="16"/>
    </row>
    <row r="298" spans="1:20" hidden="1" x14ac:dyDescent="0.2">
      <c r="A298">
        <v>2</v>
      </c>
      <c r="B298" t="s">
        <v>709</v>
      </c>
      <c r="C298" t="s">
        <v>289</v>
      </c>
      <c r="D298" t="s">
        <v>0</v>
      </c>
      <c r="E298">
        <v>1012423</v>
      </c>
      <c r="F298" t="s">
        <v>398</v>
      </c>
      <c r="G298" t="s">
        <v>266</v>
      </c>
      <c r="H298" t="s">
        <v>339</v>
      </c>
      <c r="I298" s="11">
        <v>0</v>
      </c>
      <c r="J298" s="12">
        <v>0</v>
      </c>
      <c r="K298" s="12">
        <v>0</v>
      </c>
      <c r="L298" s="3">
        <v>0</v>
      </c>
      <c r="M298" s="12">
        <v>0</v>
      </c>
      <c r="N298" s="14">
        <v>0</v>
      </c>
      <c r="O298" s="15">
        <v>0</v>
      </c>
      <c r="P298" s="14">
        <v>0</v>
      </c>
      <c r="Q298" s="14">
        <v>0</v>
      </c>
      <c r="R298" s="14">
        <f>+Tabla14[[#This Row],[Precio Final]]*Tabla14[[#This Row],[Plan Ajustado]]</f>
        <v>0</v>
      </c>
      <c r="S298" s="14"/>
      <c r="T298" s="16"/>
    </row>
    <row r="299" spans="1:20" hidden="1" x14ac:dyDescent="0.2">
      <c r="A299">
        <v>1</v>
      </c>
      <c r="B299" t="s">
        <v>710</v>
      </c>
      <c r="C299" t="s">
        <v>20</v>
      </c>
      <c r="D299" t="s">
        <v>21</v>
      </c>
      <c r="E299">
        <v>1022781</v>
      </c>
      <c r="F299" t="s">
        <v>399</v>
      </c>
      <c r="G299" t="s">
        <v>69</v>
      </c>
      <c r="H299" t="s">
        <v>107</v>
      </c>
      <c r="I299" s="11">
        <v>0</v>
      </c>
      <c r="J299" s="12">
        <v>0</v>
      </c>
      <c r="K299" s="12">
        <v>0</v>
      </c>
      <c r="L299" s="3">
        <v>0</v>
      </c>
      <c r="M299" s="12">
        <v>0</v>
      </c>
      <c r="N299" s="14">
        <v>0</v>
      </c>
      <c r="O299" s="15">
        <v>11.053309329774484</v>
      </c>
      <c r="P299" s="14">
        <v>0</v>
      </c>
      <c r="Q299" s="14">
        <v>0</v>
      </c>
      <c r="R299" s="14">
        <f>+Tabla14[[#This Row],[Precio Final]]*Tabla14[[#This Row],[Plan Ajustado]]</f>
        <v>0</v>
      </c>
      <c r="S299" s="14"/>
      <c r="T299" s="16"/>
    </row>
    <row r="300" spans="1:20" hidden="1" x14ac:dyDescent="0.2">
      <c r="A300">
        <v>2</v>
      </c>
      <c r="B300" t="s">
        <v>711</v>
      </c>
      <c r="C300" t="s">
        <v>20</v>
      </c>
      <c r="D300" t="s">
        <v>21</v>
      </c>
      <c r="E300">
        <v>1022782</v>
      </c>
      <c r="F300" t="s">
        <v>400</v>
      </c>
      <c r="G300" t="s">
        <v>69</v>
      </c>
      <c r="H300" t="s">
        <v>107</v>
      </c>
      <c r="I300" s="11">
        <v>0</v>
      </c>
      <c r="J300" s="12">
        <v>0</v>
      </c>
      <c r="K300" s="12">
        <v>0</v>
      </c>
      <c r="L300" s="3">
        <v>0</v>
      </c>
      <c r="M300" s="12">
        <v>0</v>
      </c>
      <c r="N300" s="14">
        <v>0</v>
      </c>
      <c r="O300" s="15">
        <v>7.9176040494938134</v>
      </c>
      <c r="P300" s="14">
        <v>0</v>
      </c>
      <c r="Q300" s="14">
        <v>0</v>
      </c>
      <c r="R300" s="14">
        <f>+Tabla14[[#This Row],[Precio Final]]*Tabla14[[#This Row],[Plan Ajustado]]</f>
        <v>0</v>
      </c>
      <c r="S300" s="14"/>
      <c r="T300" s="16"/>
    </row>
    <row r="301" spans="1:20" hidden="1" x14ac:dyDescent="0.2">
      <c r="A301">
        <v>2</v>
      </c>
      <c r="B301" t="s">
        <v>712</v>
      </c>
      <c r="C301" t="s">
        <v>20</v>
      </c>
      <c r="D301" t="s">
        <v>21</v>
      </c>
      <c r="E301">
        <v>1022783</v>
      </c>
      <c r="F301" t="s">
        <v>401</v>
      </c>
      <c r="G301" t="s">
        <v>69</v>
      </c>
      <c r="H301" t="s">
        <v>107</v>
      </c>
      <c r="I301" s="11">
        <v>0</v>
      </c>
      <c r="J301" s="12">
        <v>0</v>
      </c>
      <c r="K301" s="12">
        <v>0</v>
      </c>
      <c r="L301" s="3">
        <v>0</v>
      </c>
      <c r="M301" s="12">
        <v>0</v>
      </c>
      <c r="N301" s="14">
        <v>0</v>
      </c>
      <c r="O301" s="15">
        <v>7.8294573643410796</v>
      </c>
      <c r="P301" s="14">
        <v>0</v>
      </c>
      <c r="Q301" s="14">
        <v>7.7971967447477804</v>
      </c>
      <c r="R301" s="14">
        <f>+Tabla14[[#This Row],[Precio Final]]*Tabla14[[#This Row],[Plan Ajustado]]</f>
        <v>0</v>
      </c>
      <c r="S301" s="14"/>
      <c r="T301" s="16"/>
    </row>
    <row r="302" spans="1:20" hidden="1" x14ac:dyDescent="0.2">
      <c r="A302">
        <v>2</v>
      </c>
      <c r="B302" t="s">
        <v>713</v>
      </c>
      <c r="C302" t="s">
        <v>20</v>
      </c>
      <c r="D302" t="s">
        <v>21</v>
      </c>
      <c r="E302">
        <v>1022784</v>
      </c>
      <c r="F302" t="s">
        <v>402</v>
      </c>
      <c r="G302" t="s">
        <v>69</v>
      </c>
      <c r="H302" t="s">
        <v>107</v>
      </c>
      <c r="I302" s="11">
        <v>0</v>
      </c>
      <c r="J302" s="12">
        <v>0</v>
      </c>
      <c r="K302" s="12">
        <v>0</v>
      </c>
      <c r="L302" s="3">
        <v>0</v>
      </c>
      <c r="M302" s="12">
        <v>0</v>
      </c>
      <c r="N302" s="14">
        <v>0</v>
      </c>
      <c r="O302" s="15">
        <v>7.7099236641221403</v>
      </c>
      <c r="P302" s="14">
        <v>0</v>
      </c>
      <c r="Q302" s="14">
        <v>0</v>
      </c>
      <c r="R302" s="14">
        <f>+Tabla14[[#This Row],[Precio Final]]*Tabla14[[#This Row],[Plan Ajustado]]</f>
        <v>0</v>
      </c>
      <c r="S302" s="14"/>
      <c r="T302" s="16"/>
    </row>
    <row r="303" spans="1:20" hidden="1" x14ac:dyDescent="0.2">
      <c r="A303">
        <v>2</v>
      </c>
      <c r="B303" t="s">
        <v>714</v>
      </c>
      <c r="C303" t="s">
        <v>20</v>
      </c>
      <c r="D303" t="s">
        <v>161</v>
      </c>
      <c r="E303">
        <v>1022782</v>
      </c>
      <c r="F303" t="s">
        <v>400</v>
      </c>
      <c r="G303" t="s">
        <v>69</v>
      </c>
      <c r="H303" t="s">
        <v>107</v>
      </c>
      <c r="I303" s="11">
        <v>0</v>
      </c>
      <c r="J303" s="12">
        <v>0</v>
      </c>
      <c r="K303" s="12">
        <v>0</v>
      </c>
      <c r="L303" s="3">
        <v>0</v>
      </c>
      <c r="M303" s="12">
        <v>0</v>
      </c>
      <c r="N303" s="14">
        <v>0</v>
      </c>
      <c r="O303" s="15">
        <v>0</v>
      </c>
      <c r="P303" s="14">
        <v>0</v>
      </c>
      <c r="Q303" s="14">
        <v>8.3464566929133852</v>
      </c>
      <c r="R303" s="14">
        <f>+Tabla14[[#This Row],[Precio Final]]*Tabla14[[#This Row],[Plan Ajustado]]</f>
        <v>0</v>
      </c>
      <c r="S303" s="14"/>
      <c r="T303" s="16"/>
    </row>
    <row r="304" spans="1:20" hidden="1" x14ac:dyDescent="0.2">
      <c r="A304">
        <v>2</v>
      </c>
      <c r="B304" t="s">
        <v>715</v>
      </c>
      <c r="C304" t="s">
        <v>20</v>
      </c>
      <c r="D304" t="s">
        <v>161</v>
      </c>
      <c r="E304">
        <v>1022783</v>
      </c>
      <c r="F304" t="s">
        <v>401</v>
      </c>
      <c r="G304" t="s">
        <v>69</v>
      </c>
      <c r="H304" t="s">
        <v>107</v>
      </c>
      <c r="I304" s="11">
        <v>0</v>
      </c>
      <c r="J304" s="12">
        <v>0</v>
      </c>
      <c r="K304" s="12">
        <v>0</v>
      </c>
      <c r="L304" s="3">
        <v>0</v>
      </c>
      <c r="M304" s="12">
        <v>0</v>
      </c>
      <c r="N304" s="14">
        <v>0</v>
      </c>
      <c r="O304" s="15">
        <v>0</v>
      </c>
      <c r="P304" s="14">
        <v>0</v>
      </c>
      <c r="Q304" s="14">
        <v>0</v>
      </c>
      <c r="R304" s="14">
        <f>+Tabla14[[#This Row],[Precio Final]]*Tabla14[[#This Row],[Plan Ajustado]]</f>
        <v>0</v>
      </c>
      <c r="S304" s="14"/>
      <c r="T304" s="16"/>
    </row>
    <row r="305" spans="1:20" hidden="1" x14ac:dyDescent="0.2">
      <c r="A305">
        <v>2</v>
      </c>
      <c r="B305" t="s">
        <v>716</v>
      </c>
      <c r="C305" t="s">
        <v>20</v>
      </c>
      <c r="D305" t="s">
        <v>161</v>
      </c>
      <c r="E305">
        <v>1022784</v>
      </c>
      <c r="F305" t="s">
        <v>402</v>
      </c>
      <c r="G305" t="s">
        <v>69</v>
      </c>
      <c r="H305" t="s">
        <v>107</v>
      </c>
      <c r="I305" s="11">
        <v>0</v>
      </c>
      <c r="J305" s="12">
        <v>0</v>
      </c>
      <c r="K305" s="12">
        <v>0</v>
      </c>
      <c r="L305" s="3">
        <v>0</v>
      </c>
      <c r="M305" s="12">
        <v>0</v>
      </c>
      <c r="N305" s="14">
        <v>0</v>
      </c>
      <c r="O305" s="15">
        <v>0</v>
      </c>
      <c r="P305" s="14">
        <v>0</v>
      </c>
      <c r="Q305" s="14">
        <v>8.0916030534351151</v>
      </c>
      <c r="R305" s="14">
        <f>+Tabla14[[#This Row],[Precio Final]]*Tabla14[[#This Row],[Plan Ajustado]]</f>
        <v>0</v>
      </c>
      <c r="S305" s="14"/>
      <c r="T305" s="16"/>
    </row>
    <row r="306" spans="1:20" hidden="1" x14ac:dyDescent="0.2">
      <c r="A306">
        <v>1</v>
      </c>
      <c r="B306" t="s">
        <v>717</v>
      </c>
      <c r="C306" t="s">
        <v>20</v>
      </c>
      <c r="D306" t="s">
        <v>21</v>
      </c>
      <c r="E306">
        <v>1022786</v>
      </c>
      <c r="F306" t="s">
        <v>403</v>
      </c>
      <c r="G306" t="s">
        <v>69</v>
      </c>
      <c r="H306" t="s">
        <v>107</v>
      </c>
      <c r="I306" s="11">
        <v>0</v>
      </c>
      <c r="J306" s="12">
        <v>0</v>
      </c>
      <c r="K306" s="12">
        <v>0</v>
      </c>
      <c r="L306" s="3">
        <v>0</v>
      </c>
      <c r="M306" s="12">
        <v>0</v>
      </c>
      <c r="N306" s="14">
        <v>0</v>
      </c>
      <c r="O306" s="15">
        <v>17.1449704142012</v>
      </c>
      <c r="P306" s="14">
        <v>0</v>
      </c>
      <c r="Q306" s="14">
        <v>0</v>
      </c>
      <c r="R306" s="14">
        <f>+Tabla14[[#This Row],[Precio Final]]*Tabla14[[#This Row],[Plan Ajustado]]</f>
        <v>0</v>
      </c>
      <c r="S306" s="14"/>
      <c r="T306" s="16"/>
    </row>
    <row r="307" spans="1:20" hidden="1" x14ac:dyDescent="0.2">
      <c r="A307">
        <v>1</v>
      </c>
      <c r="B307" t="s">
        <v>718</v>
      </c>
      <c r="C307" t="s">
        <v>20</v>
      </c>
      <c r="D307" t="s">
        <v>21</v>
      </c>
      <c r="E307">
        <v>1023295</v>
      </c>
      <c r="F307" t="s">
        <v>404</v>
      </c>
      <c r="G307" t="s">
        <v>69</v>
      </c>
      <c r="H307" t="s">
        <v>107</v>
      </c>
      <c r="I307" s="11">
        <v>0</v>
      </c>
      <c r="J307" s="12">
        <v>0</v>
      </c>
      <c r="K307" s="12">
        <v>0</v>
      </c>
      <c r="L307" s="3">
        <v>0</v>
      </c>
      <c r="M307" s="12">
        <v>0</v>
      </c>
      <c r="N307" s="14">
        <v>12.287000000000001</v>
      </c>
      <c r="O307" s="15">
        <v>0</v>
      </c>
      <c r="P307" s="14">
        <v>0</v>
      </c>
      <c r="Q307" s="14">
        <v>0</v>
      </c>
      <c r="R307" s="14">
        <f>+Tabla14[[#This Row],[Precio Final]]*Tabla14[[#This Row],[Plan Ajustado]]</f>
        <v>0</v>
      </c>
      <c r="S307" s="14"/>
      <c r="T307" s="16"/>
    </row>
    <row r="308" spans="1:20" hidden="1" x14ac:dyDescent="0.2">
      <c r="A308">
        <v>1</v>
      </c>
      <c r="B308" t="s">
        <v>719</v>
      </c>
      <c r="C308" t="s">
        <v>289</v>
      </c>
      <c r="D308" t="s">
        <v>21</v>
      </c>
      <c r="E308">
        <v>1012782</v>
      </c>
      <c r="F308" t="s">
        <v>405</v>
      </c>
      <c r="G308" t="s">
        <v>69</v>
      </c>
      <c r="H308" t="s">
        <v>299</v>
      </c>
      <c r="I308" s="11">
        <v>0</v>
      </c>
      <c r="J308" s="12">
        <v>0</v>
      </c>
      <c r="K308" s="12">
        <v>0</v>
      </c>
      <c r="L308" s="3">
        <v>0</v>
      </c>
      <c r="M308" s="12">
        <v>0</v>
      </c>
      <c r="N308" s="14">
        <v>0</v>
      </c>
      <c r="O308" s="15">
        <v>0</v>
      </c>
      <c r="P308" s="14">
        <v>0</v>
      </c>
      <c r="Q308" s="14">
        <v>0.4753130482769119</v>
      </c>
      <c r="R308" s="14">
        <f>+Tabla14[[#This Row],[Precio Final]]*Tabla14[[#This Row],[Plan Ajustado]]</f>
        <v>0</v>
      </c>
      <c r="S308" s="14"/>
      <c r="T308" s="16"/>
    </row>
    <row r="309" spans="1:20" hidden="1" x14ac:dyDescent="0.2">
      <c r="A309">
        <v>2</v>
      </c>
      <c r="B309" t="s">
        <v>720</v>
      </c>
      <c r="C309" t="s">
        <v>20</v>
      </c>
      <c r="D309" t="s">
        <v>21</v>
      </c>
      <c r="E309">
        <v>1021864</v>
      </c>
      <c r="F309" t="s">
        <v>162</v>
      </c>
      <c r="G309" t="s">
        <v>35</v>
      </c>
      <c r="H309" t="s">
        <v>62</v>
      </c>
      <c r="I309" s="11">
        <v>24000</v>
      </c>
      <c r="J309" s="12">
        <v>0</v>
      </c>
      <c r="K309" s="12">
        <v>0</v>
      </c>
      <c r="L309" s="3">
        <v>0</v>
      </c>
      <c r="M309" s="12">
        <v>24000</v>
      </c>
      <c r="N309" s="14">
        <v>0</v>
      </c>
      <c r="O309" s="15">
        <v>0.78</v>
      </c>
      <c r="P309" s="14">
        <v>0.78</v>
      </c>
      <c r="Q309" s="14">
        <v>0.78</v>
      </c>
      <c r="R309" s="14">
        <f>+Tabla14[[#This Row],[Precio Final]]*Tabla14[[#This Row],[Plan Ajustado]]</f>
        <v>18720</v>
      </c>
      <c r="S309" s="14"/>
      <c r="T309" s="16"/>
    </row>
    <row r="310" spans="1:20" hidden="1" x14ac:dyDescent="0.2">
      <c r="A310">
        <v>1</v>
      </c>
      <c r="B310" t="s">
        <v>721</v>
      </c>
      <c r="C310" t="s">
        <v>261</v>
      </c>
      <c r="D310" t="s">
        <v>21</v>
      </c>
      <c r="E310">
        <v>1030817</v>
      </c>
      <c r="F310" t="s">
        <v>262</v>
      </c>
      <c r="G310" t="s">
        <v>263</v>
      </c>
      <c r="H310" t="s">
        <v>264</v>
      </c>
      <c r="I310" s="11">
        <v>0</v>
      </c>
      <c r="J310" s="12">
        <v>0</v>
      </c>
      <c r="K310" s="12">
        <v>0</v>
      </c>
      <c r="L310" s="3">
        <v>0</v>
      </c>
      <c r="M310" s="12">
        <v>0</v>
      </c>
      <c r="N310" s="14">
        <v>0</v>
      </c>
      <c r="O310" s="15">
        <v>2.35</v>
      </c>
      <c r="P310" s="14">
        <v>0</v>
      </c>
      <c r="Q310" s="14">
        <v>0</v>
      </c>
      <c r="R310" s="14">
        <f>+Tabla14[[#This Row],[Precio Final]]*Tabla14[[#This Row],[Plan Ajustado]]</f>
        <v>0</v>
      </c>
      <c r="S310" s="14"/>
      <c r="T310" s="16"/>
    </row>
    <row r="311" spans="1:20" hidden="1" x14ac:dyDescent="0.2">
      <c r="A311">
        <v>1</v>
      </c>
      <c r="B311" t="s">
        <v>722</v>
      </c>
      <c r="C311" t="s">
        <v>261</v>
      </c>
      <c r="D311" t="s">
        <v>21</v>
      </c>
      <c r="E311">
        <v>1030812</v>
      </c>
      <c r="F311" t="s">
        <v>406</v>
      </c>
      <c r="G311" t="s">
        <v>272</v>
      </c>
      <c r="H311" t="s">
        <v>273</v>
      </c>
      <c r="I311" s="11">
        <v>24000</v>
      </c>
      <c r="J311" s="12">
        <v>0</v>
      </c>
      <c r="K311" s="12">
        <v>0</v>
      </c>
      <c r="L311" s="3">
        <v>0</v>
      </c>
      <c r="M311" s="12">
        <v>24000</v>
      </c>
      <c r="N311" s="14">
        <v>0</v>
      </c>
      <c r="O311" s="15">
        <v>4.55104166666667</v>
      </c>
      <c r="P311" s="14">
        <v>4.55104166666667</v>
      </c>
      <c r="Q311" s="14">
        <v>4.55104166666667</v>
      </c>
      <c r="R311" s="14">
        <f>+Tabla14[[#This Row],[Precio Final]]*Tabla14[[#This Row],[Plan Ajustado]]</f>
        <v>109225.00000000007</v>
      </c>
      <c r="S311" s="14"/>
      <c r="T311" s="16"/>
    </row>
    <row r="312" spans="1:20" hidden="1" x14ac:dyDescent="0.2">
      <c r="B312" t="s">
        <v>723</v>
      </c>
      <c r="C312" t="s">
        <v>261</v>
      </c>
      <c r="D312" t="s">
        <v>21</v>
      </c>
      <c r="E312">
        <v>1030816</v>
      </c>
      <c r="F312" t="s">
        <v>265</v>
      </c>
      <c r="G312" t="s">
        <v>266</v>
      </c>
      <c r="H312" t="s">
        <v>267</v>
      </c>
      <c r="I312" s="11">
        <v>0</v>
      </c>
      <c r="J312" s="12">
        <v>0</v>
      </c>
      <c r="K312" s="12">
        <v>0</v>
      </c>
      <c r="L312" s="3">
        <v>0</v>
      </c>
      <c r="M312" s="12">
        <v>0</v>
      </c>
      <c r="N312" s="14">
        <v>0</v>
      </c>
      <c r="O312" s="15">
        <v>1.6</v>
      </c>
      <c r="P312" s="14">
        <v>0</v>
      </c>
      <c r="Q312" s="14">
        <v>0</v>
      </c>
      <c r="R312" s="14">
        <f>+Tabla14[[#This Row],[Precio Final]]*Tabla14[[#This Row],[Plan Ajustado]]</f>
        <v>0</v>
      </c>
      <c r="S312" s="14"/>
      <c r="T312" s="16"/>
    </row>
    <row r="313" spans="1:20" hidden="1" x14ac:dyDescent="0.2">
      <c r="B313" t="s">
        <v>724</v>
      </c>
      <c r="C313" t="s">
        <v>261</v>
      </c>
      <c r="D313" t="s">
        <v>21</v>
      </c>
      <c r="E313">
        <v>1030821</v>
      </c>
      <c r="F313" t="s">
        <v>407</v>
      </c>
      <c r="G313" t="s">
        <v>275</v>
      </c>
      <c r="H313" t="s">
        <v>276</v>
      </c>
      <c r="I313" s="11">
        <v>0</v>
      </c>
      <c r="J313" s="12">
        <v>0</v>
      </c>
      <c r="K313" s="12">
        <v>0</v>
      </c>
      <c r="L313" s="3">
        <v>0</v>
      </c>
      <c r="M313" s="12">
        <v>0</v>
      </c>
      <c r="N313" s="14">
        <v>0</v>
      </c>
      <c r="O313" s="15">
        <v>0</v>
      </c>
      <c r="P313" s="14">
        <v>0</v>
      </c>
      <c r="Q313" s="14">
        <v>0</v>
      </c>
      <c r="R313" s="14">
        <f>+Tabla14[[#This Row],[Precio Final]]*Tabla14[[#This Row],[Plan Ajustado]]</f>
        <v>0</v>
      </c>
      <c r="S313" s="14"/>
      <c r="T313" s="16"/>
    </row>
    <row r="314" spans="1:20" hidden="1" x14ac:dyDescent="0.2">
      <c r="A314">
        <v>1</v>
      </c>
      <c r="B314" t="s">
        <v>725</v>
      </c>
      <c r="C314" t="s">
        <v>20</v>
      </c>
      <c r="D314" t="s">
        <v>21</v>
      </c>
      <c r="E314">
        <v>1020086</v>
      </c>
      <c r="F314" t="s">
        <v>408</v>
      </c>
      <c r="G314" t="s">
        <v>45</v>
      </c>
      <c r="H314" t="s">
        <v>46</v>
      </c>
      <c r="I314" s="11">
        <v>24000</v>
      </c>
      <c r="J314" s="12">
        <v>0</v>
      </c>
      <c r="K314" s="12">
        <v>0</v>
      </c>
      <c r="L314" s="3">
        <v>0</v>
      </c>
      <c r="M314" s="12">
        <v>24000</v>
      </c>
      <c r="N314" s="14">
        <v>3.20667708333333</v>
      </c>
      <c r="O314" s="15">
        <v>3.2722916666666695</v>
      </c>
      <c r="P314" s="14">
        <v>3.2722916666666695</v>
      </c>
      <c r="Q314" s="14">
        <v>3.2722916666666695</v>
      </c>
      <c r="R314" s="14">
        <f>+Tabla14[[#This Row],[Precio Final]]*Tabla14[[#This Row],[Plan Ajustado]]</f>
        <v>78535.000000000073</v>
      </c>
      <c r="S314" s="14"/>
      <c r="T314" s="16"/>
    </row>
    <row r="315" spans="1:20" hidden="1" x14ac:dyDescent="0.2">
      <c r="A315">
        <v>1</v>
      </c>
      <c r="B315" t="s">
        <v>726</v>
      </c>
      <c r="C315" t="s">
        <v>20</v>
      </c>
      <c r="D315" t="s">
        <v>21</v>
      </c>
      <c r="E315">
        <v>1022290</v>
      </c>
      <c r="F315" t="s">
        <v>409</v>
      </c>
      <c r="G315" t="s">
        <v>29</v>
      </c>
      <c r="H315" t="s">
        <v>30</v>
      </c>
      <c r="I315" s="11">
        <v>24000</v>
      </c>
      <c r="J315" s="12">
        <v>0</v>
      </c>
      <c r="K315" s="12">
        <v>0</v>
      </c>
      <c r="L315" s="3">
        <v>0</v>
      </c>
      <c r="M315" s="12">
        <v>24000</v>
      </c>
      <c r="N315" s="14">
        <v>0</v>
      </c>
      <c r="O315" s="15">
        <v>1.75270833333333</v>
      </c>
      <c r="P315" s="14">
        <v>1.75270833333333</v>
      </c>
      <c r="Q315" s="14">
        <v>1.75270833333333</v>
      </c>
      <c r="R315" s="14">
        <f>+Tabla14[[#This Row],[Precio Final]]*Tabla14[[#This Row],[Plan Ajustado]]</f>
        <v>42064.99999999992</v>
      </c>
      <c r="S315" s="14"/>
      <c r="T315" s="16"/>
    </row>
    <row r="316" spans="1:20" hidden="1" x14ac:dyDescent="0.2">
      <c r="A316">
        <v>1</v>
      </c>
      <c r="B316" t="s">
        <v>727</v>
      </c>
      <c r="C316" t="s">
        <v>20</v>
      </c>
      <c r="D316" t="s">
        <v>196</v>
      </c>
      <c r="E316">
        <v>1022346</v>
      </c>
      <c r="F316" t="s">
        <v>410</v>
      </c>
      <c r="G316" t="s">
        <v>95</v>
      </c>
      <c r="H316" t="s">
        <v>96</v>
      </c>
      <c r="I316" s="11">
        <v>5000</v>
      </c>
      <c r="J316" s="12">
        <v>0</v>
      </c>
      <c r="K316" s="12">
        <v>0</v>
      </c>
      <c r="L316" s="3">
        <v>0</v>
      </c>
      <c r="M316" s="12">
        <v>5000</v>
      </c>
      <c r="N316" s="14">
        <v>2.7120000000000002</v>
      </c>
      <c r="O316" s="15">
        <v>2.66848054</v>
      </c>
      <c r="P316" s="14">
        <v>2.66848054</v>
      </c>
      <c r="Q316" s="14">
        <v>2.66848054</v>
      </c>
      <c r="R316" s="14">
        <f>+Tabla14[[#This Row],[Precio Final]]*Tabla14[[#This Row],[Plan Ajustado]]</f>
        <v>13342.402700000001</v>
      </c>
      <c r="S316" s="14"/>
      <c r="T316" s="16"/>
    </row>
    <row r="317" spans="1:20" hidden="1" x14ac:dyDescent="0.2">
      <c r="A317">
        <v>1</v>
      </c>
      <c r="B317" t="s">
        <v>728</v>
      </c>
      <c r="C317" t="s">
        <v>20</v>
      </c>
      <c r="D317" t="s">
        <v>196</v>
      </c>
      <c r="E317">
        <v>1023419</v>
      </c>
      <c r="F317" t="s">
        <v>249</v>
      </c>
      <c r="G317" t="s">
        <v>29</v>
      </c>
      <c r="H317" t="s">
        <v>30</v>
      </c>
      <c r="I317" s="11">
        <v>24000</v>
      </c>
      <c r="J317" s="12">
        <v>0</v>
      </c>
      <c r="K317" s="12">
        <v>0</v>
      </c>
      <c r="L317" s="3">
        <v>0</v>
      </c>
      <c r="M317" s="12">
        <v>24000</v>
      </c>
      <c r="N317" s="14">
        <v>1.8890416666666701</v>
      </c>
      <c r="O317" s="15">
        <v>1.84287634166667</v>
      </c>
      <c r="P317" s="14">
        <v>1.84287634166667</v>
      </c>
      <c r="Q317" s="14">
        <v>1.84287634166667</v>
      </c>
      <c r="R317" s="14">
        <f>+Tabla14[[#This Row],[Precio Final]]*Tabla14[[#This Row],[Plan Ajustado]]</f>
        <v>44229.032200000082</v>
      </c>
      <c r="S317" s="14"/>
      <c r="T317" s="16"/>
    </row>
    <row r="318" spans="1:20" hidden="1" x14ac:dyDescent="0.2">
      <c r="B318" t="s">
        <v>729</v>
      </c>
      <c r="C318" t="s">
        <v>261</v>
      </c>
      <c r="D318" t="s">
        <v>343</v>
      </c>
      <c r="E318">
        <v>1030802</v>
      </c>
      <c r="F318" t="s">
        <v>411</v>
      </c>
      <c r="G318" t="s">
        <v>301</v>
      </c>
      <c r="H318" t="s">
        <v>301</v>
      </c>
      <c r="I318" s="11">
        <v>48000</v>
      </c>
      <c r="J318" s="12">
        <v>69000</v>
      </c>
      <c r="K318" s="12">
        <v>0</v>
      </c>
      <c r="L318" s="3">
        <v>48008.182000000001</v>
      </c>
      <c r="M318" s="12">
        <v>165008.182</v>
      </c>
      <c r="N318" s="14">
        <v>1.2437708333333299</v>
      </c>
      <c r="O318" s="15">
        <v>1.3022750000000001</v>
      </c>
      <c r="P318" s="14">
        <v>1.2778108343382013</v>
      </c>
      <c r="Q318" s="14">
        <v>1.2778108343382013</v>
      </c>
      <c r="R318" s="14">
        <f>+Tabla14[[#This Row],[Precio Final]]*Tabla14[[#This Row],[Plan Ajustado]]</f>
        <v>210849.24271404976</v>
      </c>
      <c r="S318" s="14"/>
      <c r="T318" s="16"/>
    </row>
    <row r="319" spans="1:20" hidden="1" x14ac:dyDescent="0.2">
      <c r="B319" t="s">
        <v>730</v>
      </c>
      <c r="C319" t="s">
        <v>20</v>
      </c>
      <c r="D319" t="s">
        <v>21</v>
      </c>
      <c r="E319">
        <v>1023433</v>
      </c>
      <c r="F319" t="s">
        <v>412</v>
      </c>
      <c r="G319" t="s">
        <v>32</v>
      </c>
      <c r="H319" t="s">
        <v>33</v>
      </c>
      <c r="I319" s="11">
        <v>46000</v>
      </c>
      <c r="J319" s="12">
        <v>0</v>
      </c>
      <c r="K319" s="12">
        <v>0</v>
      </c>
      <c r="L319" s="3">
        <v>0</v>
      </c>
      <c r="M319" s="12">
        <v>46000</v>
      </c>
      <c r="N319" s="14">
        <v>1.88666666666667</v>
      </c>
      <c r="O319" s="15">
        <v>2.19</v>
      </c>
      <c r="P319" s="14">
        <v>2.19</v>
      </c>
      <c r="Q319" s="14">
        <v>2.19</v>
      </c>
      <c r="R319" s="14">
        <f>+Tabla14[[#This Row],[Precio Final]]*Tabla14[[#This Row],[Plan Ajustado]]</f>
        <v>100740</v>
      </c>
      <c r="S319" s="14"/>
      <c r="T319" s="16"/>
    </row>
    <row r="320" spans="1:20" hidden="1" x14ac:dyDescent="0.2">
      <c r="B320" t="s">
        <v>731</v>
      </c>
      <c r="C320" t="s">
        <v>20</v>
      </c>
      <c r="D320" t="s">
        <v>21</v>
      </c>
      <c r="E320">
        <v>1023436</v>
      </c>
      <c r="F320" t="s">
        <v>413</v>
      </c>
      <c r="G320" t="s">
        <v>69</v>
      </c>
      <c r="H320" t="s">
        <v>105</v>
      </c>
      <c r="I320" s="11">
        <v>23000</v>
      </c>
      <c r="J320" s="12">
        <v>0</v>
      </c>
      <c r="K320" s="12">
        <v>0</v>
      </c>
      <c r="L320" s="3">
        <v>0</v>
      </c>
      <c r="M320" s="12">
        <v>23000</v>
      </c>
      <c r="N320" s="14">
        <v>0.5</v>
      </c>
      <c r="O320" s="15">
        <v>0.8</v>
      </c>
      <c r="P320" s="14">
        <v>0.8</v>
      </c>
      <c r="Q320" s="14">
        <v>0.8</v>
      </c>
      <c r="R320" s="14">
        <f>+Tabla14[[#This Row],[Precio Final]]*Tabla14[[#This Row],[Plan Ajustado]]</f>
        <v>18400</v>
      </c>
      <c r="S320" s="14"/>
      <c r="T320" s="16"/>
    </row>
    <row r="321" spans="2:20" hidden="1" x14ac:dyDescent="0.2">
      <c r="B321" t="s">
        <v>732</v>
      </c>
      <c r="C321" t="s">
        <v>289</v>
      </c>
      <c r="D321" t="s">
        <v>21</v>
      </c>
      <c r="E321">
        <v>1012375</v>
      </c>
      <c r="F321" t="s">
        <v>414</v>
      </c>
      <c r="G321" t="s">
        <v>415</v>
      </c>
      <c r="H321" t="s">
        <v>416</v>
      </c>
      <c r="I321" s="11">
        <v>0</v>
      </c>
      <c r="J321" s="12">
        <v>22000</v>
      </c>
      <c r="K321" s="12">
        <v>0</v>
      </c>
      <c r="L321" s="3">
        <v>0</v>
      </c>
      <c r="M321" s="12">
        <v>22000</v>
      </c>
      <c r="N321" s="14">
        <v>2.1</v>
      </c>
      <c r="O321" s="15">
        <v>0</v>
      </c>
      <c r="P321" s="14">
        <v>2.1</v>
      </c>
      <c r="Q321" s="14">
        <v>2.1</v>
      </c>
      <c r="R321" s="14">
        <f>+Tabla14[[#This Row],[Precio Final]]*Tabla14[[#This Row],[Plan Ajustado]]</f>
        <v>46200</v>
      </c>
      <c r="S321" s="14"/>
      <c r="T321" s="16"/>
    </row>
    <row r="322" spans="2:20" hidden="1" x14ac:dyDescent="0.2">
      <c r="B322" t="s">
        <v>733</v>
      </c>
      <c r="C322" t="s">
        <v>20</v>
      </c>
      <c r="D322" t="s">
        <v>21</v>
      </c>
      <c r="E322">
        <v>1023420</v>
      </c>
      <c r="F322" t="s">
        <v>417</v>
      </c>
      <c r="G322" t="s">
        <v>54</v>
      </c>
      <c r="H322" t="s">
        <v>59</v>
      </c>
      <c r="I322" s="11">
        <v>0</v>
      </c>
      <c r="J322" s="12">
        <v>0</v>
      </c>
      <c r="K322" s="12">
        <v>0</v>
      </c>
      <c r="L322" s="3">
        <v>0</v>
      </c>
      <c r="M322" s="12">
        <v>0</v>
      </c>
      <c r="N322" s="14">
        <v>2.83666666666667</v>
      </c>
      <c r="O322" s="15">
        <v>0</v>
      </c>
      <c r="P322" s="14">
        <v>0</v>
      </c>
      <c r="Q322" s="14">
        <v>0</v>
      </c>
      <c r="R322" s="14">
        <f>+Tabla14[[#This Row],[Precio Final]]*Tabla14[[#This Row],[Plan Ajustado]]</f>
        <v>0</v>
      </c>
      <c r="S322" s="14"/>
      <c r="T322" s="16"/>
    </row>
    <row r="323" spans="2:20" hidden="1" x14ac:dyDescent="0.2">
      <c r="B323" t="s">
        <v>734</v>
      </c>
      <c r="C323" t="s">
        <v>20</v>
      </c>
      <c r="D323" t="s">
        <v>120</v>
      </c>
      <c r="E323">
        <v>1020660</v>
      </c>
      <c r="F323" t="s">
        <v>174</v>
      </c>
      <c r="G323" t="s">
        <v>128</v>
      </c>
      <c r="H323" t="s">
        <v>175</v>
      </c>
      <c r="I323" s="11">
        <v>48000</v>
      </c>
      <c r="J323" s="12">
        <v>44000</v>
      </c>
      <c r="K323" s="12">
        <v>0</v>
      </c>
      <c r="L323" s="3">
        <v>0</v>
      </c>
      <c r="M323" s="12">
        <v>92000</v>
      </c>
      <c r="N323" s="14">
        <v>1</v>
      </c>
      <c r="O323" s="15">
        <v>1.2</v>
      </c>
      <c r="P323" s="14">
        <v>1.1043478260869566</v>
      </c>
      <c r="Q323" s="14">
        <v>1.1043478260869566</v>
      </c>
      <c r="R323" s="14">
        <f>+Tabla14[[#This Row],[Precio Final]]*Tabla14[[#This Row],[Plan Ajustado]]</f>
        <v>101600</v>
      </c>
      <c r="S323" s="14"/>
      <c r="T323" s="16"/>
    </row>
    <row r="324" spans="2:20" hidden="1" x14ac:dyDescent="0.2">
      <c r="B324" t="s">
        <v>735</v>
      </c>
      <c r="C324" t="s">
        <v>20</v>
      </c>
      <c r="D324" t="s">
        <v>120</v>
      </c>
      <c r="E324">
        <v>1023435</v>
      </c>
      <c r="F324" t="s">
        <v>418</v>
      </c>
      <c r="G324" t="s">
        <v>384</v>
      </c>
      <c r="H324" t="s">
        <v>385</v>
      </c>
      <c r="I324" s="11">
        <v>96000</v>
      </c>
      <c r="J324" s="12">
        <v>0</v>
      </c>
      <c r="K324" s="12">
        <v>0</v>
      </c>
      <c r="L324" s="3">
        <v>0</v>
      </c>
      <c r="M324" s="12">
        <v>96000</v>
      </c>
      <c r="N324" s="14">
        <v>0.59999880884669599</v>
      </c>
      <c r="O324" s="15">
        <v>0.85357142857142887</v>
      </c>
      <c r="P324" s="14">
        <v>0.85357142857142887</v>
      </c>
      <c r="Q324" s="14">
        <v>0.85357142857142887</v>
      </c>
      <c r="R324" s="14">
        <f>+Tabla14[[#This Row],[Precio Final]]*Tabla14[[#This Row],[Plan Ajustado]]</f>
        <v>81942.857142857174</v>
      </c>
      <c r="S324" s="14"/>
      <c r="T324" s="16"/>
    </row>
    <row r="325" spans="2:20" hidden="1" x14ac:dyDescent="0.2">
      <c r="B325" t="s">
        <v>736</v>
      </c>
      <c r="C325" t="s">
        <v>20</v>
      </c>
      <c r="D325" t="s">
        <v>120</v>
      </c>
      <c r="E325">
        <v>1023438</v>
      </c>
      <c r="F325" t="s">
        <v>72</v>
      </c>
      <c r="G325" t="s">
        <v>69</v>
      </c>
      <c r="H325" t="s">
        <v>70</v>
      </c>
      <c r="I325" s="11">
        <v>75000</v>
      </c>
      <c r="J325" s="12">
        <v>0</v>
      </c>
      <c r="K325" s="12">
        <v>0</v>
      </c>
      <c r="L325" s="3">
        <v>0</v>
      </c>
      <c r="M325" s="12">
        <v>75000</v>
      </c>
      <c r="N325" s="14">
        <v>1</v>
      </c>
      <c r="O325" s="15">
        <v>1.3</v>
      </c>
      <c r="P325" s="14">
        <v>1.3</v>
      </c>
      <c r="Q325" s="14">
        <v>1.3</v>
      </c>
      <c r="R325" s="14">
        <f>+Tabla14[[#This Row],[Precio Final]]*Tabla14[[#This Row],[Plan Ajustado]]</f>
        <v>97500</v>
      </c>
      <c r="S325" s="14"/>
      <c r="T325" s="16"/>
    </row>
    <row r="326" spans="2:20" hidden="1" x14ac:dyDescent="0.2">
      <c r="B326" t="s">
        <v>737</v>
      </c>
      <c r="C326" t="s">
        <v>20</v>
      </c>
      <c r="D326" t="s">
        <v>120</v>
      </c>
      <c r="E326">
        <v>1023439</v>
      </c>
      <c r="F326" t="s">
        <v>419</v>
      </c>
      <c r="G326" t="s">
        <v>26</v>
      </c>
      <c r="H326" t="s">
        <v>420</v>
      </c>
      <c r="I326" s="11">
        <v>32000</v>
      </c>
      <c r="J326" s="12">
        <v>0</v>
      </c>
      <c r="K326" s="12">
        <v>0</v>
      </c>
      <c r="L326" s="3">
        <v>0</v>
      </c>
      <c r="M326" s="12">
        <v>32000</v>
      </c>
      <c r="N326" s="14">
        <v>0.5</v>
      </c>
      <c r="O326" s="15">
        <v>0.7</v>
      </c>
      <c r="P326" s="14">
        <v>0.7</v>
      </c>
      <c r="Q326" s="14">
        <v>0.7</v>
      </c>
      <c r="R326" s="14">
        <f>+Tabla14[[#This Row],[Precio Final]]*Tabla14[[#This Row],[Plan Ajustado]]</f>
        <v>22400</v>
      </c>
      <c r="S326" s="14"/>
      <c r="T326" s="16"/>
    </row>
    <row r="359" spans="6:6" x14ac:dyDescent="0.2">
      <c r="F359">
        <v>0</v>
      </c>
    </row>
    <row r="360" spans="6:6" x14ac:dyDescent="0.2">
      <c r="F360">
        <v>0</v>
      </c>
    </row>
    <row r="361" spans="6:6" x14ac:dyDescent="0.2">
      <c r="F361">
        <v>0</v>
      </c>
    </row>
    <row r="362" spans="6:6" x14ac:dyDescent="0.2">
      <c r="F362">
        <v>0</v>
      </c>
    </row>
    <row r="363" spans="6:6" x14ac:dyDescent="0.2">
      <c r="F363">
        <v>0</v>
      </c>
    </row>
    <row r="364" spans="6:6" x14ac:dyDescent="0.2">
      <c r="F364">
        <v>0</v>
      </c>
    </row>
    <row r="365" spans="6:6" x14ac:dyDescent="0.2">
      <c r="F365">
        <v>0</v>
      </c>
    </row>
    <row r="366" spans="6:6" x14ac:dyDescent="0.2">
      <c r="F366">
        <v>0</v>
      </c>
    </row>
    <row r="367" spans="6:6" x14ac:dyDescent="0.2">
      <c r="F367">
        <v>0</v>
      </c>
    </row>
    <row r="368" spans="6:6" x14ac:dyDescent="0.2">
      <c r="F368">
        <v>0</v>
      </c>
    </row>
    <row r="369" spans="6:6" x14ac:dyDescent="0.2">
      <c r="F369">
        <v>0</v>
      </c>
    </row>
    <row r="370" spans="6:6" x14ac:dyDescent="0.2">
      <c r="F370">
        <v>0</v>
      </c>
    </row>
    <row r="371" spans="6:6" x14ac:dyDescent="0.2">
      <c r="F371">
        <v>0</v>
      </c>
    </row>
    <row r="372" spans="6:6" x14ac:dyDescent="0.2">
      <c r="F372">
        <v>0</v>
      </c>
    </row>
    <row r="373" spans="6:6" x14ac:dyDescent="0.2">
      <c r="F373">
        <v>0</v>
      </c>
    </row>
    <row r="374" spans="6:6" x14ac:dyDescent="0.2">
      <c r="F374">
        <v>0</v>
      </c>
    </row>
    <row r="375" spans="6:6" x14ac:dyDescent="0.2">
      <c r="F375">
        <v>0</v>
      </c>
    </row>
    <row r="376" spans="6:6" x14ac:dyDescent="0.2">
      <c r="F376">
        <v>0</v>
      </c>
    </row>
    <row r="377" spans="6:6" x14ac:dyDescent="0.2">
      <c r="F377">
        <v>0</v>
      </c>
    </row>
    <row r="378" spans="6:6" x14ac:dyDescent="0.2">
      <c r="F378">
        <v>0</v>
      </c>
    </row>
    <row r="379" spans="6:6" x14ac:dyDescent="0.2">
      <c r="F379">
        <v>-66000</v>
      </c>
    </row>
    <row r="380" spans="6:6" x14ac:dyDescent="0.2">
      <c r="F380">
        <v>0</v>
      </c>
    </row>
    <row r="381" spans="6:6" x14ac:dyDescent="0.2">
      <c r="F381">
        <v>0</v>
      </c>
    </row>
    <row r="382" spans="6:6" x14ac:dyDescent="0.2">
      <c r="F382">
        <v>0</v>
      </c>
    </row>
    <row r="383" spans="6:6" x14ac:dyDescent="0.2">
      <c r="F383">
        <v>0</v>
      </c>
    </row>
    <row r="384" spans="6:6" x14ac:dyDescent="0.2">
      <c r="F384">
        <v>0</v>
      </c>
    </row>
    <row r="385" spans="6:6" x14ac:dyDescent="0.2">
      <c r="F385">
        <v>0</v>
      </c>
    </row>
    <row r="386" spans="6:6" x14ac:dyDescent="0.2">
      <c r="F386">
        <v>0</v>
      </c>
    </row>
    <row r="387" spans="6:6" x14ac:dyDescent="0.2">
      <c r="F387">
        <v>0</v>
      </c>
    </row>
    <row r="388" spans="6:6" x14ac:dyDescent="0.2">
      <c r="F388">
        <v>0</v>
      </c>
    </row>
    <row r="389" spans="6:6" x14ac:dyDescent="0.2">
      <c r="F389">
        <v>-48000</v>
      </c>
    </row>
    <row r="390" spans="6:6" x14ac:dyDescent="0.2">
      <c r="F390">
        <v>0</v>
      </c>
    </row>
    <row r="391" spans="6:6" x14ac:dyDescent="0.2">
      <c r="F391">
        <v>0</v>
      </c>
    </row>
    <row r="392" spans="6:6" x14ac:dyDescent="0.2">
      <c r="F392">
        <v>0</v>
      </c>
    </row>
    <row r="496" spans="6:6" x14ac:dyDescent="0.2">
      <c r="F496">
        <v>0</v>
      </c>
    </row>
    <row r="497" spans="6:6" x14ac:dyDescent="0.2">
      <c r="F497">
        <v>0</v>
      </c>
    </row>
    <row r="498" spans="6:6" x14ac:dyDescent="0.2">
      <c r="F498">
        <v>0</v>
      </c>
    </row>
    <row r="523" spans="6:6" x14ac:dyDescent="0.2">
      <c r="F523">
        <v>-5000</v>
      </c>
    </row>
    <row r="524" spans="6:6" x14ac:dyDescent="0.2">
      <c r="F524">
        <v>-600000</v>
      </c>
    </row>
    <row r="545" spans="6:6" x14ac:dyDescent="0.2">
      <c r="F545">
        <v>0</v>
      </c>
    </row>
    <row r="551" spans="6:6" x14ac:dyDescent="0.2">
      <c r="F551">
        <v>0</v>
      </c>
    </row>
    <row r="552" spans="6:6" x14ac:dyDescent="0.2">
      <c r="F552">
        <v>0</v>
      </c>
    </row>
    <row r="553" spans="6:6" x14ac:dyDescent="0.2">
      <c r="F553">
        <v>-24000</v>
      </c>
    </row>
    <row r="554" spans="6:6" x14ac:dyDescent="0.2">
      <c r="F554">
        <v>0</v>
      </c>
    </row>
    <row r="563" spans="6:6" x14ac:dyDescent="0.2">
      <c r="F563">
        <v>0</v>
      </c>
    </row>
    <row r="580" spans="6:6" x14ac:dyDescent="0.2">
      <c r="F580">
        <v>0</v>
      </c>
    </row>
  </sheetData>
  <autoFilter ref="A9:A309" xr:uid="{A4C1E6EB-CE18-49E7-895E-CADD47765CD3}"/>
  <mergeCells count="1">
    <mergeCell ref="N8:Q8"/>
  </mergeCells>
  <conditionalFormatting sqref="E1:E1048576">
    <cfRule type="duplicateValues" dxfId="19" priority="9"/>
    <cfRule type="duplicateValues" dxfId="18" priority="13"/>
  </conditionalFormatting>
  <conditionalFormatting sqref="B1:B1048576 C1:XFD1">
    <cfRule type="duplicateValues" dxfId="17" priority="10"/>
    <cfRule type="duplicateValues" dxfId="16" priority="11"/>
    <cfRule type="duplicateValues" dxfId="15" priority="12"/>
  </conditionalFormatting>
  <conditionalFormatting sqref="K10 K11:M307">
    <cfRule type="cellIs" dxfId="14" priority="8" operator="equal">
      <formula>"Venta insuficiente"</formula>
    </cfRule>
  </conditionalFormatting>
  <conditionalFormatting sqref="E10:E326">
    <cfRule type="duplicateValues" dxfId="13" priority="36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  <drawing r:id="rId4"/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8" id="{28301052-B9E2-408F-8812-453E689F0989}">
            <x14:iconSet custom="1">
              <x14:cfvo type="percent">
                <xm:f>0</xm:f>
              </x14:cfvo>
              <x14:cfvo type="num">
                <xm:f>1</xm:f>
              </x14:cfvo>
              <x14:cfvo type="num">
                <xm:f>96000</xm:f>
              </x14:cfvo>
              <x14:cfIcon iconSet="NoIcons" iconId="0"/>
              <x14:cfIcon iconSet="3Symbols" iconId="1"/>
              <x14:cfIcon iconSet="3Symbols" iconId="1"/>
            </x14:iconSet>
          </x14:cfRule>
          <xm:sqref>K10:K318</xm:sqref>
        </x14:conditionalFormatting>
      </x14:conditionalFormattings>
    </ext>
    <ext xmlns:x15="http://schemas.microsoft.com/office/spreadsheetml/2010/11/main" uri="{3A4CF648-6AED-40f4-86FF-DC5316D8AED3}">
      <x14:slicerList xmlns:x14="http://schemas.microsoft.com/office/spreadsheetml/2009/9/main">
        <x14:slicer r:id="rId6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BASE PLAN MES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 Gonzalez, Robinson Ignacio</dc:creator>
  <cp:lastModifiedBy>aa</cp:lastModifiedBy>
  <dcterms:created xsi:type="dcterms:W3CDTF">2022-08-31T01:02:24Z</dcterms:created>
  <dcterms:modified xsi:type="dcterms:W3CDTF">2022-09-05T13:12:18Z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cb090670-ad67-42e6-926d-7b96789e127d</vt:lpwstr>
  </property>
</Properties>
</file>