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hidePivotFieldList="1" defaultThemeVersion="166925"/>
  <mc:AlternateContent xmlns:mc="http://schemas.openxmlformats.org/markup-compatibility/2006">
    <mc:Choice Requires="x15">
      <x15ac:absPath xmlns:x15ac="http://schemas.microsoft.com/office/spreadsheetml/2010/11/ac" url="/Users/tiashamondal/Documents/Excel Tutorial/"/>
    </mc:Choice>
  </mc:AlternateContent>
  <xr:revisionPtr revIDLastSave="0" documentId="13_ncr:1_{B3563560-0093-0C4B-B28C-765F688844F1}" xr6:coauthVersionLast="47" xr6:coauthVersionMax="47" xr10:uidLastSave="{00000000-0000-0000-0000-000000000000}"/>
  <bookViews>
    <workbookView xWindow="0" yWindow="0" windowWidth="33600" windowHeight="21000" xr2:uid="{7362377B-DCED-4940-85EC-5CF1C5B6BBFB}"/>
  </bookViews>
  <sheets>
    <sheet name="Dashboard" sheetId="1" r:id="rId1"/>
    <sheet name="Table" sheetId="2" r:id="rId2"/>
    <sheet name="JD" sheetId="8" r:id="rId3"/>
    <sheet name="RR" sheetId="7" r:id="rId4"/>
    <sheet name="Watch List" sheetId="3" r:id="rId5"/>
  </sheets>
  <definedNames>
    <definedName name="_xlnm.Print_Area" localSheetId="0">Dashboard!$A$3:$X$9</definedName>
  </definedNames>
  <calcPr calcId="181029"/>
  <pivotCaches>
    <pivotCache cacheId="77"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3" l="1" a="1"/>
  <c r="H3" i="3" s="1"/>
  <c r="H4" i="3" a="1"/>
  <c r="H4" i="3" s="1"/>
  <c r="G3" i="3" a="1"/>
  <c r="G3" i="3" s="1"/>
  <c r="G4" i="3" a="1"/>
  <c r="G4" i="3" s="1"/>
  <c r="F3" i="3" a="1"/>
  <c r="F3" i="3" s="1"/>
  <c r="F4" i="3" a="1"/>
  <c r="F4" i="3" s="1"/>
  <c r="E3" i="3" a="1"/>
  <c r="E3" i="3" s="1"/>
  <c r="E4" i="3" a="1"/>
  <c r="E4" i="3" s="1"/>
  <c r="D3" i="3"/>
  <c r="D4" i="3"/>
  <c r="C3" i="3"/>
  <c r="C4" i="3"/>
  <c r="B3" i="3" a="1"/>
  <c r="B3" i="3" s="1"/>
  <c r="B4" i="3" a="1"/>
  <c r="B4" i="3" s="1"/>
  <c r="G24" i="2"/>
  <c r="G21" i="2"/>
  <c r="C3" i="2" a="1"/>
  <c r="C3" i="2" s="1"/>
  <c r="D3" i="2" a="1"/>
  <c r="D3" i="2" s="1"/>
  <c r="G3" i="2"/>
  <c r="C4" i="2" a="1"/>
  <c r="C4" i="2" s="1"/>
  <c r="D4" i="2" a="1"/>
  <c r="D4" i="2" s="1"/>
  <c r="G4" i="2"/>
  <c r="C5" i="2" a="1"/>
  <c r="C5" i="2" s="1"/>
  <c r="D5" i="2" a="1"/>
  <c r="D5" i="2" s="1"/>
  <c r="G5" i="2"/>
  <c r="C6" i="2" a="1"/>
  <c r="C6" i="2" s="1"/>
  <c r="D6" i="2" a="1"/>
  <c r="D6" i="2" s="1"/>
  <c r="G6" i="2"/>
  <c r="C7" i="2" a="1"/>
  <c r="C7" i="2" s="1"/>
  <c r="D7" i="2" a="1"/>
  <c r="D7" i="2" s="1"/>
  <c r="G7" i="2"/>
  <c r="C8" i="2" a="1"/>
  <c r="C8" i="2" s="1"/>
  <c r="D8" i="2" a="1"/>
  <c r="D8" i="2" s="1"/>
  <c r="G8" i="2"/>
  <c r="C9" i="2" a="1"/>
  <c r="C9" i="2" s="1"/>
  <c r="D9" i="2" a="1"/>
  <c r="D9" i="2" s="1"/>
  <c r="G9" i="2"/>
  <c r="C10" i="2" a="1"/>
  <c r="C10" i="2" s="1"/>
  <c r="D10" i="2" a="1"/>
  <c r="D10" i="2" s="1"/>
  <c r="G10" i="2"/>
  <c r="C11" i="2" a="1"/>
  <c r="C11" i="2" s="1"/>
  <c r="D11" i="2" a="1"/>
  <c r="D11" i="2" s="1"/>
  <c r="G11" i="2"/>
  <c r="C12" i="2" a="1"/>
  <c r="C12" i="2" s="1"/>
  <c r="D12" i="2" a="1"/>
  <c r="D12" i="2" s="1"/>
  <c r="G12" i="2"/>
  <c r="C13" i="2" a="1"/>
  <c r="C13" i="2" s="1"/>
  <c r="D13" i="2" a="1"/>
  <c r="D13" i="2" s="1"/>
  <c r="G13" i="2"/>
  <c r="C14" i="2" a="1"/>
  <c r="C14" i="2" s="1"/>
  <c r="D14" i="2" a="1"/>
  <c r="D14" i="2" s="1"/>
  <c r="G14" i="2"/>
  <c r="C15" i="2" a="1"/>
  <c r="C15" i="2" s="1"/>
  <c r="D15" i="2" a="1"/>
  <c r="D15" i="2" s="1"/>
  <c r="G15" i="2"/>
  <c r="C16" i="2" a="1"/>
  <c r="C16" i="2" s="1"/>
  <c r="D16" i="2" a="1"/>
  <c r="D16" i="2" s="1"/>
  <c r="G16" i="2"/>
  <c r="C17" i="2" a="1"/>
  <c r="C17" i="2" s="1"/>
  <c r="D17" i="2" a="1"/>
  <c r="D17" i="2" s="1"/>
  <c r="G17" i="2"/>
  <c r="C18" i="2" a="1"/>
  <c r="C18" i="2" s="1"/>
  <c r="D18" i="2" a="1"/>
  <c r="D18" i="2" s="1"/>
  <c r="G18" i="2"/>
  <c r="C19" i="2" a="1"/>
  <c r="C19" i="2" s="1"/>
  <c r="D19" i="2" a="1"/>
  <c r="D19" i="2" s="1"/>
  <c r="G19" i="2"/>
  <c r="C20" i="2" a="1"/>
  <c r="C20" i="2" s="1"/>
  <c r="D20" i="2" a="1"/>
  <c r="D20" i="2" s="1"/>
  <c r="G20" i="2"/>
  <c r="C21" i="2" a="1"/>
  <c r="C21" i="2" s="1"/>
  <c r="D21" i="2" a="1"/>
  <c r="D21" i="2" s="1"/>
  <c r="C22" i="2" a="1"/>
  <c r="C22" i="2" s="1"/>
  <c r="D22" i="2" a="1"/>
  <c r="D22" i="2" s="1"/>
  <c r="G22" i="2"/>
  <c r="C23" i="2" a="1"/>
  <c r="C23" i="2" s="1"/>
  <c r="D23" i="2" a="1"/>
  <c r="D23" i="2" s="1"/>
  <c r="G23" i="2"/>
  <c r="C24" i="2" a="1"/>
  <c r="C24" i="2" s="1"/>
  <c r="D24" i="2" a="1"/>
  <c r="D24" i="2" s="1"/>
  <c r="C25" i="2" a="1"/>
  <c r="C25" i="2" s="1"/>
  <c r="D25" i="2" a="1"/>
  <c r="D25" i="2" s="1"/>
  <c r="G25" i="2"/>
  <c r="C26" i="2" a="1"/>
  <c r="C26" i="2" s="1"/>
  <c r="D26" i="2" a="1"/>
  <c r="D26" i="2" s="1"/>
  <c r="G26" i="2"/>
  <c r="C27" i="2" a="1"/>
  <c r="C27" i="2" s="1"/>
  <c r="D27" i="2" a="1"/>
  <c r="D27" i="2" s="1"/>
  <c r="G27" i="2"/>
  <c r="A5" i="1" a="1"/>
  <c r="A7" i="8" a="1"/>
  <c r="A8" i="7" a="1"/>
  <c r="C3" i="8" a="1"/>
  <c r="C4" i="7" a="1"/>
  <c r="J21" i="1" a="1"/>
  <c r="J20" i="1" a="1"/>
  <c r="J19" i="1" a="1"/>
  <c r="J18" i="1" a="1"/>
  <c r="J17" i="1" a="1"/>
  <c r="J16" i="1" a="1"/>
  <c r="J15" i="1" a="1"/>
  <c r="J14" i="1" a="1"/>
  <c r="J13" i="1" a="1"/>
  <c r="J12" i="1" a="1"/>
  <c r="J11" i="1" a="1"/>
  <c r="J10" i="1" a="1"/>
  <c r="J9" i="1" a="1"/>
  <c r="J8" i="1" a="1"/>
  <c r="J7" i="1" a="1"/>
  <c r="J6" i="1" a="1"/>
  <c r="A7" i="8" l="1"/>
  <c r="A8" i="7"/>
  <c r="C3" i="8"/>
  <c r="C4" i="7"/>
  <c r="J6" i="1"/>
  <c r="J7" i="1"/>
  <c r="J8" i="1"/>
  <c r="J9" i="1"/>
  <c r="J10" i="1"/>
  <c r="J11" i="1"/>
  <c r="J12" i="1"/>
  <c r="J13" i="1"/>
  <c r="J14" i="1"/>
  <c r="J15" i="1"/>
  <c r="J16" i="1"/>
  <c r="J17" i="1"/>
  <c r="J18" i="1"/>
  <c r="J19" i="1"/>
  <c r="J20" i="1"/>
  <c r="J21" i="1"/>
  <c r="A5" i="1"/>
  <c r="D5" i="1" s="1" a="1"/>
  <c r="D5" i="1" s="1"/>
  <c r="J5" i="1" a="1"/>
  <c r="C5" i="1" l="1" a="1"/>
  <c r="C5" i="1" s="1"/>
  <c r="J5" i="1"/>
  <c r="B5" i="1" a="1"/>
  <c r="B5" i="1" s="1"/>
  <c r="A24" i="1" s="1" a="1"/>
  <c r="A24" i="1" s="1"/>
  <c r="H5" i="1" l="1" a="1"/>
  <c r="H5" i="1" s="1"/>
  <c r="H2" i="1" s="1"/>
  <c r="E5" i="1" a="1"/>
  <c r="E5" i="1" s="1"/>
  <c r="E2" i="1" s="1"/>
  <c r="F5" i="1" a="1"/>
  <c r="B24" i="1" l="1" a="1"/>
  <c r="B24" i="1" s="1"/>
  <c r="F5" i="1"/>
  <c r="F2" i="1" s="1"/>
  <c r="G2" i="1" s="1"/>
  <c r="F3" i="1"/>
  <c r="G5" i="1" a="1"/>
  <c r="G5"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142">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4"/>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80"/>
        </ext>
      </extLst>
    </bk>
    <bk>
      <extLst>
        <ext uri="{3e2802c4-a4d2-4d8b-9148-e3be6c30e623}">
          <xlrd:rvb i="4183"/>
        </ext>
      </extLst>
    </bk>
  </futureMetadata>
  <cellMetadata count="1">
    <bk>
      <rc t="1" v="0"/>
    </bk>
  </cellMetadata>
  <valueMetadata count="414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valueMetadata>
</metadata>
</file>

<file path=xl/sharedStrings.xml><?xml version="1.0" encoding="utf-8"?>
<sst xmlns="http://schemas.openxmlformats.org/spreadsheetml/2006/main" count="78" uniqueCount="36">
  <si>
    <t>Currency</t>
  </si>
  <si>
    <t>Price</t>
  </si>
  <si>
    <t>Stock</t>
  </si>
  <si>
    <t>Stocks</t>
  </si>
  <si>
    <t>Ticker symbol</t>
  </si>
  <si>
    <t>Transaction</t>
  </si>
  <si>
    <t>Buy</t>
  </si>
  <si>
    <t>DRIP</t>
  </si>
  <si>
    <t>Sell</t>
  </si>
  <si>
    <t>Transaction Amount</t>
  </si>
  <si>
    <t>Units</t>
  </si>
  <si>
    <t>Date</t>
  </si>
  <si>
    <t>Industry</t>
  </si>
  <si>
    <t>Current Price</t>
  </si>
  <si>
    <t>Market Value</t>
  </si>
  <si>
    <t>Today's Change</t>
  </si>
  <si>
    <t>Gain/(Loss)</t>
  </si>
  <si>
    <t>Stock (Exchange:Ticker)</t>
  </si>
  <si>
    <t>Last 12 Months</t>
  </si>
  <si>
    <t>Personal Stock Portfolio Dashboard</t>
  </si>
  <si>
    <t>Total Holding Market Value</t>
  </si>
  <si>
    <t>Unrealised Gain/(Loss)</t>
  </si>
  <si>
    <t>Portfolio By Industry</t>
  </si>
  <si>
    <t>Watch List</t>
  </si>
  <si>
    <t>Ticker Symbol</t>
  </si>
  <si>
    <t>52 Weeks high</t>
  </si>
  <si>
    <t>52 Weeks Low</t>
  </si>
  <si>
    <t>P/E</t>
  </si>
  <si>
    <t>Change (%)</t>
  </si>
  <si>
    <t>(All)</t>
  </si>
  <si>
    <t>JD.</t>
  </si>
  <si>
    <t>RR.</t>
  </si>
  <si>
    <t>ROLLS-ROYCE HOLDINGS PLC (XLON:RR.)</t>
  </si>
  <si>
    <t>JD SPORTS FASHION PLC (XLON:JD.)</t>
  </si>
  <si>
    <t>Exchange abbreviation</t>
  </si>
  <si>
    <t>XLON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</si>
</sst>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9" formatCode="[$-409]dd\-mmm\-yy;@"/>
    <numFmt numFmtId="171" formatCode="_-[$£-809]* #,##0.00_-;\-[$£-809]* #,##0.00_-;_-[$£-809]* &quot;-&quot;??_-;_-@_-"/>
    <numFmt numFmtId="175" formatCode="[$£-809]#,##0.00;[Red][$£-809]#,##0.00"/>
    <numFmt numFmtId="180" formatCode="[$£-809]\ #,##0.00_);[Red]\([$£-809]\ #,##0.00\)"/>
    <numFmt numFmtId="181" formatCode="[$£-809]#,##0.00;\-[$£-809]#,##0.00"/>
  </numFmts>
  <fonts count="14" x14ac:knownFonts="1">
    <font>
      <sz val="12"/>
      <color theme="1"/>
      <name val="Calibri"/>
      <family val="2"/>
      <scheme val="minor"/>
    </font>
    <font>
      <sz val="12"/>
      <color theme="1"/>
      <name val="Calibri"/>
      <family val="2"/>
      <scheme val="minor"/>
    </font>
    <font>
      <b/>
      <sz val="12"/>
      <color theme="0"/>
      <name val="Calibri"/>
      <family val="2"/>
      <scheme val="minor"/>
    </font>
    <font>
      <sz val="12"/>
      <color theme="0"/>
      <name val="Calibri"/>
      <family val="2"/>
      <scheme val="minor"/>
    </font>
    <font>
      <sz val="8"/>
      <name val="Calibri"/>
      <family val="2"/>
      <scheme val="minor"/>
    </font>
    <font>
      <sz val="12"/>
      <color rgb="FF000000"/>
      <name val="Arial"/>
      <family val="2"/>
    </font>
    <font>
      <b/>
      <sz val="16"/>
      <color rgb="FF00A6B3"/>
      <name val="Calibri"/>
      <family val="2"/>
      <scheme val="minor"/>
    </font>
    <font>
      <sz val="24"/>
      <color theme="0"/>
      <name val="Calibri"/>
      <family val="2"/>
      <scheme val="minor"/>
    </font>
    <font>
      <b/>
      <sz val="18"/>
      <color theme="0"/>
      <name val="Calibri"/>
      <family val="2"/>
      <scheme val="minor"/>
    </font>
    <font>
      <sz val="16"/>
      <color theme="0"/>
      <name val="Calibri"/>
      <family val="2"/>
      <scheme val="minor"/>
    </font>
    <font>
      <b/>
      <sz val="16"/>
      <color theme="0"/>
      <name val="Calibri"/>
      <family val="2"/>
      <scheme val="minor"/>
    </font>
    <font>
      <b/>
      <sz val="24"/>
      <color theme="0"/>
      <name val="Calibri"/>
      <family val="2"/>
      <scheme val="minor"/>
    </font>
    <font>
      <sz val="12"/>
      <color rgb="FF202124"/>
      <name val="Calibri"/>
      <family val="2"/>
      <scheme val="minor"/>
    </font>
    <font>
      <b/>
      <sz val="12"/>
      <color rgb="FF00A6B3"/>
      <name val="Calibri"/>
      <family val="2"/>
      <scheme val="minor"/>
    </font>
  </fonts>
  <fills count="3">
    <fill>
      <patternFill patternType="none"/>
    </fill>
    <fill>
      <patternFill patternType="gray125"/>
    </fill>
    <fill>
      <patternFill patternType="solid">
        <fgColor rgb="FF00A6B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rgb="FF00A6B3"/>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71">
    <xf numFmtId="0" fontId="0" fillId="0" borderId="0" xfId="0"/>
    <xf numFmtId="10" fontId="0" fillId="0" borderId="0" xfId="0" applyNumberFormat="1"/>
    <xf numFmtId="0" fontId="0" fillId="0" borderId="0" xfId="0" applyFont="1"/>
    <xf numFmtId="0" fontId="0" fillId="0" borderId="0" xfId="0" applyFont="1" applyBorder="1"/>
    <xf numFmtId="0" fontId="0" fillId="0" borderId="2" xfId="0" applyBorder="1" applyAlignment="1">
      <alignment shrinkToFit="1"/>
    </xf>
    <xf numFmtId="0" fontId="0" fillId="0" borderId="3" xfId="0" applyBorder="1"/>
    <xf numFmtId="0" fontId="0" fillId="0" borderId="3" xfId="0" applyBorder="1" applyAlignment="1">
      <alignment shrinkToFit="1"/>
    </xf>
    <xf numFmtId="2" fontId="0" fillId="0" borderId="4" xfId="0" applyNumberFormat="1" applyBorder="1" applyAlignment="1">
      <alignment shrinkToFit="1"/>
    </xf>
    <xf numFmtId="169" fontId="0" fillId="0" borderId="5" xfId="0" applyNumberFormat="1" applyFont="1" applyBorder="1"/>
    <xf numFmtId="0" fontId="0" fillId="0" borderId="1" xfId="0" applyFill="1" applyBorder="1"/>
    <xf numFmtId="0" fontId="5" fillId="0" borderId="1" xfId="0" applyFont="1" applyFill="1" applyBorder="1"/>
    <xf numFmtId="4" fontId="5" fillId="0" borderId="1" xfId="0" applyNumberFormat="1" applyFont="1" applyFill="1" applyBorder="1"/>
    <xf numFmtId="3" fontId="0" fillId="0" borderId="1" xfId="0" applyNumberFormat="1" applyFont="1" applyBorder="1"/>
    <xf numFmtId="0" fontId="0" fillId="0" borderId="6" xfId="0" applyFont="1" applyBorder="1"/>
    <xf numFmtId="0" fontId="0" fillId="0" borderId="1" xfId="0" applyFont="1" applyFill="1" applyBorder="1"/>
    <xf numFmtId="169" fontId="0" fillId="0" borderId="7" xfId="0" applyNumberFormat="1" applyFont="1" applyBorder="1"/>
    <xf numFmtId="0" fontId="0" fillId="0" borderId="8" xfId="0" applyFill="1" applyBorder="1"/>
    <xf numFmtId="0" fontId="5" fillId="0" borderId="8" xfId="0" applyFont="1" applyFill="1" applyBorder="1"/>
    <xf numFmtId="4" fontId="5" fillId="0" borderId="8" xfId="0" applyNumberFormat="1" applyFont="1" applyFill="1" applyBorder="1"/>
    <xf numFmtId="3" fontId="0" fillId="0" borderId="8" xfId="0" applyNumberFormat="1" applyFont="1" applyBorder="1"/>
    <xf numFmtId="0" fontId="0" fillId="0" borderId="9" xfId="0" applyFont="1" applyBorder="1"/>
    <xf numFmtId="171" fontId="0" fillId="0" borderId="0" xfId="1" applyNumberFormat="1" applyFont="1"/>
    <xf numFmtId="171" fontId="0" fillId="0" borderId="0" xfId="0" applyNumberFormat="1"/>
    <xf numFmtId="171" fontId="0" fillId="0" borderId="3" xfId="0" applyNumberFormat="1" applyBorder="1"/>
    <xf numFmtId="171" fontId="5" fillId="0" borderId="1" xfId="0" applyNumberFormat="1" applyFont="1" applyFill="1" applyBorder="1"/>
    <xf numFmtId="171" fontId="0" fillId="0" borderId="1" xfId="0" applyNumberFormat="1" applyFont="1" applyFill="1" applyBorder="1"/>
    <xf numFmtId="171" fontId="5" fillId="0" borderId="8" xfId="0" applyNumberFormat="1" applyFont="1" applyFill="1" applyBorder="1"/>
    <xf numFmtId="171" fontId="0" fillId="0" borderId="0" xfId="0" applyNumberFormat="1" applyAlignment="1">
      <alignment shrinkToFit="1"/>
    </xf>
    <xf numFmtId="171" fontId="0" fillId="0" borderId="3" xfId="1" applyNumberFormat="1" applyFont="1" applyBorder="1" applyAlignment="1">
      <alignment shrinkToFit="1"/>
    </xf>
    <xf numFmtId="171" fontId="0" fillId="0" borderId="1" xfId="1" applyNumberFormat="1" applyFont="1" applyFill="1" applyBorder="1"/>
    <xf numFmtId="171" fontId="0" fillId="0" borderId="8" xfId="1" applyNumberFormat="1" applyFont="1" applyFill="1" applyBorder="1"/>
    <xf numFmtId="175" fontId="0" fillId="0" borderId="0" xfId="0" applyNumberFormat="1"/>
    <xf numFmtId="0" fontId="0" fillId="2" borderId="0" xfId="0" applyFill="1"/>
    <xf numFmtId="0" fontId="6" fillId="0" borderId="0" xfId="0" applyFont="1" applyAlignment="1"/>
    <xf numFmtId="171" fontId="6" fillId="0" borderId="0" xfId="1" applyNumberFormat="1" applyFont="1" applyAlignment="1">
      <alignment horizontal="center"/>
    </xf>
    <xf numFmtId="0" fontId="7" fillId="2" borderId="0" xfId="0" applyFont="1" applyFill="1" applyAlignment="1">
      <alignment horizontal="center" vertical="center"/>
    </xf>
    <xf numFmtId="10" fontId="0" fillId="0" borderId="0" xfId="2" applyNumberFormat="1" applyFont="1"/>
    <xf numFmtId="10" fontId="10" fillId="2" borderId="0" xfId="2" applyNumberFormat="1" applyFont="1" applyFill="1" applyAlignment="1">
      <alignment horizontal="right" vertical="center"/>
    </xf>
    <xf numFmtId="0" fontId="3" fillId="2" borderId="0" xfId="0" applyFont="1" applyFill="1"/>
    <xf numFmtId="180" fontId="10" fillId="2" borderId="0" xfId="0" applyNumberFormat="1" applyFont="1" applyFill="1" applyAlignment="1"/>
    <xf numFmtId="180" fontId="0" fillId="0" borderId="0" xfId="1" applyNumberFormat="1" applyFont="1" applyAlignment="1">
      <alignment horizontal="left"/>
    </xf>
    <xf numFmtId="180" fontId="0" fillId="0" borderId="0" xfId="1" applyNumberFormat="1" applyFont="1" applyAlignment="1"/>
    <xf numFmtId="180" fontId="2" fillId="2" borderId="0" xfId="0" applyNumberFormat="1" applyFont="1" applyFill="1" applyAlignment="1">
      <alignment vertical="center"/>
    </xf>
    <xf numFmtId="180" fontId="10" fillId="2" borderId="0" xfId="0" applyNumberFormat="1" applyFont="1" applyFill="1"/>
    <xf numFmtId="180" fontId="0" fillId="0" borderId="0" xfId="0" applyNumberFormat="1"/>
    <xf numFmtId="180" fontId="8" fillId="2" borderId="0" xfId="0" applyNumberFormat="1" applyFont="1" applyFill="1" applyAlignment="1">
      <alignment horizontal="center"/>
    </xf>
    <xf numFmtId="180" fontId="0" fillId="0" borderId="0" xfId="0" applyNumberFormat="1" applyAlignment="1">
      <alignment horizontal="center"/>
    </xf>
    <xf numFmtId="181" fontId="10" fillId="2" borderId="0" xfId="0" applyNumberFormat="1" applyFont="1" applyFill="1" applyAlignment="1"/>
    <xf numFmtId="0" fontId="3" fillId="2" borderId="0" xfId="0" applyFont="1" applyFill="1" applyAlignment="1">
      <alignment vertical="center"/>
    </xf>
    <xf numFmtId="0" fontId="9" fillId="2" borderId="0" xfId="0" applyFont="1" applyFill="1" applyAlignment="1">
      <alignment vertical="center"/>
    </xf>
    <xf numFmtId="0" fontId="10" fillId="2" borderId="0" xfId="0" applyFont="1" applyFill="1" applyAlignment="1">
      <alignment vertical="center"/>
    </xf>
    <xf numFmtId="0" fontId="3" fillId="0" borderId="10" xfId="0" applyFont="1" applyFill="1" applyBorder="1"/>
    <xf numFmtId="0" fontId="3" fillId="0" borderId="10" xfId="0" applyFont="1" applyFill="1" applyBorder="1" applyAlignment="1">
      <alignment vertical="center"/>
    </xf>
    <xf numFmtId="0" fontId="9" fillId="0" borderId="10" xfId="0" applyFont="1" applyFill="1" applyBorder="1" applyAlignment="1">
      <alignment vertical="center"/>
    </xf>
    <xf numFmtId="171" fontId="0" fillId="0" borderId="0" xfId="1" applyNumberFormat="1" applyFont="1" applyBorder="1"/>
    <xf numFmtId="0" fontId="6" fillId="0" borderId="10" xfId="0" applyFont="1" applyFill="1" applyBorder="1" applyAlignment="1">
      <alignment vertical="center"/>
    </xf>
    <xf numFmtId="0" fontId="11" fillId="2" borderId="0" xfId="0" applyFont="1" applyFill="1" applyAlignment="1">
      <alignment horizontal="center" vertical="center"/>
    </xf>
    <xf numFmtId="0" fontId="2" fillId="2" borderId="0" xfId="0" applyFont="1" applyFill="1" applyAlignment="1">
      <alignment horizontal="center" vertical="center"/>
    </xf>
    <xf numFmtId="0" fontId="12" fillId="0" borderId="0" xfId="0" applyFont="1"/>
    <xf numFmtId="0" fontId="0" fillId="0" borderId="0" xfId="0" pivotButton="1"/>
    <xf numFmtId="0" fontId="13" fillId="0" borderId="10" xfId="0" applyFont="1" applyBorder="1" applyAlignment="1"/>
    <xf numFmtId="0" fontId="13" fillId="0" borderId="10" xfId="0" applyFont="1" applyBorder="1" applyAlignment="1">
      <alignment horizontal="center"/>
    </xf>
    <xf numFmtId="175" fontId="13" fillId="0" borderId="10" xfId="0" applyNumberFormat="1" applyFont="1" applyBorder="1" applyAlignment="1">
      <alignment horizontal="center"/>
    </xf>
    <xf numFmtId="180" fontId="13" fillId="0" borderId="10" xfId="0" applyNumberFormat="1" applyFont="1" applyBorder="1" applyAlignment="1">
      <alignment horizontal="center"/>
    </xf>
    <xf numFmtId="171" fontId="13" fillId="0" borderId="10" xfId="0" applyNumberFormat="1" applyFont="1" applyBorder="1" applyAlignment="1">
      <alignment horizontal="center"/>
    </xf>
    <xf numFmtId="171" fontId="13" fillId="0" borderId="10" xfId="0" applyNumberFormat="1" applyFont="1" applyBorder="1" applyAlignment="1">
      <alignment horizontal="center"/>
    </xf>
    <xf numFmtId="0" fontId="0" fillId="0" borderId="0" xfId="0" applyFont="1" applyAlignment="1">
      <alignment horizontal="left"/>
    </xf>
    <xf numFmtId="175" fontId="0" fillId="0" borderId="0" xfId="0" applyNumberFormat="1" applyFont="1" applyAlignment="1">
      <alignment horizontal="left"/>
    </xf>
    <xf numFmtId="180" fontId="0" fillId="0" borderId="0" xfId="0" applyNumberFormat="1" applyFont="1" applyAlignment="1">
      <alignment horizontal="left"/>
    </xf>
    <xf numFmtId="180" fontId="0" fillId="0" borderId="0" xfId="0" applyNumberFormat="1" applyFont="1"/>
    <xf numFmtId="171" fontId="0" fillId="0" borderId="0" xfId="0" applyNumberFormat="1" applyFont="1"/>
  </cellXfs>
  <cellStyles count="3">
    <cellStyle name="Currency" xfId="1" builtinId="4"/>
    <cellStyle name="Normal" xfId="0" builtinId="0"/>
    <cellStyle name="Per cent" xfId="2" builtinId="5"/>
  </cellStyles>
  <dxfs count="20">
    <dxf>
      <numFmt numFmtId="180" formatCode="[$£-809]\ #,##0.00_);[Red]\([$£-809]\ #,##0.00\)"/>
    </dxf>
    <dxf>
      <numFmt numFmtId="180" formatCode="[$£-809]\ #,##0.00_);[Red]\([$£-809]\ #,##0.00\)"/>
    </dxf>
    <dxf>
      <numFmt numFmtId="180" formatCode="[$£-809]\ #,##0.00_);[Red]\([$£-809]\ #,##0.00\)"/>
    </dxf>
    <dxf>
      <numFmt numFmtId="180" formatCode="[$£-809]\ #,##0.00_);[Red]\([$£-809]\ #,##0.00\)"/>
    </dxf>
    <dxf>
      <numFmt numFmtId="180" formatCode="[$£-809]\ #,##0.00_);[Red]\([$£-809]\ #,##0.00\)"/>
    </dxf>
    <dxf>
      <numFmt numFmtId="14" formatCode="0.00%"/>
    </dxf>
    <dxf>
      <numFmt numFmtId="0" formatCode="General"/>
    </dxf>
    <dxf>
      <font>
        <b val="0"/>
        <strike val="0"/>
        <outline val="0"/>
        <shadow val="0"/>
        <u val="none"/>
        <vertAlign val="baseline"/>
        <sz val="12"/>
      </font>
      <numFmt numFmtId="171" formatCode="_-[$£-809]* #,##0.00_-;\-[$£-809]* #,##0.00_-;_-[$£-809]* &quot;-&quot;??_-;_-@_-"/>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2"/>
        <color rgb="FF000000"/>
        <name val="Arial"/>
        <family val="2"/>
        <scheme val="none"/>
      </font>
      <numFmt numFmtId="171" formatCode="_-[$£-809]* #,##0.00_-;\-[$£-809]* #,##0.00_-;_-[$£-809]* &quot;-&quot;??_-;_-@_-"/>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b val="0"/>
        <strike val="0"/>
        <outline val="0"/>
        <shadow val="0"/>
        <u val="none"/>
        <vertAlign val="baseline"/>
        <sz val="12"/>
      </font>
      <fill>
        <patternFill patternType="none">
          <fgColor indexed="64"/>
          <bgColor indexed="65"/>
        </patternFill>
      </fill>
      <border diagonalUp="0" diagonalDown="0">
        <left style="thin">
          <color indexed="64"/>
        </left>
        <right/>
        <top style="thin">
          <color indexed="64"/>
        </top>
        <bottom style="thin">
          <color indexed="64"/>
        </bottom>
        <vertical style="thin">
          <color indexed="64"/>
        </vertical>
        <horizontal style="thin">
          <color indexed="64"/>
        </horizontal>
      </border>
    </dxf>
    <dxf>
      <font>
        <b val="0"/>
        <strike val="0"/>
        <outline val="0"/>
        <shadow val="0"/>
        <u val="none"/>
        <vertAlign val="baseline"/>
        <sz val="12"/>
      </font>
      <numFmt numFmtId="3" formatCode="#,##0"/>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2"/>
        <color rgb="FF000000"/>
        <name val="Arial"/>
        <family val="2"/>
        <scheme val="none"/>
      </font>
      <numFmt numFmtId="4" formatCode="#,##0.00"/>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2"/>
        <color rgb="FF000000"/>
        <name val="Arial"/>
        <family val="2"/>
        <scheme val="none"/>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2"/>
        <color rgb="FF000000"/>
        <name val="Arial"/>
        <family val="2"/>
        <scheme val="none"/>
      </font>
      <numFmt numFmtId="169" formatCode="[$-409]dd\-mmm\-yy;@"/>
      <fill>
        <patternFill patternType="none">
          <fgColor indexed="64"/>
          <bgColor indexed="65"/>
        </patternFill>
      </fill>
      <alignment horizontal="general" vertical="bottom" textRotation="0" wrapText="0" indent="0" justifyLastLine="0" shrinkToFit="1"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dxf>
  </dxfs>
  <tableStyles count="0" defaultTableStyle="TableStyleMedium2" defaultPivotStyle="PivotStyleLight16"/>
  <colors>
    <mruColors>
      <color rgb="FF00A6B3"/>
      <color rgb="FF66B6C4"/>
      <color rgb="FF005178"/>
      <color rgb="FF0086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Array" Target="richData/rdarray.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eetMetadata" Target="metadata.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00A6B3"/>
                </a:solidFill>
                <a:latin typeface="+mn-lt"/>
                <a:ea typeface="+mn-ea"/>
                <a:cs typeface="+mn-cs"/>
              </a:defRPr>
            </a:pPr>
            <a:r>
              <a:rPr lang="en-GB" b="1">
                <a:solidFill>
                  <a:srgbClr val="00A6B3"/>
                </a:solidFill>
              </a:rPr>
              <a:t>Market</a:t>
            </a:r>
            <a:r>
              <a:rPr lang="en-GB" b="1" baseline="0">
                <a:solidFill>
                  <a:srgbClr val="00A6B3"/>
                </a:solidFill>
              </a:rPr>
              <a:t> Value by Industry</a:t>
            </a:r>
            <a:endParaRPr lang="en-GB" b="1">
              <a:solidFill>
                <a:srgbClr val="00A6B3"/>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A6B3"/>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lumMod val="60000"/>
                  <a:lumOff val="40000"/>
                  <a:alpha val="89804"/>
                </a:schemeClr>
              </a:solidFill>
              <a:ln w="19050">
                <a:solidFill>
                  <a:schemeClr val="lt1"/>
                </a:solidFill>
              </a:ln>
              <a:effectLst/>
            </c:spPr>
            <c:extLst>
              <c:ext xmlns:c16="http://schemas.microsoft.com/office/drawing/2014/chart" uri="{C3380CC4-5D6E-409C-BE32-E72D297353CC}">
                <c16:uniqueId val="{00000003-F6C9-0C4F-AE3F-9D028F983600}"/>
              </c:ext>
            </c:extLst>
          </c:dPt>
          <c:dPt>
            <c:idx val="4"/>
            <c:bubble3D val="0"/>
            <c:spPr>
              <a:solidFill>
                <a:schemeClr val="accent5"/>
              </a:solidFill>
              <a:ln w="19050">
                <a:solidFill>
                  <a:schemeClr val="lt1"/>
                </a:solidFill>
              </a:ln>
              <a:effectLst/>
            </c:spPr>
          </c:dPt>
          <c:dPt>
            <c:idx val="5"/>
            <c:bubble3D val="0"/>
            <c:spPr>
              <a:solidFill>
                <a:srgbClr val="00A6B3"/>
              </a:solidFill>
              <a:ln w="19050">
                <a:solidFill>
                  <a:schemeClr val="lt1"/>
                </a:solidFill>
              </a:ln>
              <a:effectLst/>
            </c:spPr>
            <c:extLst>
              <c:ext xmlns:c16="http://schemas.microsoft.com/office/drawing/2014/chart" uri="{C3380CC4-5D6E-409C-BE32-E72D297353CC}">
                <c16:uniqueId val="{00000002-F6C9-0C4F-AE3F-9D028F983600}"/>
              </c:ext>
            </c:extLst>
          </c:dPt>
          <c:dPt>
            <c:idx val="6"/>
            <c:bubble3D val="0"/>
            <c:spPr>
              <a:solidFill>
                <a:srgbClr val="005178"/>
              </a:solidFill>
              <a:ln w="19050">
                <a:solidFill>
                  <a:schemeClr val="lt1"/>
                </a:solidFill>
              </a:ln>
              <a:effectLst/>
            </c:spPr>
            <c:extLst>
              <c:ext xmlns:c16="http://schemas.microsoft.com/office/drawing/2014/chart" uri="{C3380CC4-5D6E-409C-BE32-E72D297353CC}">
                <c16:uniqueId val="{00000001-F6C9-0C4F-AE3F-9D028F983600}"/>
              </c:ext>
            </c:extLst>
          </c:dPt>
          <c:dPt>
            <c:idx val="7"/>
            <c:bubble3D val="0"/>
            <c:spPr>
              <a:solidFill>
                <a:schemeClr val="accent2">
                  <a:lumMod val="60000"/>
                </a:schemeClr>
              </a:solidFill>
              <a:ln w="19050">
                <a:solidFill>
                  <a:schemeClr val="lt1"/>
                </a:solidFill>
              </a:ln>
              <a:effectLst/>
            </c:spPr>
          </c:dPt>
          <c:cat>
            <c:strRef>
              <c:f>Dashboard!$A$24:$A$31</c:f>
              <c:strCache>
                <c:ptCount val="8"/>
                <c:pt idx="0">
                  <c:v>Telecommunications Services</c:v>
                </c:pt>
                <c:pt idx="1">
                  <c:v>Metals &amp; Mining</c:v>
                </c:pt>
                <c:pt idx="2">
                  <c:v>Insurance</c:v>
                </c:pt>
                <c:pt idx="3">
                  <c:v>Oil &amp; Gas</c:v>
                </c:pt>
                <c:pt idx="4">
                  <c:v>Pharmaceuticals</c:v>
                </c:pt>
                <c:pt idx="5">
                  <c:v>Banking Services</c:v>
                </c:pt>
                <c:pt idx="6">
                  <c:v>Diversified Retail</c:v>
                </c:pt>
                <c:pt idx="7">
                  <c:v>Homebuilding &amp; Construction Supplies</c:v>
                </c:pt>
              </c:strCache>
            </c:strRef>
          </c:cat>
          <c:val>
            <c:numRef>
              <c:f>Dashboard!$B$24:$B$31</c:f>
              <c:numCache>
                <c:formatCode>[$£-809]\ #,##0.00_);[Red]\([$£-809]\ #,##0.00\)</c:formatCode>
                <c:ptCount val="8"/>
                <c:pt idx="0">
                  <c:v>1241.6399999999999</c:v>
                </c:pt>
                <c:pt idx="1">
                  <c:v>192149.4</c:v>
                </c:pt>
                <c:pt idx="2">
                  <c:v>527403.5</c:v>
                </c:pt>
                <c:pt idx="3">
                  <c:v>169732</c:v>
                </c:pt>
                <c:pt idx="4">
                  <c:v>53520.2</c:v>
                </c:pt>
                <c:pt idx="5">
                  <c:v>986874</c:v>
                </c:pt>
                <c:pt idx="6">
                  <c:v>3036960</c:v>
                </c:pt>
                <c:pt idx="7">
                  <c:v>1493.5</c:v>
                </c:pt>
              </c:numCache>
            </c:numRef>
          </c:val>
          <c:extLst>
            <c:ext xmlns:c16="http://schemas.microsoft.com/office/drawing/2014/chart" uri="{C3380CC4-5D6E-409C-BE32-E72D297353CC}">
              <c16:uniqueId val="{00000000-F6C9-0C4F-AE3F-9D028F983600}"/>
            </c:ext>
          </c:extLst>
        </c:ser>
        <c:dLbls>
          <c:showLegendKey val="0"/>
          <c:showVal val="0"/>
          <c:showCatName val="0"/>
          <c:showSerName val="0"/>
          <c:showPercent val="0"/>
          <c:showBubbleSize val="0"/>
          <c:showLeaderLines val="1"/>
        </c:dLbls>
        <c:firstSliceAng val="0"/>
      </c:pieChart>
      <c:spPr>
        <a:noFill/>
        <a:ln>
          <a:noFill/>
        </a:ln>
        <a:effectLst/>
      </c:spPr>
    </c:plotArea>
    <c:legend>
      <c:legendPos val="l"/>
      <c:layout>
        <c:manualLayout>
          <c:xMode val="edge"/>
          <c:yMode val="edge"/>
          <c:x val="1.6430933798862082E-2"/>
          <c:y val="0.15571086728242786"/>
          <c:w val="0.34094899208511997"/>
          <c:h val="0.76286779873873611"/>
        </c:manualLayout>
      </c:layout>
      <c:overlay val="1"/>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rgbClr val="00A6B3"/>
                </a:solidFill>
              </a:rPr>
              <a:t>ROLLS-ROYCE</a:t>
            </a:r>
            <a:r>
              <a:rPr lang="en-GB" b="1" baseline="0">
                <a:solidFill>
                  <a:srgbClr val="00A6B3"/>
                </a:solidFill>
              </a:rPr>
              <a:t>  PLC(XLON:RR.) </a:t>
            </a:r>
            <a:endParaRPr lang="en-GB" b="1">
              <a:solidFill>
                <a:srgbClr val="00A6B3"/>
              </a:solidFill>
            </a:endParaRPr>
          </a:p>
        </c:rich>
      </c:tx>
      <c:layout>
        <c:manualLayout>
          <c:xMode val="edge"/>
          <c:yMode val="edge"/>
          <c:x val="0.26779790630459682"/>
          <c:y val="2.51252736407713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RR!$B$8</c:f>
              <c:strCache>
                <c:ptCount val="1"/>
                <c:pt idx="0">
                  <c:v>Volume</c:v>
                </c:pt>
              </c:strCache>
            </c:strRef>
          </c:tx>
          <c:spPr>
            <a:solidFill>
              <a:srgbClr val="00A6B3"/>
            </a:solidFill>
            <a:ln w="19050">
              <a:noFill/>
            </a:ln>
            <a:effectLst/>
          </c:spPr>
          <c:invertIfNegative val="0"/>
          <c:cat>
            <c:numRef>
              <c:f>RR!$A$9:$A$30</c:f>
              <c:numCache>
                <c:formatCode>m/d/yy</c:formatCode>
                <c:ptCount val="22"/>
                <c:pt idx="0">
                  <c:v>44936</c:v>
                </c:pt>
                <c:pt idx="1">
                  <c:v>44937</c:v>
                </c:pt>
                <c:pt idx="2">
                  <c:v>44938</c:v>
                </c:pt>
                <c:pt idx="3">
                  <c:v>44939</c:v>
                </c:pt>
                <c:pt idx="4">
                  <c:v>44942</c:v>
                </c:pt>
                <c:pt idx="5">
                  <c:v>44943</c:v>
                </c:pt>
                <c:pt idx="6">
                  <c:v>44944</c:v>
                </c:pt>
                <c:pt idx="7">
                  <c:v>44945</c:v>
                </c:pt>
                <c:pt idx="8">
                  <c:v>44946</c:v>
                </c:pt>
                <c:pt idx="9">
                  <c:v>44949</c:v>
                </c:pt>
                <c:pt idx="10">
                  <c:v>44950</c:v>
                </c:pt>
                <c:pt idx="11">
                  <c:v>44951</c:v>
                </c:pt>
                <c:pt idx="12">
                  <c:v>44952</c:v>
                </c:pt>
                <c:pt idx="13">
                  <c:v>44953</c:v>
                </c:pt>
                <c:pt idx="14">
                  <c:v>44956</c:v>
                </c:pt>
                <c:pt idx="15">
                  <c:v>44957</c:v>
                </c:pt>
                <c:pt idx="16">
                  <c:v>44958</c:v>
                </c:pt>
                <c:pt idx="17">
                  <c:v>44959</c:v>
                </c:pt>
                <c:pt idx="18">
                  <c:v>44960</c:v>
                </c:pt>
                <c:pt idx="19">
                  <c:v>44963</c:v>
                </c:pt>
                <c:pt idx="20">
                  <c:v>44964</c:v>
                </c:pt>
                <c:pt idx="21">
                  <c:v>44965</c:v>
                </c:pt>
              </c:numCache>
            </c:numRef>
          </c:cat>
          <c:val>
            <c:numRef>
              <c:f>RR!$B$9:$B$30</c:f>
              <c:numCache>
                <c:formatCode>#,##0</c:formatCode>
                <c:ptCount val="22"/>
                <c:pt idx="0">
                  <c:v>34390579</c:v>
                </c:pt>
                <c:pt idx="1">
                  <c:v>25156995</c:v>
                </c:pt>
                <c:pt idx="2">
                  <c:v>27379250</c:v>
                </c:pt>
                <c:pt idx="3">
                  <c:v>48123661</c:v>
                </c:pt>
                <c:pt idx="4">
                  <c:v>49843606</c:v>
                </c:pt>
                <c:pt idx="5">
                  <c:v>59060597</c:v>
                </c:pt>
                <c:pt idx="6">
                  <c:v>40126143</c:v>
                </c:pt>
                <c:pt idx="7">
                  <c:v>38053757</c:v>
                </c:pt>
                <c:pt idx="8">
                  <c:v>23259241</c:v>
                </c:pt>
                <c:pt idx="9">
                  <c:v>34817614</c:v>
                </c:pt>
                <c:pt idx="10">
                  <c:v>65370818</c:v>
                </c:pt>
                <c:pt idx="11">
                  <c:v>30734999</c:v>
                </c:pt>
                <c:pt idx="12">
                  <c:v>39100757</c:v>
                </c:pt>
                <c:pt idx="13">
                  <c:v>63920945</c:v>
                </c:pt>
                <c:pt idx="14">
                  <c:v>38486593</c:v>
                </c:pt>
                <c:pt idx="15">
                  <c:v>51865407</c:v>
                </c:pt>
                <c:pt idx="16">
                  <c:v>36841677</c:v>
                </c:pt>
                <c:pt idx="17">
                  <c:v>22250364</c:v>
                </c:pt>
                <c:pt idx="18">
                  <c:v>22689960</c:v>
                </c:pt>
                <c:pt idx="19">
                  <c:v>18319350</c:v>
                </c:pt>
                <c:pt idx="20">
                  <c:v>56841861</c:v>
                </c:pt>
                <c:pt idx="21">
                  <c:v>15542431</c:v>
                </c:pt>
              </c:numCache>
            </c:numRef>
          </c:val>
          <c:extLst>
            <c:ext xmlns:c16="http://schemas.microsoft.com/office/drawing/2014/chart" uri="{C3380CC4-5D6E-409C-BE32-E72D297353CC}">
              <c16:uniqueId val="{00000000-CC57-8E4C-92CA-8EC34F10E08D}"/>
            </c:ext>
          </c:extLst>
        </c:ser>
        <c:dLbls>
          <c:showLegendKey val="0"/>
          <c:showVal val="0"/>
          <c:showCatName val="0"/>
          <c:showSerName val="0"/>
          <c:showPercent val="0"/>
          <c:showBubbleSize val="0"/>
        </c:dLbls>
        <c:gapWidth val="150"/>
        <c:axId val="1969169551"/>
        <c:axId val="1967949919"/>
      </c:barChart>
      <c:stockChart>
        <c:ser>
          <c:idx val="1"/>
          <c:order val="1"/>
          <c:tx>
            <c:strRef>
              <c:f>RR!$C$8</c:f>
              <c:strCache>
                <c:ptCount val="1"/>
                <c:pt idx="0">
                  <c:v>Open</c:v>
                </c:pt>
              </c:strCache>
            </c:strRef>
          </c:tx>
          <c:spPr>
            <a:ln w="19050" cap="rnd">
              <a:noFill/>
              <a:round/>
            </a:ln>
            <a:effectLst/>
          </c:spPr>
          <c:marker>
            <c:symbol val="none"/>
          </c:marker>
          <c:cat>
            <c:numRef>
              <c:f>RR!$A$9:$A$30</c:f>
              <c:numCache>
                <c:formatCode>m/d/yy</c:formatCode>
                <c:ptCount val="22"/>
                <c:pt idx="0">
                  <c:v>44936</c:v>
                </c:pt>
                <c:pt idx="1">
                  <c:v>44937</c:v>
                </c:pt>
                <c:pt idx="2">
                  <c:v>44938</c:v>
                </c:pt>
                <c:pt idx="3">
                  <c:v>44939</c:v>
                </c:pt>
                <c:pt idx="4">
                  <c:v>44942</c:v>
                </c:pt>
                <c:pt idx="5">
                  <c:v>44943</c:v>
                </c:pt>
                <c:pt idx="6">
                  <c:v>44944</c:v>
                </c:pt>
                <c:pt idx="7">
                  <c:v>44945</c:v>
                </c:pt>
                <c:pt idx="8">
                  <c:v>44946</c:v>
                </c:pt>
                <c:pt idx="9">
                  <c:v>44949</c:v>
                </c:pt>
                <c:pt idx="10">
                  <c:v>44950</c:v>
                </c:pt>
                <c:pt idx="11">
                  <c:v>44951</c:v>
                </c:pt>
                <c:pt idx="12">
                  <c:v>44952</c:v>
                </c:pt>
                <c:pt idx="13">
                  <c:v>44953</c:v>
                </c:pt>
                <c:pt idx="14">
                  <c:v>44956</c:v>
                </c:pt>
                <c:pt idx="15">
                  <c:v>44957</c:v>
                </c:pt>
                <c:pt idx="16">
                  <c:v>44958</c:v>
                </c:pt>
                <c:pt idx="17">
                  <c:v>44959</c:v>
                </c:pt>
                <c:pt idx="18">
                  <c:v>44960</c:v>
                </c:pt>
                <c:pt idx="19">
                  <c:v>44963</c:v>
                </c:pt>
                <c:pt idx="20">
                  <c:v>44964</c:v>
                </c:pt>
                <c:pt idx="21">
                  <c:v>44965</c:v>
                </c:pt>
              </c:numCache>
            </c:numRef>
          </c:cat>
          <c:val>
            <c:numRef>
              <c:f>RR!$C$9:$C$30</c:f>
              <c:numCache>
                <c:formatCode>_-[$£-809]* #,##0.00_-;\-[$£-809]* #,##0.00_-;_-[$£-809]* "-"??_-;_-@_-</c:formatCode>
                <c:ptCount val="22"/>
                <c:pt idx="0">
                  <c:v>103.2</c:v>
                </c:pt>
                <c:pt idx="1">
                  <c:v>101.72</c:v>
                </c:pt>
                <c:pt idx="2">
                  <c:v>103.5</c:v>
                </c:pt>
                <c:pt idx="3">
                  <c:v>104.3</c:v>
                </c:pt>
                <c:pt idx="4">
                  <c:v>108.48</c:v>
                </c:pt>
                <c:pt idx="5">
                  <c:v>107.3</c:v>
                </c:pt>
                <c:pt idx="6">
                  <c:v>108.96</c:v>
                </c:pt>
                <c:pt idx="7">
                  <c:v>107.78</c:v>
                </c:pt>
                <c:pt idx="8">
                  <c:v>106.06</c:v>
                </c:pt>
                <c:pt idx="9">
                  <c:v>107</c:v>
                </c:pt>
                <c:pt idx="10">
                  <c:v>109.72</c:v>
                </c:pt>
                <c:pt idx="11">
                  <c:v>111.3</c:v>
                </c:pt>
                <c:pt idx="12">
                  <c:v>113</c:v>
                </c:pt>
                <c:pt idx="13">
                  <c:v>112.2</c:v>
                </c:pt>
                <c:pt idx="14">
                  <c:v>109.54</c:v>
                </c:pt>
                <c:pt idx="15">
                  <c:v>108.4</c:v>
                </c:pt>
                <c:pt idx="16">
                  <c:v>105.42</c:v>
                </c:pt>
                <c:pt idx="17">
                  <c:v>105.5</c:v>
                </c:pt>
                <c:pt idx="18">
                  <c:v>108.74</c:v>
                </c:pt>
                <c:pt idx="19">
                  <c:v>108.44</c:v>
                </c:pt>
                <c:pt idx="20">
                  <c:v>108.06</c:v>
                </c:pt>
                <c:pt idx="21">
                  <c:v>109.02</c:v>
                </c:pt>
              </c:numCache>
            </c:numRef>
          </c:val>
          <c:smooth val="0"/>
          <c:extLst>
            <c:ext xmlns:c16="http://schemas.microsoft.com/office/drawing/2014/chart" uri="{C3380CC4-5D6E-409C-BE32-E72D297353CC}">
              <c16:uniqueId val="{00000001-CC57-8E4C-92CA-8EC34F10E08D}"/>
            </c:ext>
          </c:extLst>
        </c:ser>
        <c:ser>
          <c:idx val="2"/>
          <c:order val="2"/>
          <c:tx>
            <c:strRef>
              <c:f>RR!$D$8</c:f>
              <c:strCache>
                <c:ptCount val="1"/>
                <c:pt idx="0">
                  <c:v>High</c:v>
                </c:pt>
              </c:strCache>
            </c:strRef>
          </c:tx>
          <c:spPr>
            <a:ln w="19050" cap="rnd">
              <a:noFill/>
              <a:round/>
            </a:ln>
            <a:effectLst/>
          </c:spPr>
          <c:marker>
            <c:symbol val="none"/>
          </c:marker>
          <c:cat>
            <c:numRef>
              <c:f>RR!$A$9:$A$30</c:f>
              <c:numCache>
                <c:formatCode>m/d/yy</c:formatCode>
                <c:ptCount val="22"/>
                <c:pt idx="0">
                  <c:v>44936</c:v>
                </c:pt>
                <c:pt idx="1">
                  <c:v>44937</c:v>
                </c:pt>
                <c:pt idx="2">
                  <c:v>44938</c:v>
                </c:pt>
                <c:pt idx="3">
                  <c:v>44939</c:v>
                </c:pt>
                <c:pt idx="4">
                  <c:v>44942</c:v>
                </c:pt>
                <c:pt idx="5">
                  <c:v>44943</c:v>
                </c:pt>
                <c:pt idx="6">
                  <c:v>44944</c:v>
                </c:pt>
                <c:pt idx="7">
                  <c:v>44945</c:v>
                </c:pt>
                <c:pt idx="8">
                  <c:v>44946</c:v>
                </c:pt>
                <c:pt idx="9">
                  <c:v>44949</c:v>
                </c:pt>
                <c:pt idx="10">
                  <c:v>44950</c:v>
                </c:pt>
                <c:pt idx="11">
                  <c:v>44951</c:v>
                </c:pt>
                <c:pt idx="12">
                  <c:v>44952</c:v>
                </c:pt>
                <c:pt idx="13">
                  <c:v>44953</c:v>
                </c:pt>
                <c:pt idx="14">
                  <c:v>44956</c:v>
                </c:pt>
                <c:pt idx="15">
                  <c:v>44957</c:v>
                </c:pt>
                <c:pt idx="16">
                  <c:v>44958</c:v>
                </c:pt>
                <c:pt idx="17">
                  <c:v>44959</c:v>
                </c:pt>
                <c:pt idx="18">
                  <c:v>44960</c:v>
                </c:pt>
                <c:pt idx="19">
                  <c:v>44963</c:v>
                </c:pt>
                <c:pt idx="20">
                  <c:v>44964</c:v>
                </c:pt>
                <c:pt idx="21">
                  <c:v>44965</c:v>
                </c:pt>
              </c:numCache>
            </c:numRef>
          </c:cat>
          <c:val>
            <c:numRef>
              <c:f>RR!$D$9:$D$30</c:f>
              <c:numCache>
                <c:formatCode>_-[$£-809]* #,##0.00_-;\-[$£-809]* #,##0.00_-;_-[$£-809]* "-"??_-;_-@_-</c:formatCode>
                <c:ptCount val="22"/>
                <c:pt idx="0">
                  <c:v>105</c:v>
                </c:pt>
                <c:pt idx="1">
                  <c:v>103.86</c:v>
                </c:pt>
                <c:pt idx="2">
                  <c:v>104.8</c:v>
                </c:pt>
                <c:pt idx="3">
                  <c:v>109.56</c:v>
                </c:pt>
                <c:pt idx="4">
                  <c:v>108.66</c:v>
                </c:pt>
                <c:pt idx="5">
                  <c:v>109.04</c:v>
                </c:pt>
                <c:pt idx="6">
                  <c:v>109.46</c:v>
                </c:pt>
                <c:pt idx="7">
                  <c:v>109.38</c:v>
                </c:pt>
                <c:pt idx="8">
                  <c:v>107.41</c:v>
                </c:pt>
                <c:pt idx="9">
                  <c:v>108.2</c:v>
                </c:pt>
                <c:pt idx="10">
                  <c:v>112.08</c:v>
                </c:pt>
                <c:pt idx="11">
                  <c:v>112.86</c:v>
                </c:pt>
                <c:pt idx="12">
                  <c:v>115</c:v>
                </c:pt>
                <c:pt idx="13">
                  <c:v>112.5</c:v>
                </c:pt>
                <c:pt idx="14">
                  <c:v>109.74</c:v>
                </c:pt>
                <c:pt idx="15">
                  <c:v>108.6176</c:v>
                </c:pt>
                <c:pt idx="16">
                  <c:v>106.34</c:v>
                </c:pt>
                <c:pt idx="17">
                  <c:v>108.9</c:v>
                </c:pt>
                <c:pt idx="18">
                  <c:v>109.44</c:v>
                </c:pt>
                <c:pt idx="19">
                  <c:v>108.6678</c:v>
                </c:pt>
                <c:pt idx="20">
                  <c:v>109.28</c:v>
                </c:pt>
                <c:pt idx="21">
                  <c:v>110.6</c:v>
                </c:pt>
              </c:numCache>
            </c:numRef>
          </c:val>
          <c:smooth val="0"/>
          <c:extLst>
            <c:ext xmlns:c16="http://schemas.microsoft.com/office/drawing/2014/chart" uri="{C3380CC4-5D6E-409C-BE32-E72D297353CC}">
              <c16:uniqueId val="{00000002-CC57-8E4C-92CA-8EC34F10E08D}"/>
            </c:ext>
          </c:extLst>
        </c:ser>
        <c:ser>
          <c:idx val="3"/>
          <c:order val="3"/>
          <c:tx>
            <c:strRef>
              <c:f>RR!$E$8</c:f>
              <c:strCache>
                <c:ptCount val="1"/>
                <c:pt idx="0">
                  <c:v>Low</c:v>
                </c:pt>
              </c:strCache>
            </c:strRef>
          </c:tx>
          <c:spPr>
            <a:ln w="19050" cap="rnd">
              <a:noFill/>
              <a:round/>
            </a:ln>
            <a:effectLst/>
          </c:spPr>
          <c:marker>
            <c:symbol val="none"/>
          </c:marker>
          <c:cat>
            <c:numRef>
              <c:f>RR!$A$9:$A$30</c:f>
              <c:numCache>
                <c:formatCode>m/d/yy</c:formatCode>
                <c:ptCount val="22"/>
                <c:pt idx="0">
                  <c:v>44936</c:v>
                </c:pt>
                <c:pt idx="1">
                  <c:v>44937</c:v>
                </c:pt>
                <c:pt idx="2">
                  <c:v>44938</c:v>
                </c:pt>
                <c:pt idx="3">
                  <c:v>44939</c:v>
                </c:pt>
                <c:pt idx="4">
                  <c:v>44942</c:v>
                </c:pt>
                <c:pt idx="5">
                  <c:v>44943</c:v>
                </c:pt>
                <c:pt idx="6">
                  <c:v>44944</c:v>
                </c:pt>
                <c:pt idx="7">
                  <c:v>44945</c:v>
                </c:pt>
                <c:pt idx="8">
                  <c:v>44946</c:v>
                </c:pt>
                <c:pt idx="9">
                  <c:v>44949</c:v>
                </c:pt>
                <c:pt idx="10">
                  <c:v>44950</c:v>
                </c:pt>
                <c:pt idx="11">
                  <c:v>44951</c:v>
                </c:pt>
                <c:pt idx="12">
                  <c:v>44952</c:v>
                </c:pt>
                <c:pt idx="13">
                  <c:v>44953</c:v>
                </c:pt>
                <c:pt idx="14">
                  <c:v>44956</c:v>
                </c:pt>
                <c:pt idx="15">
                  <c:v>44957</c:v>
                </c:pt>
                <c:pt idx="16">
                  <c:v>44958</c:v>
                </c:pt>
                <c:pt idx="17">
                  <c:v>44959</c:v>
                </c:pt>
                <c:pt idx="18">
                  <c:v>44960</c:v>
                </c:pt>
                <c:pt idx="19">
                  <c:v>44963</c:v>
                </c:pt>
                <c:pt idx="20">
                  <c:v>44964</c:v>
                </c:pt>
                <c:pt idx="21">
                  <c:v>44965</c:v>
                </c:pt>
              </c:numCache>
            </c:numRef>
          </c:cat>
          <c:val>
            <c:numRef>
              <c:f>RR!$E$9:$E$30</c:f>
              <c:numCache>
                <c:formatCode>_-[$£-809]* #,##0.00_-;\-[$£-809]* #,##0.00_-;_-[$£-809]* "-"??_-;_-@_-</c:formatCode>
                <c:ptCount val="22"/>
                <c:pt idx="0">
                  <c:v>100.4798</c:v>
                </c:pt>
                <c:pt idx="1">
                  <c:v>101.4</c:v>
                </c:pt>
                <c:pt idx="2">
                  <c:v>102.66</c:v>
                </c:pt>
                <c:pt idx="3">
                  <c:v>104.18</c:v>
                </c:pt>
                <c:pt idx="4">
                  <c:v>106.36</c:v>
                </c:pt>
                <c:pt idx="5">
                  <c:v>107.22</c:v>
                </c:pt>
                <c:pt idx="6">
                  <c:v>107.88</c:v>
                </c:pt>
                <c:pt idx="7">
                  <c:v>104.64</c:v>
                </c:pt>
                <c:pt idx="8">
                  <c:v>104.2136</c:v>
                </c:pt>
                <c:pt idx="9">
                  <c:v>105.76</c:v>
                </c:pt>
                <c:pt idx="10">
                  <c:v>108.56</c:v>
                </c:pt>
                <c:pt idx="11">
                  <c:v>110.90560000000001</c:v>
                </c:pt>
                <c:pt idx="12">
                  <c:v>111.72</c:v>
                </c:pt>
                <c:pt idx="13">
                  <c:v>108.3</c:v>
                </c:pt>
                <c:pt idx="14">
                  <c:v>107.2</c:v>
                </c:pt>
                <c:pt idx="15">
                  <c:v>105.42</c:v>
                </c:pt>
                <c:pt idx="16">
                  <c:v>103.2</c:v>
                </c:pt>
                <c:pt idx="17">
                  <c:v>105.44</c:v>
                </c:pt>
                <c:pt idx="18">
                  <c:v>107.26</c:v>
                </c:pt>
                <c:pt idx="19">
                  <c:v>106.24</c:v>
                </c:pt>
                <c:pt idx="20">
                  <c:v>107.14</c:v>
                </c:pt>
                <c:pt idx="21">
                  <c:v>107.9</c:v>
                </c:pt>
              </c:numCache>
            </c:numRef>
          </c:val>
          <c:smooth val="0"/>
          <c:extLst>
            <c:ext xmlns:c16="http://schemas.microsoft.com/office/drawing/2014/chart" uri="{C3380CC4-5D6E-409C-BE32-E72D297353CC}">
              <c16:uniqueId val="{00000003-CC57-8E4C-92CA-8EC34F10E08D}"/>
            </c:ext>
          </c:extLst>
        </c:ser>
        <c:ser>
          <c:idx val="4"/>
          <c:order val="4"/>
          <c:tx>
            <c:strRef>
              <c:f>RR!$F$8</c:f>
              <c:strCache>
                <c:ptCount val="1"/>
                <c:pt idx="0">
                  <c:v>Close</c:v>
                </c:pt>
              </c:strCache>
            </c:strRef>
          </c:tx>
          <c:spPr>
            <a:ln w="19050" cap="rnd">
              <a:noFill/>
              <a:round/>
            </a:ln>
            <a:effectLst/>
          </c:spPr>
          <c:marker>
            <c:symbol val="none"/>
          </c:marker>
          <c:cat>
            <c:numRef>
              <c:f>RR!$A$9:$A$30</c:f>
              <c:numCache>
                <c:formatCode>m/d/yy</c:formatCode>
                <c:ptCount val="22"/>
                <c:pt idx="0">
                  <c:v>44936</c:v>
                </c:pt>
                <c:pt idx="1">
                  <c:v>44937</c:v>
                </c:pt>
                <c:pt idx="2">
                  <c:v>44938</c:v>
                </c:pt>
                <c:pt idx="3">
                  <c:v>44939</c:v>
                </c:pt>
                <c:pt idx="4">
                  <c:v>44942</c:v>
                </c:pt>
                <c:pt idx="5">
                  <c:v>44943</c:v>
                </c:pt>
                <c:pt idx="6">
                  <c:v>44944</c:v>
                </c:pt>
                <c:pt idx="7">
                  <c:v>44945</c:v>
                </c:pt>
                <c:pt idx="8">
                  <c:v>44946</c:v>
                </c:pt>
                <c:pt idx="9">
                  <c:v>44949</c:v>
                </c:pt>
                <c:pt idx="10">
                  <c:v>44950</c:v>
                </c:pt>
                <c:pt idx="11">
                  <c:v>44951</c:v>
                </c:pt>
                <c:pt idx="12">
                  <c:v>44952</c:v>
                </c:pt>
                <c:pt idx="13">
                  <c:v>44953</c:v>
                </c:pt>
                <c:pt idx="14">
                  <c:v>44956</c:v>
                </c:pt>
                <c:pt idx="15">
                  <c:v>44957</c:v>
                </c:pt>
                <c:pt idx="16">
                  <c:v>44958</c:v>
                </c:pt>
                <c:pt idx="17">
                  <c:v>44959</c:v>
                </c:pt>
                <c:pt idx="18">
                  <c:v>44960</c:v>
                </c:pt>
                <c:pt idx="19">
                  <c:v>44963</c:v>
                </c:pt>
                <c:pt idx="20">
                  <c:v>44964</c:v>
                </c:pt>
                <c:pt idx="21">
                  <c:v>44965</c:v>
                </c:pt>
              </c:numCache>
            </c:numRef>
          </c:cat>
          <c:val>
            <c:numRef>
              <c:f>RR!$F$9:$F$30</c:f>
              <c:numCache>
                <c:formatCode>_-[$£-809]* #,##0.00_-;\-[$£-809]* #,##0.00_-;_-[$£-809]* "-"??_-;_-@_-</c:formatCode>
                <c:ptCount val="22"/>
                <c:pt idx="0">
                  <c:v>101.02</c:v>
                </c:pt>
                <c:pt idx="1">
                  <c:v>102.58</c:v>
                </c:pt>
                <c:pt idx="2">
                  <c:v>104</c:v>
                </c:pt>
                <c:pt idx="3">
                  <c:v>108.76</c:v>
                </c:pt>
                <c:pt idx="4">
                  <c:v>107.16</c:v>
                </c:pt>
                <c:pt idx="5">
                  <c:v>108.54</c:v>
                </c:pt>
                <c:pt idx="6">
                  <c:v>108.26</c:v>
                </c:pt>
                <c:pt idx="7">
                  <c:v>105.08</c:v>
                </c:pt>
                <c:pt idx="8">
                  <c:v>106.6</c:v>
                </c:pt>
                <c:pt idx="9">
                  <c:v>108.2</c:v>
                </c:pt>
                <c:pt idx="10">
                  <c:v>111.4</c:v>
                </c:pt>
                <c:pt idx="11">
                  <c:v>111.72</c:v>
                </c:pt>
                <c:pt idx="12">
                  <c:v>113.48</c:v>
                </c:pt>
                <c:pt idx="13">
                  <c:v>110.2</c:v>
                </c:pt>
                <c:pt idx="14">
                  <c:v>109.12</c:v>
                </c:pt>
                <c:pt idx="15">
                  <c:v>105.74</c:v>
                </c:pt>
                <c:pt idx="16">
                  <c:v>105.18</c:v>
                </c:pt>
                <c:pt idx="17">
                  <c:v>108.74</c:v>
                </c:pt>
                <c:pt idx="18">
                  <c:v>109.08</c:v>
                </c:pt>
                <c:pt idx="19">
                  <c:v>108.08</c:v>
                </c:pt>
                <c:pt idx="20">
                  <c:v>107.96</c:v>
                </c:pt>
                <c:pt idx="21">
                  <c:v>109.22</c:v>
                </c:pt>
              </c:numCache>
            </c:numRef>
          </c:val>
          <c:smooth val="0"/>
          <c:extLst>
            <c:ext xmlns:c16="http://schemas.microsoft.com/office/drawing/2014/chart" uri="{C3380CC4-5D6E-409C-BE32-E72D297353CC}">
              <c16:uniqueId val="{00000004-CC57-8E4C-92CA-8EC34F10E08D}"/>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147672688"/>
        <c:axId val="2134681567"/>
      </c:stockChart>
      <c:catAx>
        <c:axId val="1969169551"/>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949919"/>
        <c:crosses val="autoZero"/>
        <c:auto val="0"/>
        <c:lblAlgn val="ctr"/>
        <c:lblOffset val="100"/>
        <c:noMultiLvlLbl val="0"/>
      </c:catAx>
      <c:valAx>
        <c:axId val="1967949919"/>
        <c:scaling>
          <c:orientation val="minMax"/>
        </c:scaling>
        <c:delete val="0"/>
        <c:axPos val="l"/>
        <c:majorGridlines>
          <c:spPr>
            <a:ln w="9525" cap="flat" cmpd="sng" algn="ctr">
              <a:solidFill>
                <a:schemeClr val="tx1">
                  <a:lumMod val="15000"/>
                  <a:lumOff val="85000"/>
                </a:schemeClr>
              </a:solidFill>
              <a:round/>
            </a:ln>
            <a:effectLst/>
          </c:spPr>
        </c:majorGridlines>
        <c:numFmt formatCode="[$£-809]#,##0;[Red]\-[$£-8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9169551"/>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2134681567"/>
        <c:scaling>
          <c:orientation val="minMax"/>
        </c:scaling>
        <c:delete val="0"/>
        <c:axPos val="r"/>
        <c:majorGridlines>
          <c:spPr>
            <a:ln w="9525" cap="flat" cmpd="sng" algn="ctr">
              <a:solidFill>
                <a:schemeClr val="tx1">
                  <a:lumMod val="15000"/>
                  <a:lumOff val="85000"/>
                </a:schemeClr>
              </a:solidFill>
              <a:round/>
            </a:ln>
            <a:effectLst/>
          </c:spPr>
        </c:majorGridlines>
        <c:numFmt formatCode="_-[$£-809]* #,##0.00_-;\-[$£-809]* #,##0.00_-;_-[$£-8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672688"/>
        <c:crosses val="max"/>
        <c:crossBetween val="between"/>
      </c:valAx>
      <c:dateAx>
        <c:axId val="147672688"/>
        <c:scaling>
          <c:orientation val="minMax"/>
        </c:scaling>
        <c:delete val="1"/>
        <c:axPos val="b"/>
        <c:numFmt formatCode="m/d/yy" sourceLinked="1"/>
        <c:majorTickMark val="out"/>
        <c:minorTickMark val="none"/>
        <c:tickLblPos val="nextTo"/>
        <c:crossAx val="2134681567"/>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rgbClr val="00A6B3"/>
                </a:solidFill>
              </a:rPr>
              <a:t>Close</a:t>
            </a:r>
            <a:r>
              <a:rPr lang="en-GB" b="1" baseline="0">
                <a:solidFill>
                  <a:srgbClr val="00A6B3"/>
                </a:solidFill>
              </a:rPr>
              <a:t> Last 12 Months</a:t>
            </a:r>
            <a:endParaRPr lang="en-GB" b="1">
              <a:solidFill>
                <a:srgbClr val="00A6B3"/>
              </a:solidFill>
            </a:endParaRPr>
          </a:p>
        </c:rich>
      </c:tx>
      <c:layout>
        <c:manualLayout>
          <c:xMode val="edge"/>
          <c:yMode val="edge"/>
          <c:x val="0.35068328112414415"/>
          <c:y val="3.50000000000000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gradFill>
              <a:gsLst>
                <a:gs pos="0">
                  <a:srgbClr val="0086AA"/>
                </a:gs>
                <a:gs pos="92000">
                  <a:schemeClr val="accent1">
                    <a:lumMod val="45000"/>
                    <a:lumOff val="55000"/>
                  </a:schemeClr>
                </a:gs>
                <a:gs pos="10000">
                  <a:srgbClr val="00A6B3"/>
                </a:gs>
                <a:gs pos="88000">
                  <a:srgbClr val="83B2D6"/>
                </a:gs>
                <a:gs pos="15000">
                  <a:srgbClr val="198EB2"/>
                </a:gs>
                <a:gs pos="94000">
                  <a:schemeClr val="accent1">
                    <a:lumMod val="45000"/>
                    <a:lumOff val="55000"/>
                  </a:schemeClr>
                </a:gs>
                <a:gs pos="100000">
                  <a:schemeClr val="accent1">
                    <a:lumMod val="30000"/>
                    <a:lumOff val="70000"/>
                  </a:schemeClr>
                </a:gs>
              </a:gsLst>
              <a:lin ang="5400000" scaled="1"/>
            </a:gradFill>
            <a:ln>
              <a:noFill/>
            </a:ln>
            <a:effectLst/>
          </c:spPr>
          <c:val>
            <c:numRef>
              <c:f>RR!$C$4:$IZ$4</c:f>
              <c:numCache>
                <c:formatCode>[$£-809]\ #,##0.00_);[Red]\([$£-809]\ #,##0.00\)</c:formatCode>
                <c:ptCount val="258"/>
                <c:pt idx="0">
                  <c:v>119.86</c:v>
                </c:pt>
                <c:pt idx="1">
                  <c:v>122.72</c:v>
                </c:pt>
                <c:pt idx="2">
                  <c:v>120.9</c:v>
                </c:pt>
                <c:pt idx="3">
                  <c:v>117.7</c:v>
                </c:pt>
                <c:pt idx="4">
                  <c:v>120.32</c:v>
                </c:pt>
                <c:pt idx="5">
                  <c:v>121.72</c:v>
                </c:pt>
                <c:pt idx="6">
                  <c:v>118.02</c:v>
                </c:pt>
                <c:pt idx="7">
                  <c:v>117.06</c:v>
                </c:pt>
                <c:pt idx="8">
                  <c:v>114.72</c:v>
                </c:pt>
                <c:pt idx="9">
                  <c:v>118.02</c:v>
                </c:pt>
                <c:pt idx="10">
                  <c:v>117.7</c:v>
                </c:pt>
                <c:pt idx="11">
                  <c:v>102.38</c:v>
                </c:pt>
                <c:pt idx="12">
                  <c:v>106.08</c:v>
                </c:pt>
                <c:pt idx="13">
                  <c:v>103.5</c:v>
                </c:pt>
                <c:pt idx="14">
                  <c:v>92</c:v>
                </c:pt>
                <c:pt idx="15">
                  <c:v>98.23</c:v>
                </c:pt>
                <c:pt idx="16">
                  <c:v>95</c:v>
                </c:pt>
                <c:pt idx="17">
                  <c:v>90.23</c:v>
                </c:pt>
                <c:pt idx="18">
                  <c:v>88.21</c:v>
                </c:pt>
                <c:pt idx="19">
                  <c:v>91.38</c:v>
                </c:pt>
                <c:pt idx="20">
                  <c:v>94.38</c:v>
                </c:pt>
                <c:pt idx="21">
                  <c:v>91.73</c:v>
                </c:pt>
                <c:pt idx="22">
                  <c:v>93.51</c:v>
                </c:pt>
                <c:pt idx="23">
                  <c:v>93.78</c:v>
                </c:pt>
                <c:pt idx="24">
                  <c:v>92.27</c:v>
                </c:pt>
                <c:pt idx="25">
                  <c:v>94.38</c:v>
                </c:pt>
                <c:pt idx="26">
                  <c:v>94.18</c:v>
                </c:pt>
                <c:pt idx="27">
                  <c:v>93.18</c:v>
                </c:pt>
                <c:pt idx="28">
                  <c:v>93.1</c:v>
                </c:pt>
                <c:pt idx="29">
                  <c:v>94.79</c:v>
                </c:pt>
                <c:pt idx="30">
                  <c:v>92.06</c:v>
                </c:pt>
                <c:pt idx="31">
                  <c:v>92.3</c:v>
                </c:pt>
                <c:pt idx="32">
                  <c:v>110.14</c:v>
                </c:pt>
                <c:pt idx="33">
                  <c:v>98.38</c:v>
                </c:pt>
                <c:pt idx="34">
                  <c:v>102.38</c:v>
                </c:pt>
                <c:pt idx="35">
                  <c:v>103.06</c:v>
                </c:pt>
                <c:pt idx="36">
                  <c:v>101.1</c:v>
                </c:pt>
                <c:pt idx="37">
                  <c:v>99.37</c:v>
                </c:pt>
                <c:pt idx="38">
                  <c:v>100.36</c:v>
                </c:pt>
                <c:pt idx="39">
                  <c:v>98.66</c:v>
                </c:pt>
                <c:pt idx="40">
                  <c:v>96.46</c:v>
                </c:pt>
                <c:pt idx="41">
                  <c:v>94.75</c:v>
                </c:pt>
                <c:pt idx="42">
                  <c:v>94.28</c:v>
                </c:pt>
                <c:pt idx="43">
                  <c:v>95</c:v>
                </c:pt>
                <c:pt idx="44">
                  <c:v>89.79</c:v>
                </c:pt>
                <c:pt idx="45">
                  <c:v>90.03</c:v>
                </c:pt>
                <c:pt idx="46">
                  <c:v>93.43</c:v>
                </c:pt>
                <c:pt idx="47">
                  <c:v>95.5</c:v>
                </c:pt>
                <c:pt idx="48">
                  <c:v>93.42</c:v>
                </c:pt>
                <c:pt idx="49">
                  <c:v>96.6</c:v>
                </c:pt>
                <c:pt idx="50">
                  <c:v>91.57</c:v>
                </c:pt>
                <c:pt idx="51">
                  <c:v>86.83</c:v>
                </c:pt>
                <c:pt idx="52">
                  <c:v>84.11</c:v>
                </c:pt>
                <c:pt idx="53">
                  <c:v>82.38</c:v>
                </c:pt>
                <c:pt idx="54">
                  <c:v>83.31</c:v>
                </c:pt>
                <c:pt idx="55">
                  <c:v>83.29</c:v>
                </c:pt>
                <c:pt idx="56">
                  <c:v>#N/A</c:v>
                </c:pt>
                <c:pt idx="57">
                  <c:v>84.2</c:v>
                </c:pt>
                <c:pt idx="58">
                  <c:v>83.22</c:v>
                </c:pt>
                <c:pt idx="59">
                  <c:v>81.739999999999995</c:v>
                </c:pt>
                <c:pt idx="60">
                  <c:v>80.31</c:v>
                </c:pt>
                <c:pt idx="61">
                  <c:v>78.5</c:v>
                </c:pt>
                <c:pt idx="62">
                  <c:v>78.25</c:v>
                </c:pt>
                <c:pt idx="63">
                  <c:v>80.5</c:v>
                </c:pt>
                <c:pt idx="64">
                  <c:v>81.38</c:v>
                </c:pt>
                <c:pt idx="65">
                  <c:v>83.85</c:v>
                </c:pt>
                <c:pt idx="66">
                  <c:v>80.680000000000007</c:v>
                </c:pt>
                <c:pt idx="67">
                  <c:v>81.209999999999994</c:v>
                </c:pt>
                <c:pt idx="68">
                  <c:v>84.78</c:v>
                </c:pt>
                <c:pt idx="69">
                  <c:v>83.03</c:v>
                </c:pt>
                <c:pt idx="70">
                  <c:v>83.31</c:v>
                </c:pt>
                <c:pt idx="71">
                  <c:v>83.14</c:v>
                </c:pt>
                <c:pt idx="72">
                  <c:v>80.08</c:v>
                </c:pt>
                <c:pt idx="73">
                  <c:v>83.52</c:v>
                </c:pt>
                <c:pt idx="74">
                  <c:v>86.44</c:v>
                </c:pt>
                <c:pt idx="75">
                  <c:v>86.91</c:v>
                </c:pt>
                <c:pt idx="76">
                  <c:v>88.99</c:v>
                </c:pt>
                <c:pt idx="77">
                  <c:v>86.69</c:v>
                </c:pt>
                <c:pt idx="78">
                  <c:v>88.73</c:v>
                </c:pt>
                <c:pt idx="79">
                  <c:v>#N/A</c:v>
                </c:pt>
                <c:pt idx="80">
                  <c:v>#N/A</c:v>
                </c:pt>
                <c:pt idx="81">
                  <c:v>92.92</c:v>
                </c:pt>
                <c:pt idx="82">
                  <c:v>91.86</c:v>
                </c:pt>
                <c:pt idx="83">
                  <c:v>92.39</c:v>
                </c:pt>
                <c:pt idx="84">
                  <c:v>91.69</c:v>
                </c:pt>
                <c:pt idx="85">
                  <c:v>87.99</c:v>
                </c:pt>
                <c:pt idx="86">
                  <c:v>86.17</c:v>
                </c:pt>
                <c:pt idx="87">
                  <c:v>87.92</c:v>
                </c:pt>
                <c:pt idx="88">
                  <c:v>90.69</c:v>
                </c:pt>
                <c:pt idx="89">
                  <c:v>87.09</c:v>
                </c:pt>
                <c:pt idx="90">
                  <c:v>87.71</c:v>
                </c:pt>
                <c:pt idx="91">
                  <c:v>91.5</c:v>
                </c:pt>
                <c:pt idx="92">
                  <c:v>90.83</c:v>
                </c:pt>
                <c:pt idx="93">
                  <c:v>86.11</c:v>
                </c:pt>
                <c:pt idx="94">
                  <c:v>81.849999999999994</c:v>
                </c:pt>
                <c:pt idx="95">
                  <c:v>80.94</c:v>
                </c:pt>
                <c:pt idx="96">
                  <c:v>81.81</c:v>
                </c:pt>
                <c:pt idx="97">
                  <c:v>87.14</c:v>
                </c:pt>
                <c:pt idx="98">
                  <c:v>84.2</c:v>
                </c:pt>
                <c:pt idx="99">
                  <c:v>82.95</c:v>
                </c:pt>
                <c:pt idx="100">
                  <c:v>86.08</c:v>
                </c:pt>
                <c:pt idx="101">
                  <c:v>86.54</c:v>
                </c:pt>
                <c:pt idx="102">
                  <c:v>79.12</c:v>
                </c:pt>
                <c:pt idx="103">
                  <c:v>82.12</c:v>
                </c:pt>
                <c:pt idx="104">
                  <c:v>85.26</c:v>
                </c:pt>
                <c:pt idx="105">
                  <c:v>87.13</c:v>
                </c:pt>
                <c:pt idx="106">
                  <c:v>86.74</c:v>
                </c:pt>
                <c:pt idx="107">
                  <c:v>88.78</c:v>
                </c:pt>
                <c:pt idx="108">
                  <c:v>88.58</c:v>
                </c:pt>
                <c:pt idx="109">
                  <c:v>85.32</c:v>
                </c:pt>
                <c:pt idx="110">
                  <c:v>89.79</c:v>
                </c:pt>
                <c:pt idx="111">
                  <c:v>92.19</c:v>
                </c:pt>
                <c:pt idx="112">
                  <c:v>93.85</c:v>
                </c:pt>
                <c:pt idx="113">
                  <c:v>92.03</c:v>
                </c:pt>
                <c:pt idx="114">
                  <c:v>92.35</c:v>
                </c:pt>
                <c:pt idx="115">
                  <c:v>92.6</c:v>
                </c:pt>
                <c:pt idx="116">
                  <c:v>91.95</c:v>
                </c:pt>
                <c:pt idx="117">
                  <c:v>87.69</c:v>
                </c:pt>
                <c:pt idx="118">
                  <c:v>87.37</c:v>
                </c:pt>
                <c:pt idx="119">
                  <c:v>86.44</c:v>
                </c:pt>
                <c:pt idx="120">
                  <c:v>89.27</c:v>
                </c:pt>
                <c:pt idx="121">
                  <c:v>89.04</c:v>
                </c:pt>
                <c:pt idx="122">
                  <c:v>87.8</c:v>
                </c:pt>
                <c:pt idx="123">
                  <c:v>90.79</c:v>
                </c:pt>
                <c:pt idx="124">
                  <c:v>82.65</c:v>
                </c:pt>
                <c:pt idx="125">
                  <c:v>83</c:v>
                </c:pt>
                <c:pt idx="126">
                  <c:v>86.7</c:v>
                </c:pt>
                <c:pt idx="127">
                  <c:v>84.66</c:v>
                </c:pt>
                <c:pt idx="128">
                  <c:v>85.55</c:v>
                </c:pt>
                <c:pt idx="129">
                  <c:v>84.76</c:v>
                </c:pt>
                <c:pt idx="130">
                  <c:v>85.01</c:v>
                </c:pt>
                <c:pt idx="131">
                  <c:v>85.75</c:v>
                </c:pt>
                <c:pt idx="132">
                  <c:v>85.9</c:v>
                </c:pt>
                <c:pt idx="133">
                  <c:v>83.5</c:v>
                </c:pt>
                <c:pt idx="134">
                  <c:v>83.6</c:v>
                </c:pt>
                <c:pt idx="135">
                  <c:v>81.260000000000005</c:v>
                </c:pt>
                <c:pt idx="136">
                  <c:v>80.400000000000006</c:v>
                </c:pt>
                <c:pt idx="137">
                  <c:v>80.13</c:v>
                </c:pt>
                <c:pt idx="138">
                  <c:v>80.31</c:v>
                </c:pt>
                <c:pt idx="139">
                  <c:v>80.53</c:v>
                </c:pt>
                <c:pt idx="140">
                  <c:v>78.48</c:v>
                </c:pt>
                <c:pt idx="141">
                  <c:v>#N/A</c:v>
                </c:pt>
                <c:pt idx="142">
                  <c:v>78.2</c:v>
                </c:pt>
                <c:pt idx="143">
                  <c:v>77</c:v>
                </c:pt>
                <c:pt idx="144">
                  <c:v>71.31</c:v>
                </c:pt>
                <c:pt idx="145">
                  <c:v>75.069999999999993</c:v>
                </c:pt>
                <c:pt idx="146">
                  <c:v>74.12</c:v>
                </c:pt>
                <c:pt idx="147">
                  <c:v>76.709999999999994</c:v>
                </c:pt>
                <c:pt idx="148">
                  <c:v>76.75</c:v>
                </c:pt>
                <c:pt idx="149">
                  <c:v>78.28</c:v>
                </c:pt>
                <c:pt idx="150">
                  <c:v>78.44</c:v>
                </c:pt>
                <c:pt idx="151">
                  <c:v>80.67</c:v>
                </c:pt>
                <c:pt idx="152">
                  <c:v>78.27</c:v>
                </c:pt>
                <c:pt idx="153">
                  <c:v>75.16</c:v>
                </c:pt>
                <c:pt idx="154">
                  <c:v>76.86</c:v>
                </c:pt>
                <c:pt idx="155">
                  <c:v>75.77</c:v>
                </c:pt>
                <c:pt idx="156">
                  <c:v>#N/A</c:v>
                </c:pt>
                <c:pt idx="157">
                  <c:v>75.819999999999993</c:v>
                </c:pt>
                <c:pt idx="158">
                  <c:v>74.319999999999993</c:v>
                </c:pt>
                <c:pt idx="159">
                  <c:v>73.27</c:v>
                </c:pt>
                <c:pt idx="160">
                  <c:v>71.88</c:v>
                </c:pt>
                <c:pt idx="161">
                  <c:v>72.67</c:v>
                </c:pt>
                <c:pt idx="162">
                  <c:v>69.23</c:v>
                </c:pt>
                <c:pt idx="163">
                  <c:v>66.7</c:v>
                </c:pt>
                <c:pt idx="164">
                  <c:v>68.260000000000005</c:v>
                </c:pt>
                <c:pt idx="165">
                  <c:v>69.59</c:v>
                </c:pt>
                <c:pt idx="166">
                  <c:v>69.77</c:v>
                </c:pt>
                <c:pt idx="167">
                  <c:v>74.47</c:v>
                </c:pt>
                <c:pt idx="168">
                  <c:v>73.92</c:v>
                </c:pt>
                <c:pt idx="169">
                  <c:v>71.290000000000006</c:v>
                </c:pt>
                <c:pt idx="170">
                  <c:v>70.599999999999994</c:v>
                </c:pt>
                <c:pt idx="171">
                  <c:v>68.89</c:v>
                </c:pt>
                <c:pt idx="172">
                  <c:v>69.489999999999995</c:v>
                </c:pt>
                <c:pt idx="173">
                  <c:v>66.239999999999995</c:v>
                </c:pt>
                <c:pt idx="174">
                  <c:v>70.010000000000005</c:v>
                </c:pt>
                <c:pt idx="175">
                  <c:v>70.05</c:v>
                </c:pt>
                <c:pt idx="176">
                  <c:v>71.569999999999993</c:v>
                </c:pt>
                <c:pt idx="177">
                  <c:v>74.28</c:v>
                </c:pt>
                <c:pt idx="178">
                  <c:v>74</c:v>
                </c:pt>
                <c:pt idx="179">
                  <c:v>73.150000000000006</c:v>
                </c:pt>
                <c:pt idx="180">
                  <c:v>73.58</c:v>
                </c:pt>
                <c:pt idx="181">
                  <c:v>73.5</c:v>
                </c:pt>
                <c:pt idx="182">
                  <c:v>73.69</c:v>
                </c:pt>
                <c:pt idx="183">
                  <c:v>74.47</c:v>
                </c:pt>
                <c:pt idx="184">
                  <c:v>76.34</c:v>
                </c:pt>
                <c:pt idx="185">
                  <c:v>76.989999999999995</c:v>
                </c:pt>
                <c:pt idx="186">
                  <c:v>78.150000000000006</c:v>
                </c:pt>
                <c:pt idx="187">
                  <c:v>81.5</c:v>
                </c:pt>
                <c:pt idx="188">
                  <c:v>83.06</c:v>
                </c:pt>
                <c:pt idx="189">
                  <c:v>80.16</c:v>
                </c:pt>
                <c:pt idx="190">
                  <c:v>85.11</c:v>
                </c:pt>
                <c:pt idx="191">
                  <c:v>86.35</c:v>
                </c:pt>
                <c:pt idx="192">
                  <c:v>88.44</c:v>
                </c:pt>
                <c:pt idx="193">
                  <c:v>88.62</c:v>
                </c:pt>
                <c:pt idx="194">
                  <c:v>85.96</c:v>
                </c:pt>
                <c:pt idx="195">
                  <c:v>89.31</c:v>
                </c:pt>
                <c:pt idx="196">
                  <c:v>91.6</c:v>
                </c:pt>
                <c:pt idx="197">
                  <c:v>91.11</c:v>
                </c:pt>
                <c:pt idx="198">
                  <c:v>87.22</c:v>
                </c:pt>
                <c:pt idx="199">
                  <c:v>86.6</c:v>
                </c:pt>
                <c:pt idx="200">
                  <c:v>85.49</c:v>
                </c:pt>
                <c:pt idx="201">
                  <c:v>84.81</c:v>
                </c:pt>
                <c:pt idx="202">
                  <c:v>85.29</c:v>
                </c:pt>
                <c:pt idx="203">
                  <c:v>88.41</c:v>
                </c:pt>
                <c:pt idx="204">
                  <c:v>91.05</c:v>
                </c:pt>
                <c:pt idx="205">
                  <c:v>90.85</c:v>
                </c:pt>
                <c:pt idx="206">
                  <c:v>88.62</c:v>
                </c:pt>
                <c:pt idx="207">
                  <c:v>89.12</c:v>
                </c:pt>
                <c:pt idx="208">
                  <c:v>90.92</c:v>
                </c:pt>
                <c:pt idx="209">
                  <c:v>86.93</c:v>
                </c:pt>
                <c:pt idx="210">
                  <c:v>90.25</c:v>
                </c:pt>
                <c:pt idx="211">
                  <c:v>90.59</c:v>
                </c:pt>
                <c:pt idx="212">
                  <c:v>93.49</c:v>
                </c:pt>
                <c:pt idx="213">
                  <c:v>90.53</c:v>
                </c:pt>
                <c:pt idx="214">
                  <c:v>91.39</c:v>
                </c:pt>
                <c:pt idx="215">
                  <c:v>94.05</c:v>
                </c:pt>
                <c:pt idx="216">
                  <c:v>92.84</c:v>
                </c:pt>
                <c:pt idx="217">
                  <c:v>90.61</c:v>
                </c:pt>
                <c:pt idx="218">
                  <c:v>90.29</c:v>
                </c:pt>
                <c:pt idx="219">
                  <c:v>89.13</c:v>
                </c:pt>
                <c:pt idx="220">
                  <c:v>87.33</c:v>
                </c:pt>
                <c:pt idx="221">
                  <c:v>88.84</c:v>
                </c:pt>
                <c:pt idx="222">
                  <c:v>88.43</c:v>
                </c:pt>
                <c:pt idx="223">
                  <c:v>91.12</c:v>
                </c:pt>
                <c:pt idx="224">
                  <c:v>91.1</c:v>
                </c:pt>
                <c:pt idx="225">
                  <c:v>91.68</c:v>
                </c:pt>
                <c:pt idx="226">
                  <c:v>#N/A</c:v>
                </c:pt>
                <c:pt idx="227">
                  <c:v>92.64</c:v>
                </c:pt>
                <c:pt idx="228">
                  <c:v>92.45</c:v>
                </c:pt>
                <c:pt idx="229">
                  <c:v>93.2</c:v>
                </c:pt>
                <c:pt idx="230">
                  <c:v>#N/A</c:v>
                </c:pt>
                <c:pt idx="231">
                  <c:v>98.91</c:v>
                </c:pt>
                <c:pt idx="232">
                  <c:v>101.4</c:v>
                </c:pt>
                <c:pt idx="233">
                  <c:v>102.66</c:v>
                </c:pt>
                <c:pt idx="234">
                  <c:v>102.9</c:v>
                </c:pt>
                <c:pt idx="235">
                  <c:v>103.76</c:v>
                </c:pt>
                <c:pt idx="236">
                  <c:v>101.02</c:v>
                </c:pt>
                <c:pt idx="237">
                  <c:v>102.58</c:v>
                </c:pt>
                <c:pt idx="238">
                  <c:v>104</c:v>
                </c:pt>
                <c:pt idx="239">
                  <c:v>108.76</c:v>
                </c:pt>
                <c:pt idx="240">
                  <c:v>107.16</c:v>
                </c:pt>
                <c:pt idx="241">
                  <c:v>108.54</c:v>
                </c:pt>
                <c:pt idx="242">
                  <c:v>108.26</c:v>
                </c:pt>
                <c:pt idx="243">
                  <c:v>105.08</c:v>
                </c:pt>
                <c:pt idx="244">
                  <c:v>106.6</c:v>
                </c:pt>
                <c:pt idx="245">
                  <c:v>108.2</c:v>
                </c:pt>
                <c:pt idx="246">
                  <c:v>111.4</c:v>
                </c:pt>
                <c:pt idx="247">
                  <c:v>111.72</c:v>
                </c:pt>
                <c:pt idx="248">
                  <c:v>113.48</c:v>
                </c:pt>
                <c:pt idx="249">
                  <c:v>110.2</c:v>
                </c:pt>
                <c:pt idx="250">
                  <c:v>109.12</c:v>
                </c:pt>
                <c:pt idx="251">
                  <c:v>105.74</c:v>
                </c:pt>
                <c:pt idx="252">
                  <c:v>105.18</c:v>
                </c:pt>
                <c:pt idx="253">
                  <c:v>108.74</c:v>
                </c:pt>
                <c:pt idx="254">
                  <c:v>109.08</c:v>
                </c:pt>
                <c:pt idx="255">
                  <c:v>108.08</c:v>
                </c:pt>
                <c:pt idx="256">
                  <c:v>107.96</c:v>
                </c:pt>
                <c:pt idx="257">
                  <c:v>109.22</c:v>
                </c:pt>
              </c:numCache>
            </c:numRef>
          </c:val>
          <c:extLst>
            <c:ext xmlns:c16="http://schemas.microsoft.com/office/drawing/2014/chart" uri="{C3380CC4-5D6E-409C-BE32-E72D297353CC}">
              <c16:uniqueId val="{00000000-C694-024E-9A86-C99DA0939C4F}"/>
            </c:ext>
          </c:extLst>
        </c:ser>
        <c:dLbls>
          <c:showLegendKey val="0"/>
          <c:showVal val="0"/>
          <c:showCatName val="0"/>
          <c:showSerName val="0"/>
          <c:showPercent val="0"/>
          <c:showBubbleSize val="0"/>
        </c:dLbls>
        <c:axId val="33027760"/>
        <c:axId val="32731344"/>
      </c:areaChart>
      <c:catAx>
        <c:axId val="33027760"/>
        <c:scaling>
          <c:orientation val="minMax"/>
        </c:scaling>
        <c:delete val="1"/>
        <c:axPos val="b"/>
        <c:majorTickMark val="out"/>
        <c:minorTickMark val="none"/>
        <c:tickLblPos val="nextTo"/>
        <c:crossAx val="32731344"/>
        <c:crosses val="autoZero"/>
        <c:auto val="1"/>
        <c:lblAlgn val="ctr"/>
        <c:lblOffset val="100"/>
        <c:noMultiLvlLbl val="0"/>
      </c:catAx>
      <c:valAx>
        <c:axId val="32731344"/>
        <c:scaling>
          <c:orientation val="minMax"/>
        </c:scaling>
        <c:delete val="0"/>
        <c:axPos val="l"/>
        <c:majorGridlines>
          <c:spPr>
            <a:ln w="9525" cap="flat" cmpd="sng" algn="ctr">
              <a:solidFill>
                <a:schemeClr val="tx1">
                  <a:lumMod val="15000"/>
                  <a:lumOff val="85000"/>
                </a:schemeClr>
              </a:solidFill>
              <a:round/>
            </a:ln>
            <a:effectLst/>
          </c:spPr>
        </c:majorGridlines>
        <c:numFmt formatCode="[$£-809]\ #,##0.00_);[Red]\([$£-809]\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2776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00A6B3"/>
                </a:solidFill>
                <a:latin typeface="+mn-lt"/>
                <a:ea typeface="+mn-ea"/>
                <a:cs typeface="+mn-cs"/>
              </a:defRPr>
            </a:pPr>
            <a:r>
              <a:rPr lang="en-GB" b="1">
                <a:solidFill>
                  <a:srgbClr val="00A6B3"/>
                </a:solidFill>
              </a:rPr>
              <a:t>JD</a:t>
            </a:r>
            <a:r>
              <a:rPr lang="en-GB" b="1" baseline="0">
                <a:solidFill>
                  <a:srgbClr val="00A6B3"/>
                </a:solidFill>
              </a:rPr>
              <a:t> SPORTS FASHION PLC (XLON:JD)</a:t>
            </a:r>
            <a:endParaRPr lang="en-GB" b="1">
              <a:solidFill>
                <a:srgbClr val="00A6B3"/>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A6B3"/>
              </a:solidFill>
              <a:latin typeface="+mn-lt"/>
              <a:ea typeface="+mn-ea"/>
              <a:cs typeface="+mn-cs"/>
            </a:defRPr>
          </a:pPr>
          <a:endParaRPr lang="en-US"/>
        </a:p>
      </c:txPr>
    </c:title>
    <c:autoTitleDeleted val="0"/>
    <c:plotArea>
      <c:layout/>
      <c:barChart>
        <c:barDir val="col"/>
        <c:grouping val="clustered"/>
        <c:varyColors val="0"/>
        <c:ser>
          <c:idx val="0"/>
          <c:order val="0"/>
          <c:tx>
            <c:strRef>
              <c:f>JD!$B$7</c:f>
              <c:strCache>
                <c:ptCount val="1"/>
                <c:pt idx="0">
                  <c:v>Volume</c:v>
                </c:pt>
              </c:strCache>
            </c:strRef>
          </c:tx>
          <c:spPr>
            <a:solidFill>
              <a:srgbClr val="00A6B3"/>
            </a:solidFill>
            <a:ln w="19050">
              <a:noFill/>
            </a:ln>
            <a:effectLst/>
          </c:spPr>
          <c:invertIfNegative val="0"/>
          <c:cat>
            <c:numRef>
              <c:f>JD!$A$8:$A$29</c:f>
              <c:numCache>
                <c:formatCode>m/d/yy</c:formatCode>
                <c:ptCount val="22"/>
                <c:pt idx="0">
                  <c:v>44936</c:v>
                </c:pt>
                <c:pt idx="1">
                  <c:v>44937</c:v>
                </c:pt>
                <c:pt idx="2">
                  <c:v>44938</c:v>
                </c:pt>
                <c:pt idx="3">
                  <c:v>44939</c:v>
                </c:pt>
                <c:pt idx="4">
                  <c:v>44942</c:v>
                </c:pt>
                <c:pt idx="5">
                  <c:v>44943</c:v>
                </c:pt>
                <c:pt idx="6">
                  <c:v>44944</c:v>
                </c:pt>
                <c:pt idx="7">
                  <c:v>44945</c:v>
                </c:pt>
                <c:pt idx="8">
                  <c:v>44946</c:v>
                </c:pt>
                <c:pt idx="9">
                  <c:v>44949</c:v>
                </c:pt>
                <c:pt idx="10">
                  <c:v>44950</c:v>
                </c:pt>
                <c:pt idx="11">
                  <c:v>44951</c:v>
                </c:pt>
                <c:pt idx="12">
                  <c:v>44952</c:v>
                </c:pt>
                <c:pt idx="13">
                  <c:v>44953</c:v>
                </c:pt>
                <c:pt idx="14">
                  <c:v>44956</c:v>
                </c:pt>
                <c:pt idx="15">
                  <c:v>44957</c:v>
                </c:pt>
                <c:pt idx="16">
                  <c:v>44958</c:v>
                </c:pt>
                <c:pt idx="17">
                  <c:v>44959</c:v>
                </c:pt>
                <c:pt idx="18">
                  <c:v>44960</c:v>
                </c:pt>
                <c:pt idx="19">
                  <c:v>44963</c:v>
                </c:pt>
                <c:pt idx="20">
                  <c:v>44964</c:v>
                </c:pt>
                <c:pt idx="21">
                  <c:v>44965</c:v>
                </c:pt>
              </c:numCache>
            </c:numRef>
          </c:cat>
          <c:val>
            <c:numRef>
              <c:f>JD!$B$8:$B$29</c:f>
              <c:numCache>
                <c:formatCode>#,##0</c:formatCode>
                <c:ptCount val="22"/>
                <c:pt idx="0">
                  <c:v>22031410</c:v>
                </c:pt>
                <c:pt idx="1">
                  <c:v>20029318</c:v>
                </c:pt>
                <c:pt idx="2">
                  <c:v>17083850</c:v>
                </c:pt>
                <c:pt idx="3">
                  <c:v>9602389</c:v>
                </c:pt>
                <c:pt idx="4">
                  <c:v>6132867</c:v>
                </c:pt>
                <c:pt idx="5">
                  <c:v>7558221</c:v>
                </c:pt>
                <c:pt idx="6">
                  <c:v>13322709</c:v>
                </c:pt>
                <c:pt idx="7">
                  <c:v>6752890</c:v>
                </c:pt>
                <c:pt idx="8">
                  <c:v>14772963</c:v>
                </c:pt>
                <c:pt idx="9">
                  <c:v>5425788</c:v>
                </c:pt>
                <c:pt idx="10">
                  <c:v>10860788</c:v>
                </c:pt>
                <c:pt idx="11">
                  <c:v>5436944</c:v>
                </c:pt>
                <c:pt idx="12">
                  <c:v>9505433</c:v>
                </c:pt>
                <c:pt idx="13">
                  <c:v>8169299</c:v>
                </c:pt>
                <c:pt idx="14">
                  <c:v>30132523</c:v>
                </c:pt>
                <c:pt idx="15">
                  <c:v>16150885</c:v>
                </c:pt>
                <c:pt idx="16">
                  <c:v>16768433</c:v>
                </c:pt>
                <c:pt idx="17">
                  <c:v>18485575</c:v>
                </c:pt>
                <c:pt idx="18">
                  <c:v>14900144</c:v>
                </c:pt>
                <c:pt idx="19">
                  <c:v>11840180</c:v>
                </c:pt>
                <c:pt idx="20">
                  <c:v>10593769</c:v>
                </c:pt>
                <c:pt idx="21">
                  <c:v>7272555</c:v>
                </c:pt>
              </c:numCache>
            </c:numRef>
          </c:val>
          <c:extLst>
            <c:ext xmlns:c16="http://schemas.microsoft.com/office/drawing/2014/chart" uri="{C3380CC4-5D6E-409C-BE32-E72D297353CC}">
              <c16:uniqueId val="{00000000-35FA-E347-B494-AE8761D02FF2}"/>
            </c:ext>
          </c:extLst>
        </c:ser>
        <c:dLbls>
          <c:showLegendKey val="0"/>
          <c:showVal val="0"/>
          <c:showCatName val="0"/>
          <c:showSerName val="0"/>
          <c:showPercent val="0"/>
          <c:showBubbleSize val="0"/>
        </c:dLbls>
        <c:gapWidth val="150"/>
        <c:axId val="1839397536"/>
        <c:axId val="2119486159"/>
      </c:barChart>
      <c:stockChart>
        <c:ser>
          <c:idx val="1"/>
          <c:order val="1"/>
          <c:tx>
            <c:strRef>
              <c:f>JD!$C$7</c:f>
              <c:strCache>
                <c:ptCount val="1"/>
                <c:pt idx="0">
                  <c:v> Open </c:v>
                </c:pt>
              </c:strCache>
            </c:strRef>
          </c:tx>
          <c:spPr>
            <a:ln w="19050" cap="rnd">
              <a:noFill/>
              <a:round/>
            </a:ln>
            <a:effectLst/>
          </c:spPr>
          <c:marker>
            <c:symbol val="none"/>
          </c:marker>
          <c:cat>
            <c:numRef>
              <c:f>JD!$A$8:$A$29</c:f>
              <c:numCache>
                <c:formatCode>m/d/yy</c:formatCode>
                <c:ptCount val="22"/>
                <c:pt idx="0">
                  <c:v>44936</c:v>
                </c:pt>
                <c:pt idx="1">
                  <c:v>44937</c:v>
                </c:pt>
                <c:pt idx="2">
                  <c:v>44938</c:v>
                </c:pt>
                <c:pt idx="3">
                  <c:v>44939</c:v>
                </c:pt>
                <c:pt idx="4">
                  <c:v>44942</c:v>
                </c:pt>
                <c:pt idx="5">
                  <c:v>44943</c:v>
                </c:pt>
                <c:pt idx="6">
                  <c:v>44944</c:v>
                </c:pt>
                <c:pt idx="7">
                  <c:v>44945</c:v>
                </c:pt>
                <c:pt idx="8">
                  <c:v>44946</c:v>
                </c:pt>
                <c:pt idx="9">
                  <c:v>44949</c:v>
                </c:pt>
                <c:pt idx="10">
                  <c:v>44950</c:v>
                </c:pt>
                <c:pt idx="11">
                  <c:v>44951</c:v>
                </c:pt>
                <c:pt idx="12">
                  <c:v>44952</c:v>
                </c:pt>
                <c:pt idx="13">
                  <c:v>44953</c:v>
                </c:pt>
                <c:pt idx="14">
                  <c:v>44956</c:v>
                </c:pt>
                <c:pt idx="15">
                  <c:v>44957</c:v>
                </c:pt>
                <c:pt idx="16">
                  <c:v>44958</c:v>
                </c:pt>
                <c:pt idx="17">
                  <c:v>44959</c:v>
                </c:pt>
                <c:pt idx="18">
                  <c:v>44960</c:v>
                </c:pt>
                <c:pt idx="19">
                  <c:v>44963</c:v>
                </c:pt>
                <c:pt idx="20">
                  <c:v>44964</c:v>
                </c:pt>
                <c:pt idx="21">
                  <c:v>44965</c:v>
                </c:pt>
              </c:numCache>
            </c:numRef>
          </c:cat>
          <c:val>
            <c:numRef>
              <c:f>JD!$C$8:$C$29</c:f>
              <c:numCache>
                <c:formatCode>_-[$£-809]* #,##0.00_-;\-[$£-809]* #,##0.00_-;_-[$£-809]* "-"??_-;_-@_-</c:formatCode>
                <c:ptCount val="22"/>
                <c:pt idx="0">
                  <c:v>139.65</c:v>
                </c:pt>
                <c:pt idx="1">
                  <c:v>146</c:v>
                </c:pt>
                <c:pt idx="2">
                  <c:v>151.80000000000001</c:v>
                </c:pt>
                <c:pt idx="3">
                  <c:v>159.94999999999999</c:v>
                </c:pt>
                <c:pt idx="4">
                  <c:v>161.65</c:v>
                </c:pt>
                <c:pt idx="5">
                  <c:v>161.5</c:v>
                </c:pt>
                <c:pt idx="6">
                  <c:v>160</c:v>
                </c:pt>
                <c:pt idx="7">
                  <c:v>154.9</c:v>
                </c:pt>
                <c:pt idx="8">
                  <c:v>153.80000000000001</c:v>
                </c:pt>
                <c:pt idx="9">
                  <c:v>157.30000000000001</c:v>
                </c:pt>
                <c:pt idx="10">
                  <c:v>159.05000000000001</c:v>
                </c:pt>
                <c:pt idx="11">
                  <c:v>161.55000000000001</c:v>
                </c:pt>
                <c:pt idx="12">
                  <c:v>162.69999999999999</c:v>
                </c:pt>
                <c:pt idx="13">
                  <c:v>164.8</c:v>
                </c:pt>
                <c:pt idx="14">
                  <c:v>160.80000000000001</c:v>
                </c:pt>
                <c:pt idx="15">
                  <c:v>161.69999999999999</c:v>
                </c:pt>
                <c:pt idx="16">
                  <c:v>163.25</c:v>
                </c:pt>
                <c:pt idx="17">
                  <c:v>167.1</c:v>
                </c:pt>
                <c:pt idx="18">
                  <c:v>182.55</c:v>
                </c:pt>
                <c:pt idx="19">
                  <c:v>184.4</c:v>
                </c:pt>
                <c:pt idx="20">
                  <c:v>183.65</c:v>
                </c:pt>
                <c:pt idx="21">
                  <c:v>181.15</c:v>
                </c:pt>
              </c:numCache>
            </c:numRef>
          </c:val>
          <c:smooth val="0"/>
          <c:extLst>
            <c:ext xmlns:c16="http://schemas.microsoft.com/office/drawing/2014/chart" uri="{C3380CC4-5D6E-409C-BE32-E72D297353CC}">
              <c16:uniqueId val="{00000001-35FA-E347-B494-AE8761D02FF2}"/>
            </c:ext>
          </c:extLst>
        </c:ser>
        <c:ser>
          <c:idx val="2"/>
          <c:order val="2"/>
          <c:tx>
            <c:strRef>
              <c:f>JD!$D$7</c:f>
              <c:strCache>
                <c:ptCount val="1"/>
                <c:pt idx="0">
                  <c:v> High </c:v>
                </c:pt>
              </c:strCache>
            </c:strRef>
          </c:tx>
          <c:spPr>
            <a:ln w="19050" cap="rnd">
              <a:noFill/>
              <a:round/>
            </a:ln>
            <a:effectLst/>
          </c:spPr>
          <c:marker>
            <c:symbol val="none"/>
          </c:marker>
          <c:cat>
            <c:numRef>
              <c:f>JD!$A$8:$A$29</c:f>
              <c:numCache>
                <c:formatCode>m/d/yy</c:formatCode>
                <c:ptCount val="22"/>
                <c:pt idx="0">
                  <c:v>44936</c:v>
                </c:pt>
                <c:pt idx="1">
                  <c:v>44937</c:v>
                </c:pt>
                <c:pt idx="2">
                  <c:v>44938</c:v>
                </c:pt>
                <c:pt idx="3">
                  <c:v>44939</c:v>
                </c:pt>
                <c:pt idx="4">
                  <c:v>44942</c:v>
                </c:pt>
                <c:pt idx="5">
                  <c:v>44943</c:v>
                </c:pt>
                <c:pt idx="6">
                  <c:v>44944</c:v>
                </c:pt>
                <c:pt idx="7">
                  <c:v>44945</c:v>
                </c:pt>
                <c:pt idx="8">
                  <c:v>44946</c:v>
                </c:pt>
                <c:pt idx="9">
                  <c:v>44949</c:v>
                </c:pt>
                <c:pt idx="10">
                  <c:v>44950</c:v>
                </c:pt>
                <c:pt idx="11">
                  <c:v>44951</c:v>
                </c:pt>
                <c:pt idx="12">
                  <c:v>44952</c:v>
                </c:pt>
                <c:pt idx="13">
                  <c:v>44953</c:v>
                </c:pt>
                <c:pt idx="14">
                  <c:v>44956</c:v>
                </c:pt>
                <c:pt idx="15">
                  <c:v>44957</c:v>
                </c:pt>
                <c:pt idx="16">
                  <c:v>44958</c:v>
                </c:pt>
                <c:pt idx="17">
                  <c:v>44959</c:v>
                </c:pt>
                <c:pt idx="18">
                  <c:v>44960</c:v>
                </c:pt>
                <c:pt idx="19">
                  <c:v>44963</c:v>
                </c:pt>
                <c:pt idx="20">
                  <c:v>44964</c:v>
                </c:pt>
                <c:pt idx="21">
                  <c:v>44965</c:v>
                </c:pt>
              </c:numCache>
            </c:numRef>
          </c:cat>
          <c:val>
            <c:numRef>
              <c:f>JD!$D$8:$D$29</c:f>
              <c:numCache>
                <c:formatCode>_-[$£-809]* #,##0.00_-;\-[$£-809]* #,##0.00_-;_-[$£-809]* "-"??_-;_-@_-</c:formatCode>
                <c:ptCount val="22"/>
                <c:pt idx="0">
                  <c:v>142.35</c:v>
                </c:pt>
                <c:pt idx="1">
                  <c:v>152.19999999999999</c:v>
                </c:pt>
                <c:pt idx="2">
                  <c:v>162.15</c:v>
                </c:pt>
                <c:pt idx="3">
                  <c:v>161.44999999999999</c:v>
                </c:pt>
                <c:pt idx="4">
                  <c:v>162.19999999999999</c:v>
                </c:pt>
                <c:pt idx="5">
                  <c:v>162</c:v>
                </c:pt>
                <c:pt idx="6">
                  <c:v>160.358</c:v>
                </c:pt>
                <c:pt idx="7">
                  <c:v>157.80000000000001</c:v>
                </c:pt>
                <c:pt idx="8">
                  <c:v>157.94999999999999</c:v>
                </c:pt>
                <c:pt idx="9">
                  <c:v>159.85</c:v>
                </c:pt>
                <c:pt idx="10">
                  <c:v>163.35</c:v>
                </c:pt>
                <c:pt idx="11">
                  <c:v>163.41</c:v>
                </c:pt>
                <c:pt idx="12">
                  <c:v>165.9</c:v>
                </c:pt>
                <c:pt idx="13">
                  <c:v>166.8</c:v>
                </c:pt>
                <c:pt idx="14">
                  <c:v>162.85</c:v>
                </c:pt>
                <c:pt idx="15">
                  <c:v>163.5</c:v>
                </c:pt>
                <c:pt idx="16">
                  <c:v>165.15</c:v>
                </c:pt>
                <c:pt idx="17">
                  <c:v>183.15</c:v>
                </c:pt>
                <c:pt idx="18">
                  <c:v>186.65</c:v>
                </c:pt>
                <c:pt idx="19">
                  <c:v>186.2792</c:v>
                </c:pt>
                <c:pt idx="20">
                  <c:v>184.65</c:v>
                </c:pt>
                <c:pt idx="21">
                  <c:v>185.55</c:v>
                </c:pt>
              </c:numCache>
            </c:numRef>
          </c:val>
          <c:smooth val="0"/>
          <c:extLst>
            <c:ext xmlns:c16="http://schemas.microsoft.com/office/drawing/2014/chart" uri="{C3380CC4-5D6E-409C-BE32-E72D297353CC}">
              <c16:uniqueId val="{00000002-35FA-E347-B494-AE8761D02FF2}"/>
            </c:ext>
          </c:extLst>
        </c:ser>
        <c:ser>
          <c:idx val="3"/>
          <c:order val="3"/>
          <c:tx>
            <c:strRef>
              <c:f>JD!$E$7</c:f>
              <c:strCache>
                <c:ptCount val="1"/>
                <c:pt idx="0">
                  <c:v> Low </c:v>
                </c:pt>
              </c:strCache>
            </c:strRef>
          </c:tx>
          <c:spPr>
            <a:ln w="19050" cap="rnd">
              <a:noFill/>
              <a:round/>
            </a:ln>
            <a:effectLst/>
          </c:spPr>
          <c:marker>
            <c:symbol val="none"/>
          </c:marker>
          <c:cat>
            <c:numRef>
              <c:f>JD!$A$8:$A$29</c:f>
              <c:numCache>
                <c:formatCode>m/d/yy</c:formatCode>
                <c:ptCount val="22"/>
                <c:pt idx="0">
                  <c:v>44936</c:v>
                </c:pt>
                <c:pt idx="1">
                  <c:v>44937</c:v>
                </c:pt>
                <c:pt idx="2">
                  <c:v>44938</c:v>
                </c:pt>
                <c:pt idx="3">
                  <c:v>44939</c:v>
                </c:pt>
                <c:pt idx="4">
                  <c:v>44942</c:v>
                </c:pt>
                <c:pt idx="5">
                  <c:v>44943</c:v>
                </c:pt>
                <c:pt idx="6">
                  <c:v>44944</c:v>
                </c:pt>
                <c:pt idx="7">
                  <c:v>44945</c:v>
                </c:pt>
                <c:pt idx="8">
                  <c:v>44946</c:v>
                </c:pt>
                <c:pt idx="9">
                  <c:v>44949</c:v>
                </c:pt>
                <c:pt idx="10">
                  <c:v>44950</c:v>
                </c:pt>
                <c:pt idx="11">
                  <c:v>44951</c:v>
                </c:pt>
                <c:pt idx="12">
                  <c:v>44952</c:v>
                </c:pt>
                <c:pt idx="13">
                  <c:v>44953</c:v>
                </c:pt>
                <c:pt idx="14">
                  <c:v>44956</c:v>
                </c:pt>
                <c:pt idx="15">
                  <c:v>44957</c:v>
                </c:pt>
                <c:pt idx="16">
                  <c:v>44958</c:v>
                </c:pt>
                <c:pt idx="17">
                  <c:v>44959</c:v>
                </c:pt>
                <c:pt idx="18">
                  <c:v>44960</c:v>
                </c:pt>
                <c:pt idx="19">
                  <c:v>44963</c:v>
                </c:pt>
                <c:pt idx="20">
                  <c:v>44964</c:v>
                </c:pt>
                <c:pt idx="21">
                  <c:v>44965</c:v>
                </c:pt>
              </c:numCache>
            </c:numRef>
          </c:cat>
          <c:val>
            <c:numRef>
              <c:f>JD!$E$8:$E$29</c:f>
              <c:numCache>
                <c:formatCode>_-[$£-809]* #,##0.00_-;\-[$£-809]* #,##0.00_-;_-[$£-809]* "-"??_-;_-@_-</c:formatCode>
                <c:ptCount val="22"/>
                <c:pt idx="0">
                  <c:v>139.30000000000001</c:v>
                </c:pt>
                <c:pt idx="1">
                  <c:v>144.80000000000001</c:v>
                </c:pt>
                <c:pt idx="2">
                  <c:v>150.9</c:v>
                </c:pt>
                <c:pt idx="3">
                  <c:v>157.15</c:v>
                </c:pt>
                <c:pt idx="4">
                  <c:v>159.25</c:v>
                </c:pt>
                <c:pt idx="5">
                  <c:v>157.30000000000001</c:v>
                </c:pt>
                <c:pt idx="6">
                  <c:v>154.80000000000001</c:v>
                </c:pt>
                <c:pt idx="7">
                  <c:v>152.30000000000001</c:v>
                </c:pt>
                <c:pt idx="8">
                  <c:v>150.63120000000001</c:v>
                </c:pt>
                <c:pt idx="9">
                  <c:v>157.01580000000001</c:v>
                </c:pt>
                <c:pt idx="10">
                  <c:v>158.69999999999999</c:v>
                </c:pt>
                <c:pt idx="11">
                  <c:v>158.4</c:v>
                </c:pt>
                <c:pt idx="12">
                  <c:v>161.80000000000001</c:v>
                </c:pt>
                <c:pt idx="13">
                  <c:v>161.6</c:v>
                </c:pt>
                <c:pt idx="14">
                  <c:v>159.44999999999999</c:v>
                </c:pt>
                <c:pt idx="15">
                  <c:v>160.273</c:v>
                </c:pt>
                <c:pt idx="16">
                  <c:v>162.25</c:v>
                </c:pt>
                <c:pt idx="17">
                  <c:v>166.65</c:v>
                </c:pt>
                <c:pt idx="18">
                  <c:v>177.85</c:v>
                </c:pt>
                <c:pt idx="19">
                  <c:v>179.5</c:v>
                </c:pt>
                <c:pt idx="20">
                  <c:v>176.75</c:v>
                </c:pt>
                <c:pt idx="21">
                  <c:v>180.2</c:v>
                </c:pt>
              </c:numCache>
            </c:numRef>
          </c:val>
          <c:smooth val="0"/>
          <c:extLst>
            <c:ext xmlns:c16="http://schemas.microsoft.com/office/drawing/2014/chart" uri="{C3380CC4-5D6E-409C-BE32-E72D297353CC}">
              <c16:uniqueId val="{00000003-35FA-E347-B494-AE8761D02FF2}"/>
            </c:ext>
          </c:extLst>
        </c:ser>
        <c:ser>
          <c:idx val="4"/>
          <c:order val="4"/>
          <c:tx>
            <c:strRef>
              <c:f>JD!$F$7</c:f>
              <c:strCache>
                <c:ptCount val="1"/>
                <c:pt idx="0">
                  <c:v> Close </c:v>
                </c:pt>
              </c:strCache>
            </c:strRef>
          </c:tx>
          <c:spPr>
            <a:ln w="19050" cap="rnd">
              <a:noFill/>
              <a:round/>
            </a:ln>
            <a:effectLst/>
          </c:spPr>
          <c:marker>
            <c:symbol val="none"/>
          </c:marker>
          <c:cat>
            <c:numRef>
              <c:f>JD!$A$8:$A$29</c:f>
              <c:numCache>
                <c:formatCode>m/d/yy</c:formatCode>
                <c:ptCount val="22"/>
                <c:pt idx="0">
                  <c:v>44936</c:v>
                </c:pt>
                <c:pt idx="1">
                  <c:v>44937</c:v>
                </c:pt>
                <c:pt idx="2">
                  <c:v>44938</c:v>
                </c:pt>
                <c:pt idx="3">
                  <c:v>44939</c:v>
                </c:pt>
                <c:pt idx="4">
                  <c:v>44942</c:v>
                </c:pt>
                <c:pt idx="5">
                  <c:v>44943</c:v>
                </c:pt>
                <c:pt idx="6">
                  <c:v>44944</c:v>
                </c:pt>
                <c:pt idx="7">
                  <c:v>44945</c:v>
                </c:pt>
                <c:pt idx="8">
                  <c:v>44946</c:v>
                </c:pt>
                <c:pt idx="9">
                  <c:v>44949</c:v>
                </c:pt>
                <c:pt idx="10">
                  <c:v>44950</c:v>
                </c:pt>
                <c:pt idx="11">
                  <c:v>44951</c:v>
                </c:pt>
                <c:pt idx="12">
                  <c:v>44952</c:v>
                </c:pt>
                <c:pt idx="13">
                  <c:v>44953</c:v>
                </c:pt>
                <c:pt idx="14">
                  <c:v>44956</c:v>
                </c:pt>
                <c:pt idx="15">
                  <c:v>44957</c:v>
                </c:pt>
                <c:pt idx="16">
                  <c:v>44958</c:v>
                </c:pt>
                <c:pt idx="17">
                  <c:v>44959</c:v>
                </c:pt>
                <c:pt idx="18">
                  <c:v>44960</c:v>
                </c:pt>
                <c:pt idx="19">
                  <c:v>44963</c:v>
                </c:pt>
                <c:pt idx="20">
                  <c:v>44964</c:v>
                </c:pt>
                <c:pt idx="21">
                  <c:v>44965</c:v>
                </c:pt>
              </c:numCache>
            </c:numRef>
          </c:cat>
          <c:val>
            <c:numRef>
              <c:f>JD!$F$8:$F$29</c:f>
              <c:numCache>
                <c:formatCode>_-[$£-809]* #,##0.00_-;\-[$£-809]* #,##0.00_-;_-[$£-809]* "-"??_-;_-@_-</c:formatCode>
                <c:ptCount val="22"/>
                <c:pt idx="0">
                  <c:v>140.9</c:v>
                </c:pt>
                <c:pt idx="1">
                  <c:v>150.75</c:v>
                </c:pt>
                <c:pt idx="2">
                  <c:v>159.69999999999999</c:v>
                </c:pt>
                <c:pt idx="3">
                  <c:v>160.1</c:v>
                </c:pt>
                <c:pt idx="4">
                  <c:v>161.75</c:v>
                </c:pt>
                <c:pt idx="5">
                  <c:v>158.5</c:v>
                </c:pt>
                <c:pt idx="6">
                  <c:v>156</c:v>
                </c:pt>
                <c:pt idx="7">
                  <c:v>152.75</c:v>
                </c:pt>
                <c:pt idx="8">
                  <c:v>157</c:v>
                </c:pt>
                <c:pt idx="9">
                  <c:v>158.80000000000001</c:v>
                </c:pt>
                <c:pt idx="10">
                  <c:v>160.85</c:v>
                </c:pt>
                <c:pt idx="11">
                  <c:v>160.65</c:v>
                </c:pt>
                <c:pt idx="12">
                  <c:v>164.4</c:v>
                </c:pt>
                <c:pt idx="13">
                  <c:v>161.6</c:v>
                </c:pt>
                <c:pt idx="14">
                  <c:v>162.4</c:v>
                </c:pt>
                <c:pt idx="15">
                  <c:v>162.75</c:v>
                </c:pt>
                <c:pt idx="16">
                  <c:v>163.30000000000001</c:v>
                </c:pt>
                <c:pt idx="17">
                  <c:v>181.5</c:v>
                </c:pt>
                <c:pt idx="18">
                  <c:v>186.65</c:v>
                </c:pt>
                <c:pt idx="19">
                  <c:v>182.15</c:v>
                </c:pt>
                <c:pt idx="20">
                  <c:v>179.45</c:v>
                </c:pt>
                <c:pt idx="21">
                  <c:v>181.1</c:v>
                </c:pt>
              </c:numCache>
            </c:numRef>
          </c:val>
          <c:smooth val="0"/>
          <c:extLst>
            <c:ext xmlns:c16="http://schemas.microsoft.com/office/drawing/2014/chart" uri="{C3380CC4-5D6E-409C-BE32-E72D297353CC}">
              <c16:uniqueId val="{00000004-35FA-E347-B494-AE8761D02FF2}"/>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391286128"/>
        <c:axId val="391284608"/>
      </c:stockChart>
      <c:dateAx>
        <c:axId val="1839397536"/>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9486159"/>
        <c:crosses val="autoZero"/>
        <c:auto val="1"/>
        <c:lblOffset val="100"/>
        <c:baseTimeUnit val="days"/>
      </c:dateAx>
      <c:valAx>
        <c:axId val="21194861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397536"/>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391284608"/>
        <c:scaling>
          <c:orientation val="minMax"/>
        </c:scaling>
        <c:delete val="0"/>
        <c:axPos val="r"/>
        <c:majorGridlines>
          <c:spPr>
            <a:ln w="9525" cap="flat" cmpd="sng" algn="ctr">
              <a:solidFill>
                <a:schemeClr val="tx1">
                  <a:lumMod val="15000"/>
                  <a:lumOff val="85000"/>
                </a:schemeClr>
              </a:solidFill>
              <a:round/>
            </a:ln>
            <a:effectLst/>
          </c:spPr>
        </c:majorGridlines>
        <c:numFmt formatCode="_-[$£-809]* #,##0.00_-;\-[$£-809]* #,##0.00_-;_-[$£-8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286128"/>
        <c:crosses val="max"/>
        <c:crossBetween val="between"/>
      </c:valAx>
      <c:dateAx>
        <c:axId val="391286128"/>
        <c:scaling>
          <c:orientation val="minMax"/>
        </c:scaling>
        <c:delete val="1"/>
        <c:axPos val="b"/>
        <c:numFmt formatCode="m/d/yy" sourceLinked="1"/>
        <c:majorTickMark val="out"/>
        <c:minorTickMark val="none"/>
        <c:tickLblPos val="nextTo"/>
        <c:crossAx val="391284608"/>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00A6B3"/>
                </a:solidFill>
                <a:latin typeface="+mn-lt"/>
                <a:ea typeface="+mn-ea"/>
                <a:cs typeface="+mn-cs"/>
              </a:defRPr>
            </a:pPr>
            <a:r>
              <a:rPr lang="en-GB" b="1">
                <a:solidFill>
                  <a:srgbClr val="00A6B3"/>
                </a:solidFill>
              </a:rPr>
              <a:t>Close</a:t>
            </a:r>
            <a:r>
              <a:rPr lang="en-GB" b="1" baseline="0">
                <a:solidFill>
                  <a:srgbClr val="00A6B3"/>
                </a:solidFill>
              </a:rPr>
              <a:t> Last 12 Months</a:t>
            </a:r>
            <a:endParaRPr lang="en-GB" b="1">
              <a:solidFill>
                <a:srgbClr val="00A6B3"/>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A6B3"/>
              </a:solidFill>
              <a:latin typeface="+mn-lt"/>
              <a:ea typeface="+mn-ea"/>
              <a:cs typeface="+mn-cs"/>
            </a:defRPr>
          </a:pPr>
          <a:endParaRPr lang="en-US"/>
        </a:p>
      </c:txPr>
    </c:title>
    <c:autoTitleDeleted val="0"/>
    <c:plotArea>
      <c:layout/>
      <c:areaChart>
        <c:grouping val="standard"/>
        <c:varyColors val="0"/>
        <c:ser>
          <c:idx val="0"/>
          <c:order val="0"/>
          <c:spPr>
            <a:gradFill>
              <a:gsLst>
                <a:gs pos="0">
                  <a:srgbClr val="0086AA"/>
                </a:gs>
                <a:gs pos="92000">
                  <a:schemeClr val="accent1">
                    <a:lumMod val="45000"/>
                    <a:lumOff val="55000"/>
                  </a:schemeClr>
                </a:gs>
                <a:gs pos="10000">
                  <a:srgbClr val="00A6B3"/>
                </a:gs>
                <a:gs pos="88000">
                  <a:srgbClr val="83B2D6"/>
                </a:gs>
                <a:gs pos="15000">
                  <a:srgbClr val="198EB2"/>
                </a:gs>
                <a:gs pos="94000">
                  <a:schemeClr val="accent1">
                    <a:lumMod val="45000"/>
                    <a:lumOff val="55000"/>
                  </a:schemeClr>
                </a:gs>
                <a:gs pos="100000">
                  <a:schemeClr val="accent1">
                    <a:lumMod val="30000"/>
                    <a:lumOff val="70000"/>
                  </a:schemeClr>
                </a:gs>
              </a:gsLst>
              <a:lin ang="5400000" scaled="1"/>
            </a:gradFill>
            <a:ln>
              <a:noFill/>
            </a:ln>
            <a:effectLst/>
          </c:spPr>
          <c:val>
            <c:numRef>
              <c:f>JD!$C$3:$IZ$3</c:f>
              <c:numCache>
                <c:formatCode>[$£-809]\ #,##0.00_);[Red]\([$£-809]\ #,##0.00\)</c:formatCode>
                <c:ptCount val="258"/>
                <c:pt idx="0">
                  <c:v>181.9</c:v>
                </c:pt>
                <c:pt idx="1">
                  <c:v>178.85</c:v>
                </c:pt>
                <c:pt idx="2">
                  <c:v>174.65</c:v>
                </c:pt>
                <c:pt idx="3">
                  <c:v>168.5</c:v>
                </c:pt>
                <c:pt idx="4">
                  <c:v>168.85</c:v>
                </c:pt>
                <c:pt idx="5">
                  <c:v>166</c:v>
                </c:pt>
                <c:pt idx="6">
                  <c:v>165</c:v>
                </c:pt>
                <c:pt idx="7">
                  <c:v>165.7</c:v>
                </c:pt>
                <c:pt idx="8">
                  <c:v>161.55000000000001</c:v>
                </c:pt>
                <c:pt idx="9">
                  <c:v>160.6</c:v>
                </c:pt>
                <c:pt idx="10">
                  <c:v>155.85</c:v>
                </c:pt>
                <c:pt idx="11">
                  <c:v>153.5</c:v>
                </c:pt>
                <c:pt idx="12">
                  <c:v>150.25</c:v>
                </c:pt>
                <c:pt idx="13">
                  <c:v>151</c:v>
                </c:pt>
                <c:pt idx="14">
                  <c:v>144.80000000000001</c:v>
                </c:pt>
                <c:pt idx="15">
                  <c:v>146.1</c:v>
                </c:pt>
                <c:pt idx="16">
                  <c:v>141.05000000000001</c:v>
                </c:pt>
                <c:pt idx="17">
                  <c:v>131.55000000000001</c:v>
                </c:pt>
                <c:pt idx="18">
                  <c:v>131.85</c:v>
                </c:pt>
                <c:pt idx="19">
                  <c:v>131.75</c:v>
                </c:pt>
                <c:pt idx="20">
                  <c:v>144.65</c:v>
                </c:pt>
                <c:pt idx="21">
                  <c:v>141.15</c:v>
                </c:pt>
                <c:pt idx="22">
                  <c:v>140.30000000000001</c:v>
                </c:pt>
                <c:pt idx="23">
                  <c:v>144.44999999999999</c:v>
                </c:pt>
                <c:pt idx="24">
                  <c:v>141.75</c:v>
                </c:pt>
                <c:pt idx="25">
                  <c:v>149</c:v>
                </c:pt>
                <c:pt idx="26">
                  <c:v>149</c:v>
                </c:pt>
                <c:pt idx="27">
                  <c:v>151.05000000000001</c:v>
                </c:pt>
                <c:pt idx="28">
                  <c:v>148.9</c:v>
                </c:pt>
                <c:pt idx="29">
                  <c:v>153.30000000000001</c:v>
                </c:pt>
                <c:pt idx="30">
                  <c:v>151.6</c:v>
                </c:pt>
                <c:pt idx="31">
                  <c:v>147.65</c:v>
                </c:pt>
                <c:pt idx="32">
                  <c:v>150.19999999999999</c:v>
                </c:pt>
                <c:pt idx="33">
                  <c:v>151.85</c:v>
                </c:pt>
                <c:pt idx="34">
                  <c:v>160.35</c:v>
                </c:pt>
                <c:pt idx="35">
                  <c:v>152.9</c:v>
                </c:pt>
                <c:pt idx="36">
                  <c:v>148.25</c:v>
                </c:pt>
                <c:pt idx="37">
                  <c:v>150.75</c:v>
                </c:pt>
                <c:pt idx="38">
                  <c:v>156.05000000000001</c:v>
                </c:pt>
                <c:pt idx="39">
                  <c:v>153.9</c:v>
                </c:pt>
                <c:pt idx="40">
                  <c:v>146.05000000000001</c:v>
                </c:pt>
                <c:pt idx="41">
                  <c:v>145.15</c:v>
                </c:pt>
                <c:pt idx="42">
                  <c:v>147</c:v>
                </c:pt>
                <c:pt idx="43">
                  <c:v>144.25</c:v>
                </c:pt>
                <c:pt idx="44">
                  <c:v>147.4</c:v>
                </c:pt>
                <c:pt idx="45">
                  <c:v>147.55000000000001</c:v>
                </c:pt>
                <c:pt idx="46">
                  <c:v>147.5</c:v>
                </c:pt>
                <c:pt idx="47">
                  <c:v>143.05000000000001</c:v>
                </c:pt>
                <c:pt idx="48">
                  <c:v>144.5</c:v>
                </c:pt>
                <c:pt idx="49">
                  <c:v>147.25</c:v>
                </c:pt>
                <c:pt idx="50">
                  <c:v>144.80000000000001</c:v>
                </c:pt>
                <c:pt idx="51">
                  <c:v>140.4</c:v>
                </c:pt>
                <c:pt idx="52">
                  <c:v>133.44999999999999</c:v>
                </c:pt>
                <c:pt idx="53">
                  <c:v>130</c:v>
                </c:pt>
                <c:pt idx="54">
                  <c:v>133.35</c:v>
                </c:pt>
                <c:pt idx="55">
                  <c:v>133.4</c:v>
                </c:pt>
                <c:pt idx="56">
                  <c:v>#N/A</c:v>
                </c:pt>
                <c:pt idx="57">
                  <c:v>134.85</c:v>
                </c:pt>
                <c:pt idx="58">
                  <c:v>128.5</c:v>
                </c:pt>
                <c:pt idx="59">
                  <c:v>128.05000000000001</c:v>
                </c:pt>
                <c:pt idx="60">
                  <c:v>123.55</c:v>
                </c:pt>
                <c:pt idx="61">
                  <c:v>117.55</c:v>
                </c:pt>
                <c:pt idx="62">
                  <c:v>116.95</c:v>
                </c:pt>
                <c:pt idx="63">
                  <c:v>118.9</c:v>
                </c:pt>
                <c:pt idx="64">
                  <c:v>126.75</c:v>
                </c:pt>
                <c:pt idx="65">
                  <c:v>131.44999999999999</c:v>
                </c:pt>
                <c:pt idx="66">
                  <c:v>130.65</c:v>
                </c:pt>
                <c:pt idx="67">
                  <c:v>131.85</c:v>
                </c:pt>
                <c:pt idx="68">
                  <c:v>124.7</c:v>
                </c:pt>
                <c:pt idx="69">
                  <c:v>122.2</c:v>
                </c:pt>
                <c:pt idx="70">
                  <c:v>121.5</c:v>
                </c:pt>
                <c:pt idx="71">
                  <c:v>123.65</c:v>
                </c:pt>
                <c:pt idx="72">
                  <c:v>119.3</c:v>
                </c:pt>
                <c:pt idx="73">
                  <c:v>112</c:v>
                </c:pt>
                <c:pt idx="74">
                  <c:v>119.15</c:v>
                </c:pt>
                <c:pt idx="75">
                  <c:v>119.95</c:v>
                </c:pt>
                <c:pt idx="76">
                  <c:v>124.5</c:v>
                </c:pt>
                <c:pt idx="77">
                  <c:v>122.65</c:v>
                </c:pt>
                <c:pt idx="78">
                  <c:v>122.1</c:v>
                </c:pt>
                <c:pt idx="79">
                  <c:v>#N/A</c:v>
                </c:pt>
                <c:pt idx="80">
                  <c:v>#N/A</c:v>
                </c:pt>
                <c:pt idx="81">
                  <c:v>123.25</c:v>
                </c:pt>
                <c:pt idx="82">
                  <c:v>118.45</c:v>
                </c:pt>
                <c:pt idx="83">
                  <c:v>122.25</c:v>
                </c:pt>
                <c:pt idx="84">
                  <c:v>121.5</c:v>
                </c:pt>
                <c:pt idx="85">
                  <c:v>116.75</c:v>
                </c:pt>
                <c:pt idx="86">
                  <c:v>114.95</c:v>
                </c:pt>
                <c:pt idx="87">
                  <c:v>111.75</c:v>
                </c:pt>
                <c:pt idx="88">
                  <c:v>111.35</c:v>
                </c:pt>
                <c:pt idx="89">
                  <c:v>102.9</c:v>
                </c:pt>
                <c:pt idx="90">
                  <c:v>106.45</c:v>
                </c:pt>
                <c:pt idx="91">
                  <c:v>106.35</c:v>
                </c:pt>
                <c:pt idx="92">
                  <c:v>106.8</c:v>
                </c:pt>
                <c:pt idx="93">
                  <c:v>113.85</c:v>
                </c:pt>
                <c:pt idx="94">
                  <c:v>114.2</c:v>
                </c:pt>
                <c:pt idx="95">
                  <c:v>119.1</c:v>
                </c:pt>
                <c:pt idx="96">
                  <c:v>118.7</c:v>
                </c:pt>
                <c:pt idx="97">
                  <c:v>117.7</c:v>
                </c:pt>
                <c:pt idx="98">
                  <c:v>116</c:v>
                </c:pt>
                <c:pt idx="99">
                  <c:v>115.4</c:v>
                </c:pt>
                <c:pt idx="100">
                  <c:v>117.65</c:v>
                </c:pt>
                <c:pt idx="101">
                  <c:v>114.7</c:v>
                </c:pt>
                <c:pt idx="102">
                  <c:v>113.15</c:v>
                </c:pt>
                <c:pt idx="103">
                  <c:v>118.35</c:v>
                </c:pt>
                <c:pt idx="104">
                  <c:v>122.25</c:v>
                </c:pt>
                <c:pt idx="105">
                  <c:v>124.95</c:v>
                </c:pt>
                <c:pt idx="106">
                  <c:v>123.45</c:v>
                </c:pt>
                <c:pt idx="107">
                  <c:v>125.2</c:v>
                </c:pt>
                <c:pt idx="108">
                  <c:v>123.55</c:v>
                </c:pt>
                <c:pt idx="109">
                  <c:v>123.7</c:v>
                </c:pt>
                <c:pt idx="110">
                  <c:v>129.1</c:v>
                </c:pt>
                <c:pt idx="111">
                  <c:v>132</c:v>
                </c:pt>
                <c:pt idx="112">
                  <c:v>137.5</c:v>
                </c:pt>
                <c:pt idx="113">
                  <c:v>139.80000000000001</c:v>
                </c:pt>
                <c:pt idx="114">
                  <c:v>142.55000000000001</c:v>
                </c:pt>
                <c:pt idx="115">
                  <c:v>141.9</c:v>
                </c:pt>
                <c:pt idx="116">
                  <c:v>138.9</c:v>
                </c:pt>
                <c:pt idx="117">
                  <c:v>127.75</c:v>
                </c:pt>
                <c:pt idx="118">
                  <c:v>126.1</c:v>
                </c:pt>
                <c:pt idx="119">
                  <c:v>126.55</c:v>
                </c:pt>
                <c:pt idx="120">
                  <c:v>129.55000000000001</c:v>
                </c:pt>
                <c:pt idx="121">
                  <c:v>130.75</c:v>
                </c:pt>
                <c:pt idx="122">
                  <c:v>128.30000000000001</c:v>
                </c:pt>
                <c:pt idx="123">
                  <c:v>131.65</c:v>
                </c:pt>
                <c:pt idx="124">
                  <c:v>133.80000000000001</c:v>
                </c:pt>
                <c:pt idx="125">
                  <c:v>130.15</c:v>
                </c:pt>
                <c:pt idx="126">
                  <c:v>133.55000000000001</c:v>
                </c:pt>
                <c:pt idx="127">
                  <c:v>126.7</c:v>
                </c:pt>
                <c:pt idx="128">
                  <c:v>132.69999999999999</c:v>
                </c:pt>
                <c:pt idx="129">
                  <c:v>131.55000000000001</c:v>
                </c:pt>
                <c:pt idx="130">
                  <c:v>129.1</c:v>
                </c:pt>
                <c:pt idx="131">
                  <c:v>129.25</c:v>
                </c:pt>
                <c:pt idx="132">
                  <c:v>130</c:v>
                </c:pt>
                <c:pt idx="133">
                  <c:v>128.19999999999999</c:v>
                </c:pt>
                <c:pt idx="134">
                  <c:v>124.6</c:v>
                </c:pt>
                <c:pt idx="135">
                  <c:v>124.05</c:v>
                </c:pt>
                <c:pt idx="136">
                  <c:v>119.2</c:v>
                </c:pt>
                <c:pt idx="137">
                  <c:v>115.8</c:v>
                </c:pt>
                <c:pt idx="138">
                  <c:v>116.65</c:v>
                </c:pt>
                <c:pt idx="139">
                  <c:v>113.9</c:v>
                </c:pt>
                <c:pt idx="140">
                  <c:v>109.65</c:v>
                </c:pt>
                <c:pt idx="141">
                  <c:v>#N/A</c:v>
                </c:pt>
                <c:pt idx="142">
                  <c:v>112.3</c:v>
                </c:pt>
                <c:pt idx="143">
                  <c:v>112.95</c:v>
                </c:pt>
                <c:pt idx="144">
                  <c:v>114.4</c:v>
                </c:pt>
                <c:pt idx="145">
                  <c:v>119.95</c:v>
                </c:pt>
                <c:pt idx="146">
                  <c:v>122.8</c:v>
                </c:pt>
                <c:pt idx="147">
                  <c:v>126.5</c:v>
                </c:pt>
                <c:pt idx="148">
                  <c:v>123.95</c:v>
                </c:pt>
                <c:pt idx="149">
                  <c:v>126.35</c:v>
                </c:pt>
                <c:pt idx="150">
                  <c:v>126.1</c:v>
                </c:pt>
                <c:pt idx="151">
                  <c:v>131.5</c:v>
                </c:pt>
                <c:pt idx="152">
                  <c:v>127.2</c:v>
                </c:pt>
                <c:pt idx="153">
                  <c:v>125.9</c:v>
                </c:pt>
                <c:pt idx="154">
                  <c:v>128.19999999999999</c:v>
                </c:pt>
                <c:pt idx="155">
                  <c:v>125.3</c:v>
                </c:pt>
                <c:pt idx="156">
                  <c:v>#N/A</c:v>
                </c:pt>
                <c:pt idx="157">
                  <c:v>122.9</c:v>
                </c:pt>
                <c:pt idx="158">
                  <c:v>123.85</c:v>
                </c:pt>
                <c:pt idx="159">
                  <c:v>113.45</c:v>
                </c:pt>
                <c:pt idx="160">
                  <c:v>105.9</c:v>
                </c:pt>
                <c:pt idx="161">
                  <c:v>102.85</c:v>
                </c:pt>
                <c:pt idx="162">
                  <c:v>102.65</c:v>
                </c:pt>
                <c:pt idx="163">
                  <c:v>104.6</c:v>
                </c:pt>
                <c:pt idx="164">
                  <c:v>99.9</c:v>
                </c:pt>
                <c:pt idx="165">
                  <c:v>100.2</c:v>
                </c:pt>
                <c:pt idx="166">
                  <c:v>103.65</c:v>
                </c:pt>
                <c:pt idx="167">
                  <c:v>107.95</c:v>
                </c:pt>
                <c:pt idx="168">
                  <c:v>104.5</c:v>
                </c:pt>
                <c:pt idx="169">
                  <c:v>104.1</c:v>
                </c:pt>
                <c:pt idx="170">
                  <c:v>99.74</c:v>
                </c:pt>
                <c:pt idx="171">
                  <c:v>101.6</c:v>
                </c:pt>
                <c:pt idx="172">
                  <c:v>99.46</c:v>
                </c:pt>
                <c:pt idx="173">
                  <c:v>89.2</c:v>
                </c:pt>
                <c:pt idx="174">
                  <c:v>94</c:v>
                </c:pt>
                <c:pt idx="175">
                  <c:v>95.5</c:v>
                </c:pt>
                <c:pt idx="176">
                  <c:v>98.64</c:v>
                </c:pt>
                <c:pt idx="177">
                  <c:v>98.94</c:v>
                </c:pt>
                <c:pt idx="178">
                  <c:v>98.42</c:v>
                </c:pt>
                <c:pt idx="179">
                  <c:v>100.3</c:v>
                </c:pt>
                <c:pt idx="180">
                  <c:v>94.18</c:v>
                </c:pt>
                <c:pt idx="181">
                  <c:v>95.54</c:v>
                </c:pt>
                <c:pt idx="182">
                  <c:v>98.3</c:v>
                </c:pt>
                <c:pt idx="183">
                  <c:v>101.55</c:v>
                </c:pt>
                <c:pt idx="184">
                  <c:v>101.55</c:v>
                </c:pt>
                <c:pt idx="185">
                  <c:v>96.86</c:v>
                </c:pt>
                <c:pt idx="186">
                  <c:v>97.44</c:v>
                </c:pt>
                <c:pt idx="187">
                  <c:v>100.2</c:v>
                </c:pt>
                <c:pt idx="188">
                  <c:v>100.9</c:v>
                </c:pt>
                <c:pt idx="189">
                  <c:v>98.5</c:v>
                </c:pt>
                <c:pt idx="190">
                  <c:v>104.05</c:v>
                </c:pt>
                <c:pt idx="191">
                  <c:v>104.4</c:v>
                </c:pt>
                <c:pt idx="192">
                  <c:v>107.9</c:v>
                </c:pt>
                <c:pt idx="193">
                  <c:v>107.45</c:v>
                </c:pt>
                <c:pt idx="194">
                  <c:v>116.35</c:v>
                </c:pt>
                <c:pt idx="195">
                  <c:v>120.5</c:v>
                </c:pt>
                <c:pt idx="196">
                  <c:v>119.6</c:v>
                </c:pt>
                <c:pt idx="197">
                  <c:v>119.75</c:v>
                </c:pt>
                <c:pt idx="198">
                  <c:v>114.95</c:v>
                </c:pt>
                <c:pt idx="199">
                  <c:v>114.65</c:v>
                </c:pt>
                <c:pt idx="200">
                  <c:v>119.6</c:v>
                </c:pt>
                <c:pt idx="201">
                  <c:v>120.1</c:v>
                </c:pt>
                <c:pt idx="202">
                  <c:v>123.3</c:v>
                </c:pt>
                <c:pt idx="203">
                  <c:v>126.25</c:v>
                </c:pt>
                <c:pt idx="204">
                  <c:v>125.7</c:v>
                </c:pt>
                <c:pt idx="205">
                  <c:v>124.55</c:v>
                </c:pt>
                <c:pt idx="206">
                  <c:v>124.5</c:v>
                </c:pt>
                <c:pt idx="207">
                  <c:v>124.45</c:v>
                </c:pt>
                <c:pt idx="208">
                  <c:v>126.05</c:v>
                </c:pt>
                <c:pt idx="209">
                  <c:v>128</c:v>
                </c:pt>
                <c:pt idx="210">
                  <c:v>128.80000000000001</c:v>
                </c:pt>
                <c:pt idx="211">
                  <c:v>128.65</c:v>
                </c:pt>
                <c:pt idx="212">
                  <c:v>126.45</c:v>
                </c:pt>
                <c:pt idx="213">
                  <c:v>126.15</c:v>
                </c:pt>
                <c:pt idx="214">
                  <c:v>123.2</c:v>
                </c:pt>
                <c:pt idx="215">
                  <c:v>122.9</c:v>
                </c:pt>
                <c:pt idx="216">
                  <c:v>120.9</c:v>
                </c:pt>
                <c:pt idx="217">
                  <c:v>122.6</c:v>
                </c:pt>
                <c:pt idx="218">
                  <c:v>121.6</c:v>
                </c:pt>
                <c:pt idx="219">
                  <c:v>118.95</c:v>
                </c:pt>
                <c:pt idx="220">
                  <c:v>118.1</c:v>
                </c:pt>
                <c:pt idx="221">
                  <c:v>115.65</c:v>
                </c:pt>
                <c:pt idx="222">
                  <c:v>113.25</c:v>
                </c:pt>
                <c:pt idx="223">
                  <c:v>120.15</c:v>
                </c:pt>
                <c:pt idx="224">
                  <c:v>119.25</c:v>
                </c:pt>
                <c:pt idx="225">
                  <c:v>119.55</c:v>
                </c:pt>
                <c:pt idx="226">
                  <c:v>#N/A</c:v>
                </c:pt>
                <c:pt idx="227">
                  <c:v>122.15</c:v>
                </c:pt>
                <c:pt idx="228">
                  <c:v>123.15</c:v>
                </c:pt>
                <c:pt idx="229">
                  <c:v>126.15</c:v>
                </c:pt>
                <c:pt idx="230">
                  <c:v>#N/A</c:v>
                </c:pt>
                <c:pt idx="231">
                  <c:v>129.69999999999999</c:v>
                </c:pt>
                <c:pt idx="232">
                  <c:v>135.25</c:v>
                </c:pt>
                <c:pt idx="233">
                  <c:v>139.4</c:v>
                </c:pt>
                <c:pt idx="234">
                  <c:v>142.55000000000001</c:v>
                </c:pt>
                <c:pt idx="235">
                  <c:v>140.6</c:v>
                </c:pt>
                <c:pt idx="236">
                  <c:v>140.9</c:v>
                </c:pt>
                <c:pt idx="237">
                  <c:v>150.75</c:v>
                </c:pt>
                <c:pt idx="238">
                  <c:v>159.69999999999999</c:v>
                </c:pt>
                <c:pt idx="239">
                  <c:v>160.1</c:v>
                </c:pt>
                <c:pt idx="240">
                  <c:v>161.75</c:v>
                </c:pt>
                <c:pt idx="241">
                  <c:v>158.5</c:v>
                </c:pt>
                <c:pt idx="242">
                  <c:v>156</c:v>
                </c:pt>
                <c:pt idx="243">
                  <c:v>152.75</c:v>
                </c:pt>
                <c:pt idx="244">
                  <c:v>157</c:v>
                </c:pt>
                <c:pt idx="245">
                  <c:v>158.80000000000001</c:v>
                </c:pt>
                <c:pt idx="246">
                  <c:v>160.85</c:v>
                </c:pt>
                <c:pt idx="247">
                  <c:v>160.65</c:v>
                </c:pt>
                <c:pt idx="248">
                  <c:v>164.4</c:v>
                </c:pt>
                <c:pt idx="249">
                  <c:v>161.6</c:v>
                </c:pt>
                <c:pt idx="250">
                  <c:v>162.4</c:v>
                </c:pt>
                <c:pt idx="251">
                  <c:v>162.75</c:v>
                </c:pt>
                <c:pt idx="252">
                  <c:v>163.30000000000001</c:v>
                </c:pt>
                <c:pt idx="253">
                  <c:v>181.5</c:v>
                </c:pt>
                <c:pt idx="254">
                  <c:v>186.65</c:v>
                </c:pt>
                <c:pt idx="255">
                  <c:v>182.15</c:v>
                </c:pt>
                <c:pt idx="256">
                  <c:v>179.45</c:v>
                </c:pt>
                <c:pt idx="257">
                  <c:v>181.1</c:v>
                </c:pt>
              </c:numCache>
            </c:numRef>
          </c:val>
          <c:extLst>
            <c:ext xmlns:c16="http://schemas.microsoft.com/office/drawing/2014/chart" uri="{C3380CC4-5D6E-409C-BE32-E72D297353CC}">
              <c16:uniqueId val="{00000000-0D18-1B43-831C-F14116E725EB}"/>
            </c:ext>
          </c:extLst>
        </c:ser>
        <c:dLbls>
          <c:showLegendKey val="0"/>
          <c:showVal val="0"/>
          <c:showCatName val="0"/>
          <c:showSerName val="0"/>
          <c:showPercent val="0"/>
          <c:showBubbleSize val="0"/>
        </c:dLbls>
        <c:axId val="1843456735"/>
        <c:axId val="1843634639"/>
      </c:areaChart>
      <c:catAx>
        <c:axId val="1843456735"/>
        <c:scaling>
          <c:orientation val="minMax"/>
        </c:scaling>
        <c:delete val="1"/>
        <c:axPos val="b"/>
        <c:majorTickMark val="out"/>
        <c:minorTickMark val="none"/>
        <c:tickLblPos val="nextTo"/>
        <c:crossAx val="1843634639"/>
        <c:crosses val="autoZero"/>
        <c:auto val="1"/>
        <c:lblAlgn val="ctr"/>
        <c:lblOffset val="100"/>
        <c:noMultiLvlLbl val="0"/>
      </c:catAx>
      <c:valAx>
        <c:axId val="1843634639"/>
        <c:scaling>
          <c:orientation val="minMax"/>
        </c:scaling>
        <c:delete val="0"/>
        <c:axPos val="l"/>
        <c:majorGridlines>
          <c:spPr>
            <a:ln w="9525" cap="flat" cmpd="sng" algn="ctr">
              <a:solidFill>
                <a:schemeClr val="tx1">
                  <a:lumMod val="15000"/>
                  <a:lumOff val="85000"/>
                </a:schemeClr>
              </a:solidFill>
              <a:round/>
            </a:ln>
            <a:effectLst/>
          </c:spPr>
        </c:majorGridlines>
        <c:numFmt formatCode="[$£-809]\ #,##0.00_);[Red]\([$£-809]\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45673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5</xdr:col>
      <xdr:colOff>228600</xdr:colOff>
      <xdr:row>6</xdr:row>
      <xdr:rowOff>177800</xdr:rowOff>
    </xdr:from>
    <xdr:ext cx="184731" cy="264431"/>
    <xdr:sp macro="" textlink="">
      <xdr:nvSpPr>
        <xdr:cNvPr id="4" name="TextBox 3">
          <a:extLst>
            <a:ext uri="{FF2B5EF4-FFF2-40B4-BE49-F238E27FC236}">
              <a16:creationId xmlns:a16="http://schemas.microsoft.com/office/drawing/2014/main" id="{B6919431-929D-06FB-0853-27134022A58A}"/>
            </a:ext>
          </a:extLst>
        </xdr:cNvPr>
        <xdr:cNvSpPr txBox="1"/>
      </xdr:nvSpPr>
      <xdr:spPr>
        <a:xfrm>
          <a:off x="3530600" y="2616200"/>
          <a:ext cx="18473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twoCellAnchor>
    <xdr:from>
      <xdr:col>0</xdr:col>
      <xdr:colOff>107460</xdr:colOff>
      <xdr:row>33</xdr:row>
      <xdr:rowOff>24004</xdr:rowOff>
    </xdr:from>
    <xdr:to>
      <xdr:col>1</xdr:col>
      <xdr:colOff>1395603</xdr:colOff>
      <xdr:row>47</xdr:row>
      <xdr:rowOff>13956</xdr:rowOff>
    </xdr:to>
    <xdr:graphicFrame macro="">
      <xdr:nvGraphicFramePr>
        <xdr:cNvPr id="5" name="Chart 4">
          <a:extLst>
            <a:ext uri="{FF2B5EF4-FFF2-40B4-BE49-F238E27FC236}">
              <a16:creationId xmlns:a16="http://schemas.microsoft.com/office/drawing/2014/main" id="{4906DDFA-C03C-F7C0-FB96-67B056853D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83734</xdr:colOff>
      <xdr:row>23</xdr:row>
      <xdr:rowOff>125604</xdr:rowOff>
    </xdr:from>
    <xdr:to>
      <xdr:col>5</xdr:col>
      <xdr:colOff>1297912</xdr:colOff>
      <xdr:row>36</xdr:row>
      <xdr:rowOff>111648</xdr:rowOff>
    </xdr:to>
    <xdr:graphicFrame macro="">
      <xdr:nvGraphicFramePr>
        <xdr:cNvPr id="6" name="Chart 5">
          <a:extLst>
            <a:ext uri="{FF2B5EF4-FFF2-40B4-BE49-F238E27FC236}">
              <a16:creationId xmlns:a16="http://schemas.microsoft.com/office/drawing/2014/main" id="{07912B14-F117-894D-B886-16A0A8B93E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13954</xdr:colOff>
      <xdr:row>36</xdr:row>
      <xdr:rowOff>181428</xdr:rowOff>
    </xdr:from>
    <xdr:to>
      <xdr:col>5</xdr:col>
      <xdr:colOff>669888</xdr:colOff>
      <xdr:row>49</xdr:row>
      <xdr:rowOff>0</xdr:rowOff>
    </xdr:to>
    <xdr:graphicFrame macro="">
      <xdr:nvGraphicFramePr>
        <xdr:cNvPr id="7" name="Chart 6">
          <a:extLst>
            <a:ext uri="{FF2B5EF4-FFF2-40B4-BE49-F238E27FC236}">
              <a16:creationId xmlns:a16="http://schemas.microsoft.com/office/drawing/2014/main" id="{CB48A492-CEB3-8A44-B436-4950EBCA61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97691</xdr:colOff>
      <xdr:row>23</xdr:row>
      <xdr:rowOff>55824</xdr:rowOff>
    </xdr:from>
    <xdr:to>
      <xdr:col>8</xdr:col>
      <xdr:colOff>2205054</xdr:colOff>
      <xdr:row>36</xdr:row>
      <xdr:rowOff>97692</xdr:rowOff>
    </xdr:to>
    <xdr:graphicFrame macro="">
      <xdr:nvGraphicFramePr>
        <xdr:cNvPr id="8" name="Chart 7">
          <a:extLst>
            <a:ext uri="{FF2B5EF4-FFF2-40B4-BE49-F238E27FC236}">
              <a16:creationId xmlns:a16="http://schemas.microsoft.com/office/drawing/2014/main" id="{AB033C5E-9DFA-1849-B065-849AC58973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0</xdr:colOff>
      <xdr:row>37</xdr:row>
      <xdr:rowOff>0</xdr:rowOff>
    </xdr:from>
    <xdr:to>
      <xdr:col>8</xdr:col>
      <xdr:colOff>2032000</xdr:colOff>
      <xdr:row>48</xdr:row>
      <xdr:rowOff>97692</xdr:rowOff>
    </xdr:to>
    <xdr:graphicFrame macro="">
      <xdr:nvGraphicFramePr>
        <xdr:cNvPr id="9" name="Chart 8">
          <a:extLst>
            <a:ext uri="{FF2B5EF4-FFF2-40B4-BE49-F238E27FC236}">
              <a16:creationId xmlns:a16="http://schemas.microsoft.com/office/drawing/2014/main" id="{9146D32F-3E6E-2E47-BD7E-EF4772EB8E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66.119518749998" createdVersion="8" refreshedVersion="8" minRefreshableVersion="3" recordCount="2" xr:uid="{CC5F2590-6C8A-7540-AF25-08D62D2467BA}">
  <cacheSource type="worksheet">
    <worksheetSource name="Table15"/>
  </cacheSource>
  <cacheFields count="8">
    <cacheField name="Stock" numFmtId="0">
      <sharedItems count="2">
        <s v="JD SPORTS FASHION PLC (XLON:JD.)"/>
        <s v="ROLLS-ROYCE HOLDINGS PLC (XLON:RR.)"/>
      </sharedItems>
    </cacheField>
    <cacheField name="Ticker Symbol" numFmtId="0">
      <sharedItems count="2">
        <s v="JD."/>
        <s v="RR."/>
      </sharedItems>
    </cacheField>
    <cacheField name="52 Weeks high" numFmtId="180">
      <sharedItems containsSemiMixedTypes="0" containsString="0" containsNumber="1" minValue="122.72" maxValue="186.65"/>
    </cacheField>
    <cacheField name="52 Weeks Low" numFmtId="180">
      <sharedItems containsSemiMixedTypes="0" containsString="0" containsNumber="1" minValue="64.44" maxValue="88.400999999999996"/>
    </cacheField>
    <cacheField name="Price" numFmtId="180">
      <sharedItems containsSemiMixedTypes="0" containsString="0" containsNumber="1" minValue="109.22" maxValue="181.1"/>
    </cacheField>
    <cacheField name="P/E" numFmtId="180">
      <sharedItems containsSemiMixedTypes="0" containsString="0" containsNumber="1" minValue="0" maxValue="28.439"/>
    </cacheField>
    <cacheField name="Change (%)" numFmtId="10">
      <sharedItems containsSemiMixedTypes="0" containsString="0" containsNumber="1" minValue="9.195E-3" maxValue="1.1671000000000001E-2"/>
    </cacheField>
    <cacheField name="Exchange abbreviation" numFmtId="180">
      <sharedItems count="1">
        <s v="XLON"/>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x v="0"/>
    <n v="186.65"/>
    <n v="88.400999999999996"/>
    <n v="181.1"/>
    <n v="28.439"/>
    <n v="9.195E-3"/>
    <x v="0"/>
  </r>
  <r>
    <x v="1"/>
    <x v="1"/>
    <n v="122.72"/>
    <n v="64.44"/>
    <n v="109.22"/>
    <n v="0"/>
    <n v="1.1671000000000001E-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C3565A-F471-B044-96AD-4F4C6771DD15}" name="PivotTable19" cacheId="77"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2">
        <item x="0"/>
        <item x="1"/>
      </items>
    </pivotField>
    <pivotField axis="axisRow" compact="0" outline="0" showAll="0" defaultSubtotal="0">
      <items count="2">
        <item x="0"/>
        <item x="1"/>
      </items>
    </pivotField>
    <pivotField compact="0" numFmtId="180" outline="0" showAll="0" defaultSubtotal="0"/>
    <pivotField compact="0" numFmtId="180" outline="0" showAll="0" defaultSubtotal="0"/>
    <pivotField compact="0" numFmtId="180" outline="0" showAll="0" defaultSubtotal="0"/>
    <pivotField compact="0" numFmtId="180" outline="0" showAll="0" defaultSubtotal="0"/>
    <pivotField compact="0" numFmtId="10" outline="0" showAll="0" defaultSubtotal="0"/>
    <pivotField axis="axisRow" compact="0" outline="0" showAll="0" defaultSubtotal="0">
      <items count="1">
        <item x="0"/>
      </items>
    </pivotField>
  </pivotFields>
  <rowFields count="2">
    <field x="7"/>
    <field x="1"/>
  </rowFields>
  <rowItems count="1">
    <i>
      <x/>
      <x/>
    </i>
  </rowItems>
  <colItems count="1">
    <i/>
  </colItems>
  <pageFields count="1">
    <pageField fld="0"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5C3565A-F471-B044-96AD-4F4C6771DD15}" name="PivotTable18" cacheId="77"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2">
        <item x="0"/>
        <item x="1"/>
      </items>
    </pivotField>
    <pivotField axis="axisRow" compact="0" outline="0" showAll="0" defaultSubtotal="0">
      <items count="2">
        <item x="0"/>
        <item x="1"/>
      </items>
    </pivotField>
    <pivotField compact="0" numFmtId="180" outline="0" showAll="0" defaultSubtotal="0"/>
    <pivotField compact="0" numFmtId="180" outline="0" showAll="0" defaultSubtotal="0"/>
    <pivotField compact="0" numFmtId="180" outline="0" showAll="0" defaultSubtotal="0"/>
    <pivotField compact="0" numFmtId="180" outline="0" showAll="0" defaultSubtotal="0"/>
    <pivotField compact="0" numFmtId="10" outline="0" showAll="0" defaultSubtotal="0"/>
    <pivotField axis="axisRow" compact="0" outline="0" showAll="0" defaultSubtotal="0">
      <items count="1">
        <item x="0"/>
      </items>
    </pivotField>
  </pivotFields>
  <rowFields count="2">
    <field x="7"/>
    <field x="1"/>
  </rowFields>
  <rowItems count="1">
    <i>
      <x/>
      <x v="1"/>
    </i>
  </rowItems>
  <colItems count="1">
    <i/>
  </colItems>
  <pageFields count="1">
    <pageField fld="0"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C3565A-F471-B044-96AD-4F4C6771DD15}" name="PivotTable17" cacheId="77"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9:B11" firstHeaderRow="1" firstDataRow="1" firstDataCol="2" rowPageCount="1" colPageCount="1"/>
  <pivotFields count="8">
    <pivotField axis="axisPage" compact="0" outline="0" showAll="0" defaultSubtotal="0">
      <items count="2">
        <item x="0"/>
        <item x="1"/>
      </items>
    </pivotField>
    <pivotField axis="axisRow" compact="0" outline="0" showAll="0" defaultSubtotal="0">
      <items count="2">
        <item x="0"/>
        <item x="1"/>
      </items>
    </pivotField>
    <pivotField compact="0" numFmtId="180" outline="0" showAll="0" defaultSubtotal="0"/>
    <pivotField compact="0" numFmtId="180" outline="0" showAll="0" defaultSubtotal="0"/>
    <pivotField compact="0" numFmtId="180" outline="0" showAll="0" defaultSubtotal="0"/>
    <pivotField compact="0" numFmtId="180" outline="0" showAll="0" defaultSubtotal="0"/>
    <pivotField compact="0" numFmtId="10" outline="0" showAll="0" defaultSubtotal="0"/>
    <pivotField axis="axisRow" compact="0" outline="0" showAll="0" defaultSubtotal="0">
      <items count="1">
        <item x="0"/>
      </items>
    </pivotField>
  </pivotFields>
  <rowFields count="2">
    <field x="7"/>
    <field x="1"/>
  </rowFields>
  <rowItems count="2">
    <i>
      <x/>
      <x/>
    </i>
    <i r="1">
      <x v="1"/>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3DCE53B-5BA3-864F-8A63-B16E03BDB532}" name="PivotTable16" cacheId="7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0" firstHeaderRow="0" firstDataRow="0" firstDataCol="0" rowPageCount="1" colPageCount="1"/>
  <pivotFields count="8">
    <pivotField axis="axisPage" showAll="0">
      <items count="3">
        <item x="0"/>
        <item x="1"/>
        <item t="default"/>
      </items>
    </pivotField>
    <pivotField showAll="0"/>
    <pivotField numFmtId="180" showAll="0"/>
    <pivotField numFmtId="180" showAll="0"/>
    <pivotField numFmtId="180" showAll="0"/>
    <pivotField numFmtId="180" showAll="0"/>
    <pivotField numFmtId="10" showAll="0"/>
    <pivotField showAll="0"/>
  </pivotField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3">
  <a r="1" c="258">
    <v t="i">0</v>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69</v>
    <v t="i">70</v>
    <v t="i">71</v>
    <v t="i">72</v>
    <v t="i">75</v>
    <v t="i">76</v>
    <v t="i">77</v>
    <v t="i">78</v>
    <v t="i">79</v>
    <v t="i">82</v>
    <v t="i">83</v>
    <v t="i">84</v>
    <v t="i">85</v>
    <v t="i">86</v>
    <v t="i">89</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138</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239</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321</v>
    <v t="i">322</v>
    <v t="i">323</v>
    <v t="i">324</v>
    <v t="i">327</v>
    <v t="i">328</v>
    <v t="i">329</v>
    <v t="i">330</v>
    <v t="i">331</v>
    <v t="i">334</v>
    <v t="i">335</v>
    <v t="i">336</v>
    <v t="i">337</v>
    <v t="i">338</v>
    <v t="i">341</v>
    <v t="i">342</v>
    <v t="i">343</v>
    <v t="i">344</v>
    <v t="i">345</v>
    <v t="i">348</v>
    <v t="i">349</v>
    <v t="i">350</v>
    <v t="i">351</v>
    <v t="i">352</v>
    <v t="i">355</v>
    <v t="i">356</v>
    <v t="i">357</v>
    <v t="i">358</v>
    <v t="i">359</v>
    <v t="i">362</v>
    <v t="i">363</v>
    <v t="i">364</v>
  </a>
  <a r="1" c="258">
    <v>181.9</v>
    <v>178.85</v>
    <v>174.65</v>
    <v>168.5</v>
    <v>168.85</v>
    <v>166</v>
    <v>165</v>
    <v>165.7</v>
    <v>161.55000000000001</v>
    <v>160.6</v>
    <v>155.85</v>
    <v>153.5</v>
    <v>150.25</v>
    <v>151</v>
    <v>144.80000000000001</v>
    <v>146.1</v>
    <v>141.05000000000001</v>
    <v>131.55000000000001</v>
    <v>131.85</v>
    <v>131.75</v>
    <v>144.65</v>
    <v>141.15</v>
    <v>140.30000000000001</v>
    <v>144.44999999999999</v>
    <v>141.75</v>
    <v>149</v>
    <v>149</v>
    <v>151.05000000000001</v>
    <v>148.9</v>
    <v>153.30000000000001</v>
    <v>151.6</v>
    <v>147.65</v>
    <v>150.19999999999999</v>
    <v>151.85</v>
    <v>160.35</v>
    <v>152.9</v>
    <v>148.25</v>
    <v>150.75</v>
    <v>156.05000000000001</v>
    <v>153.9</v>
    <v>146.05000000000001</v>
    <v>145.15</v>
    <v>147</v>
    <v>144.25</v>
    <v>147.4</v>
    <v>147.55000000000001</v>
    <v>147.5</v>
    <v>143.05000000000001</v>
    <v>144.5</v>
    <v>147.25</v>
    <v>144.80000000000001</v>
    <v>140.4</v>
    <v>133.44999999999999</v>
    <v>130</v>
    <v>133.35</v>
    <v>133.4</v>
    <v>-99999901</v>
    <v>134.85</v>
    <v>128.5</v>
    <v>128.05000000000001</v>
    <v>123.55</v>
    <v>117.55</v>
    <v>116.95</v>
    <v>118.9</v>
    <v>126.75</v>
    <v>131.44999999999999</v>
    <v>130.65</v>
    <v>131.85</v>
    <v>124.7</v>
    <v>122.2</v>
    <v>121.5</v>
    <v>123.65</v>
    <v>119.3</v>
    <v>112</v>
    <v>119.15</v>
    <v>119.95</v>
    <v>124.5</v>
    <v>122.65</v>
    <v>122.1</v>
    <v>-99999901</v>
    <v>-99999901</v>
    <v>123.25</v>
    <v>118.45</v>
    <v>122.25</v>
    <v>121.5</v>
    <v>116.75</v>
    <v>114.95</v>
    <v>111.75</v>
    <v>111.35</v>
    <v>102.9</v>
    <v>106.45</v>
    <v>106.35</v>
    <v>106.8</v>
    <v>113.85</v>
    <v>114.2</v>
    <v>119.1</v>
    <v>118.7</v>
    <v>117.7</v>
    <v>116</v>
    <v>115.4</v>
    <v>117.65</v>
    <v>114.7</v>
    <v>113.15</v>
    <v>118.35</v>
    <v>122.25</v>
    <v>124.95</v>
    <v>123.45</v>
    <v>125.2</v>
    <v>123.55</v>
    <v>123.7</v>
    <v>129.1</v>
    <v>132</v>
    <v>137.5</v>
    <v>139.80000000000001</v>
    <v>142.55000000000001</v>
    <v>141.9</v>
    <v>138.9</v>
    <v>127.75</v>
    <v>126.1</v>
    <v>126.55</v>
    <v>129.55000000000001</v>
    <v>130.75</v>
    <v>128.30000000000001</v>
    <v>131.65</v>
    <v>133.80000000000001</v>
    <v>130.15</v>
    <v>133.55000000000001</v>
    <v>126.7</v>
    <v>132.69999999999999</v>
    <v>131.55000000000001</v>
    <v>129.1</v>
    <v>129.25</v>
    <v>130</v>
    <v>128.19999999999999</v>
    <v>124.6</v>
    <v>124.05</v>
    <v>119.2</v>
    <v>115.8</v>
    <v>116.65</v>
    <v>113.9</v>
    <v>109.65</v>
    <v>-99999901</v>
    <v>112.3</v>
    <v>112.95</v>
    <v>114.4</v>
    <v>119.95</v>
    <v>122.8</v>
    <v>126.5</v>
    <v>123.95</v>
    <v>126.35</v>
    <v>126.1</v>
    <v>131.5</v>
    <v>127.2</v>
    <v>125.9</v>
    <v>128.19999999999999</v>
    <v>125.3</v>
    <v>-99999901</v>
    <v>122.9</v>
    <v>123.85</v>
    <v>113.45</v>
    <v>105.9</v>
    <v>102.85</v>
    <v>102.65</v>
    <v>104.6</v>
    <v>99.9</v>
    <v>100.2</v>
    <v>103.65</v>
    <v>107.95</v>
    <v>104.5</v>
    <v>104.1</v>
    <v>99.74</v>
    <v>101.6</v>
    <v>99.46</v>
    <v>89.2</v>
    <v>94</v>
    <v>95.5</v>
    <v>98.64</v>
    <v>98.94</v>
    <v>98.42</v>
    <v>100.3</v>
    <v>94.18</v>
    <v>95.54</v>
    <v>98.3</v>
    <v>101.55</v>
    <v>101.55</v>
    <v>96.86</v>
    <v>97.44</v>
    <v>100.2</v>
    <v>100.9</v>
    <v>98.5</v>
    <v>104.05</v>
    <v>104.4</v>
    <v>107.9</v>
    <v>107.45</v>
    <v>116.35</v>
    <v>120.5</v>
    <v>119.6</v>
    <v>119.75</v>
    <v>114.95</v>
    <v>114.65</v>
    <v>119.6</v>
    <v>120.1</v>
    <v>123.3</v>
    <v>126.25</v>
    <v>125.7</v>
    <v>124.55</v>
    <v>124.5</v>
    <v>124.45</v>
    <v>126.05</v>
    <v>128</v>
    <v>128.80000000000001</v>
    <v>128.65</v>
    <v>126.45</v>
    <v>126.15</v>
    <v>123.2</v>
    <v>122.9</v>
    <v>120.9</v>
    <v>122.6</v>
    <v>121.6</v>
    <v>118.95</v>
    <v>118.1</v>
    <v>115.65</v>
    <v>113.25</v>
    <v>120.15</v>
    <v>119.25</v>
    <v>119.55</v>
    <v>-99999901</v>
    <v>122.15</v>
    <v>123.15</v>
    <v>126.15</v>
    <v>-99999901</v>
    <v>129.69999999999999</v>
    <v>135.25</v>
    <v>139.4</v>
    <v>142.55000000000001</v>
    <v>140.6</v>
    <v>140.9</v>
    <v>150.75</v>
    <v>159.69999999999999</v>
    <v>160.1</v>
    <v>161.75</v>
    <v>158.5</v>
    <v>156</v>
    <v>152.75</v>
    <v>157</v>
    <v>158.80000000000001</v>
    <v>160.85</v>
    <v>160.65</v>
    <v>164.4</v>
    <v>161.6</v>
    <v>162.4</v>
    <v>162.75</v>
    <v>163.30000000000001</v>
    <v>181.5</v>
    <v>186.65</v>
    <v>182.15</v>
    <v>179.45</v>
    <v>181.1</v>
  </a>
  <a r="1" c="22">
    <v t="i">0</v>
    <v t="i">1</v>
    <v t="i">2</v>
    <v t="i">3</v>
    <v t="i">6</v>
    <v t="i">7</v>
    <v t="i">8</v>
    <v t="i">9</v>
    <v t="i">10</v>
    <v t="i">13</v>
    <v t="i">14</v>
    <v t="i">15</v>
    <v t="i">16</v>
    <v t="i">17</v>
    <v t="i">20</v>
    <v t="i">21</v>
    <v t="i">22</v>
    <v t="i">23</v>
    <v t="i">24</v>
    <v t="i">27</v>
    <v t="i">28</v>
    <v t="i">29</v>
  </a>
  <a r="1" c="22">
    <v>140.9</v>
    <v>150.75</v>
    <v>159.69999999999999</v>
    <v>160.1</v>
    <v>161.75</v>
    <v>158.5</v>
    <v>156</v>
    <v>152.75</v>
    <v>157</v>
    <v>158.80000000000001</v>
    <v>160.85</v>
    <v>160.65</v>
    <v>164.4</v>
    <v>161.6</v>
    <v>162.4</v>
    <v>162.75</v>
    <v>163.30000000000001</v>
    <v>181.5</v>
    <v>186.65</v>
    <v>182.15</v>
    <v>179.45</v>
    <v>181.1</v>
  </a>
  <a r="1" c="22">
    <v>139.65</v>
    <v>146</v>
    <v>151.80000000000001</v>
    <v>159.94999999999999</v>
    <v>161.65</v>
    <v>161.5</v>
    <v>160</v>
    <v>154.9</v>
    <v>153.80000000000001</v>
    <v>157.30000000000001</v>
    <v>159.05000000000001</v>
    <v>161.55000000000001</v>
    <v>162.69999999999999</v>
    <v>164.8</v>
    <v>160.80000000000001</v>
    <v>161.69999999999999</v>
    <v>163.25</v>
    <v>167.1</v>
    <v>182.55</v>
    <v>184.4</v>
    <v>183.65</v>
    <v>181.15</v>
  </a>
  <a r="1" c="22">
    <v>142.35</v>
    <v>152.19999999999999</v>
    <v>162.15</v>
    <v>161.44999999999999</v>
    <v>162.19999999999999</v>
    <v>162</v>
    <v>160.358</v>
    <v>157.80000000000001</v>
    <v>157.94999999999999</v>
    <v>159.85</v>
    <v>163.35</v>
    <v>163.41</v>
    <v>165.9</v>
    <v>166.8</v>
    <v>162.85</v>
    <v>163.5</v>
    <v>165.15</v>
    <v>183.15</v>
    <v>186.65</v>
    <v>186.2792</v>
    <v>184.65</v>
    <v>185.55</v>
  </a>
  <a r="1" c="22">
    <v>139.30000000000001</v>
    <v>144.80000000000001</v>
    <v>150.9</v>
    <v>157.15</v>
    <v>159.25</v>
    <v>157.30000000000001</v>
    <v>154.80000000000001</v>
    <v>152.30000000000001</v>
    <v>150.63120000000001</v>
    <v>157.01580000000001</v>
    <v>158.69999999999999</v>
    <v>158.4</v>
    <v>161.80000000000001</v>
    <v>161.6</v>
    <v>159.44999999999999</v>
    <v>160.273</v>
    <v>162.25</v>
    <v>166.65</v>
    <v>177.85</v>
    <v>179.5</v>
    <v>176.75</v>
    <v>180.2</v>
  </a>
  <a r="1" c="22">
    <v>22031410</v>
    <v>20029318</v>
    <v>17083850</v>
    <v>9602389</v>
    <v>6132867</v>
    <v>7558221</v>
    <v>13322709</v>
    <v>6752890</v>
    <v>14772963</v>
    <v>5425788</v>
    <v>10860788</v>
    <v>5436944</v>
    <v>9505433</v>
    <v>8169299</v>
    <v>30132523</v>
    <v>16150885</v>
    <v>16768433</v>
    <v>18485575</v>
    <v>14900144</v>
    <v>11840180</v>
    <v>10593769</v>
    <v>7272555</v>
  </a>
  <a r="1" c="257">
    <v t="i">0</v>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69</v>
    <v t="i">70</v>
    <v t="i">71</v>
    <v t="i">72</v>
    <v t="i">75</v>
    <v t="i">76</v>
    <v t="i">77</v>
    <v t="i">78</v>
    <v t="i">79</v>
    <v t="i">82</v>
    <v t="i">83</v>
    <v t="i">84</v>
    <v t="i">85</v>
    <v t="i">86</v>
    <v t="i">89</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138</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239</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321</v>
    <v t="i">322</v>
    <v t="i">323</v>
    <v t="i">324</v>
    <v t="i">327</v>
    <v t="i">328</v>
    <v t="i">329</v>
    <v t="i">330</v>
    <v t="i">331</v>
    <v t="i">334</v>
    <v t="i">335</v>
    <v t="i">336</v>
    <v t="i">337</v>
    <v t="i">338</v>
    <v t="i">341</v>
    <v t="i">342</v>
    <v t="i">343</v>
    <v t="i">344</v>
    <v t="i">345</v>
    <v t="i">348</v>
    <v t="i">349</v>
    <v t="i">350</v>
    <v t="i">351</v>
    <v t="i">352</v>
    <v t="i">355</v>
    <v t="i">356</v>
    <v t="i">357</v>
    <v t="i">358</v>
    <v t="i">359</v>
    <v t="i">362</v>
    <v t="i">363</v>
  </a>
  <a r="1" c="257">
    <v>1237.5</v>
    <v>1244</v>
    <v>1214</v>
    <v>1177</v>
    <v>1207</v>
    <v>1216</v>
    <v>1183.5</v>
    <v>1159.5</v>
    <v>1147</v>
    <v>1164.5</v>
    <v>1164.5</v>
    <v>1115.5</v>
    <v>1184</v>
    <v>1136.5</v>
    <v>1063</v>
    <v>1129</v>
    <v>1113.5</v>
    <v>1085.5</v>
    <v>1019</v>
    <v>1027.5</v>
    <v>1116</v>
    <v>1077.5</v>
    <v>1068</v>
    <v>1044</v>
    <v>1000</v>
    <v>1050</v>
    <v>1071</v>
    <v>1068.5</v>
    <v>1084</v>
    <v>1128.5</v>
    <v>1093</v>
    <v>1082</v>
    <v>1065.5</v>
    <v>1075.5</v>
    <v>1133</v>
    <v>1123.5</v>
    <v>1134</v>
    <v>1120.5</v>
    <v>1129.5</v>
    <v>1133.5</v>
    <v>1110</v>
    <v>1085</v>
    <v>1102.5</v>
    <v>1059</v>
    <v>1065.5</v>
    <v>1063</v>
    <v>1069</v>
    <v>1056</v>
    <v>1078.5</v>
    <v>1071.5</v>
    <v>1044</v>
    <v>989.2</v>
    <v>981</v>
    <v>986</v>
    <v>1005.5</v>
    <v>1010</v>
    <v>-99999901</v>
    <v>1004</v>
    <v>986.8</v>
    <v>957.2</v>
    <v>920.6</v>
    <v>881</v>
    <v>883</v>
    <v>942.2</v>
    <v>914.6</v>
    <v>960</v>
    <v>965.6</v>
    <v>1016.5</v>
    <v>991.4</v>
    <v>977.2</v>
    <v>1006</v>
    <v>1017</v>
    <v>1008.5</v>
    <v>987.2</v>
    <v>1007</v>
    <v>1030</v>
    <v>1051</v>
    <v>1037.5</v>
    <v>1018</v>
    <v>-99999901</v>
    <v>-99999901</v>
    <v>1063.5</v>
    <v>1042</v>
    <v>1058</v>
    <v>1030.5</v>
    <v>985</v>
    <v>976.6</v>
    <v>973.6</v>
    <v>994.4</v>
    <v>940.8</v>
    <v>955.2</v>
    <v>969.8</v>
    <v>976</v>
    <v>933.6</v>
    <v>934.6</v>
    <v>986.2</v>
    <v>1009</v>
    <v>1052.5</v>
    <v>1027</v>
    <v>1016</v>
    <v>1031</v>
    <v>1018.5</v>
    <v>962.2</v>
    <v>983.8</v>
    <v>1025.5</v>
    <v>1016.5</v>
    <v>1010</v>
    <v>1009</v>
    <v>987.6</v>
    <v>969.2</v>
    <v>978.6</v>
    <v>1010.5</v>
    <v>1022.5</v>
    <v>1005.5</v>
    <v>1002</v>
    <v>1002.5</v>
    <v>986.4</v>
    <v>984.2</v>
    <v>978.4</v>
    <v>980.8</v>
    <v>1006</v>
    <v>973.6</v>
    <v>958.2</v>
    <v>976.2</v>
    <v>980.2</v>
    <v>973.8</v>
    <v>1002.5</v>
    <v>989.2</v>
    <v>994.2</v>
    <v>990</v>
    <v>997</v>
    <v>990.8</v>
    <v>989</v>
    <v>949.6</v>
    <v>973</v>
    <v>958.8</v>
    <v>941.2</v>
    <v>953.8</v>
    <v>930</v>
    <v>916.4</v>
    <v>915</v>
    <v>-99999901</v>
    <v>910.2</v>
    <v>903.6</v>
    <v>881.6</v>
    <v>936.6</v>
    <v>919.2</v>
    <v>933</v>
    <v>917.6</v>
    <v>938</v>
    <v>961.4</v>
    <v>976.4</v>
    <v>959.2</v>
    <v>938</v>
    <v>950.8</v>
    <v>957.6</v>
    <v>-99999901</v>
    <v>953.8</v>
    <v>957.6</v>
    <v>934.2</v>
    <v>927.8</v>
    <v>940.2</v>
    <v>913.4</v>
    <v>891</v>
    <v>862.4</v>
    <v>893.8</v>
    <v>882.4</v>
    <v>946.2</v>
    <v>926.8</v>
    <v>939</v>
    <v>923</v>
    <v>922</v>
    <v>886.2</v>
    <v>858.2</v>
    <v>892.8</v>
    <v>872.2</v>
    <v>884</v>
    <v>899.2</v>
    <v>893</v>
    <v>892</v>
    <v>886.4</v>
    <v>804.2</v>
    <v>817.2</v>
    <v>819.6</v>
    <v>817</v>
    <v>797.6</v>
    <v>810.8</v>
    <v>844</v>
    <v>838</v>
    <v>838.4</v>
    <v>913.6</v>
    <v>906.6</v>
    <v>911.2</v>
    <v>902.4</v>
    <v>929.6</v>
    <v>1000.5</v>
    <v>994.8</v>
    <v>1000</v>
    <v>985.8</v>
    <v>997.6</v>
    <v>978.6</v>
    <v>955.6</v>
    <v>945.8</v>
    <v>944.4</v>
    <v>950.6</v>
    <v>943.4</v>
    <v>928.4</v>
    <v>964.8</v>
    <v>979.4</v>
    <v>1016</v>
    <v>1030.5</v>
    <v>1085.5</v>
    <v>1076.5</v>
    <v>1055</v>
    <v>1058.5</v>
    <v>1090.5</v>
    <v>1061</v>
    <v>1100</v>
    <v>1090</v>
    <v>1065.5</v>
    <v>1056.5</v>
    <v>1055</v>
    <v>1058</v>
    <v>1092.5</v>
    <v>1099.5</v>
    <v>1116.5</v>
    <v>-99999901</v>
    <v>1123.5</v>
    <v>1134</v>
    <v>1127.5</v>
    <v>-99999901</v>
    <v>1177</v>
    <v>1239.5</v>
    <v>1217</v>
    <v>1230</v>
    <v>1247</v>
    <v>1241</v>
    <v>1244.5</v>
    <v>1272.5</v>
    <v>1293</v>
    <v>1325.5</v>
    <v>1320</v>
    <v>1311.5</v>
    <v>1283</v>
    <v>1302</v>
    <v>1299.5</v>
    <v>1312.5</v>
    <v>1334</v>
    <v>1371.5</v>
    <v>1371.5</v>
    <v>1342.5</v>
    <v>1339.5</v>
    <v>1345.5</v>
    <v>1346</v>
    <v>1354</v>
    <v>1289.5</v>
    <v>1299.5</v>
  </a>
  <a r="1" c="257">
    <v>1790</v>
    <v>1770</v>
    <v>1750</v>
    <v>1775</v>
    <v>1740</v>
    <v>1795</v>
    <v>1840</v>
    <v>1895</v>
    <v>1865</v>
    <v>1885</v>
    <v>1890</v>
    <v>1925</v>
    <v>1925</v>
    <v>1990</v>
    <v>2040</v>
    <v>2060</v>
    <v>1950</v>
    <v>1995</v>
    <v>2040</v>
    <v>2090</v>
    <v>1945</v>
    <v>1965</v>
    <v>1965</v>
    <v>1900</v>
    <v>1910</v>
    <v>1880</v>
    <v>1940</v>
    <v>1980</v>
    <v>1910</v>
    <v>1865</v>
    <v>1900</v>
    <v>1920</v>
    <v>1870</v>
    <v>1870</v>
    <v>1865</v>
    <v>1915</v>
    <v>1910</v>
    <v>1916</v>
    <v>1961</v>
    <v>1900</v>
    <v>1898</v>
    <v>1909</v>
    <v>1969</v>
    <v>1985</v>
    <v>2064</v>
    <v>2044</v>
    <v>2036</v>
    <v>2044</v>
    <v>2068</v>
    <v>2012</v>
    <v>2022</v>
    <v>1945</v>
    <v>1964</v>
    <v>1934</v>
    <v>1931</v>
    <v>1959</v>
    <v>-99999901</v>
    <v>1938</v>
    <v>1941</v>
    <v>2022</v>
    <v>2050</v>
    <v>1956</v>
    <v>1915</v>
    <v>1937</v>
    <v>1801</v>
    <v>1833</v>
    <v>1853</v>
    <v>1840</v>
    <v>1759</v>
    <v>1817</v>
    <v>1845</v>
    <v>1878</v>
    <v>1857</v>
    <v>1822</v>
    <v>1838</v>
    <v>1805</v>
    <v>1808</v>
    <v>1792</v>
    <v>1804</v>
    <v>-99999901</v>
    <v>-99999901</v>
    <v>1875</v>
    <v>1870</v>
    <v>1880</v>
    <v>1817</v>
    <v>1848</v>
    <v>1798</v>
    <v>1740</v>
    <v>1779</v>
    <v>1759</v>
    <v>1795</v>
    <v>1786</v>
    <v>1808</v>
    <v>1802</v>
    <v>1747</v>
    <v>1743</v>
    <v>1745</v>
    <v>1744</v>
    <v>1721</v>
    <v>1702</v>
    <v>1639</v>
    <v>1703</v>
    <v>1641</v>
    <v>1640</v>
    <v>1667</v>
    <v>1678</v>
    <v>1655</v>
    <v>1629</v>
    <v>1656</v>
    <v>1619</v>
    <v>1630</v>
    <v>1629</v>
    <v>1618</v>
    <v>1599</v>
    <v>1598</v>
    <v>1619</v>
    <v>1546</v>
    <v>1554</v>
    <v>1553</v>
    <v>1613</v>
    <v>1600</v>
    <v>1591</v>
    <v>1619</v>
    <v>1654</v>
    <v>1687</v>
    <v>1689</v>
    <v>1753</v>
    <v>1748</v>
    <v>1802</v>
    <v>1790</v>
    <v>1783</v>
    <v>1764</v>
    <v>1768</v>
    <v>1743</v>
    <v>1757</v>
    <v>1752</v>
    <v>1780</v>
    <v>1810</v>
    <v>1817</v>
    <v>1809</v>
    <v>1782</v>
    <v>-99999901</v>
    <v>1659</v>
    <v>1683</v>
    <v>1601</v>
    <v>1661</v>
    <v>1667</v>
    <v>1683</v>
    <v>1704</v>
    <v>1727</v>
    <v>1760</v>
    <v>1777</v>
    <v>1736</v>
    <v>1711</v>
    <v>1656</v>
    <v>1661</v>
    <v>-99999901</v>
    <v>1647</v>
    <v>1674</v>
    <v>1662</v>
    <v>1583</v>
    <v>1614</v>
    <v>1590</v>
    <v>1649</v>
    <v>1605</v>
    <v>1641</v>
    <v>1583</v>
    <v>1611</v>
    <v>1578</v>
    <v>1598</v>
    <v>1590</v>
    <v>1569</v>
    <v>1577</v>
    <v>1527</v>
    <v>1481</v>
    <v>1465</v>
    <v>1497</v>
    <v>1503</v>
    <v>1461</v>
    <v>1512</v>
    <v>1539</v>
    <v>1530</v>
    <v>1538</v>
    <v>1570</v>
    <v>1565</v>
    <v>1515</v>
    <v>1516</v>
    <v>1541</v>
    <v>1532</v>
    <v>1462</v>
    <v>1573</v>
    <v>1581</v>
    <v>1648</v>
    <v>1653</v>
    <v>1692</v>
    <v>1684</v>
    <v>1706</v>
    <v>1656</v>
    <v>1648</v>
    <v>1611</v>
    <v>1640</v>
    <v>1672</v>
    <v>1701</v>
    <v>1698</v>
    <v>1713</v>
    <v>1683</v>
    <v>1686</v>
    <v>1687</v>
    <v>1731</v>
    <v>1756</v>
    <v>1750</v>
    <v>1750</v>
    <v>1697</v>
    <v>1706</v>
    <v>1719</v>
    <v>1724</v>
    <v>1672</v>
    <v>1719</v>
    <v>1703</v>
    <v>1701</v>
    <v>1696</v>
    <v>1701</v>
    <v>1732</v>
    <v>1759</v>
    <v>1754</v>
    <v>1771</v>
    <v>-99999901</v>
    <v>1770</v>
    <v>1769</v>
    <v>1752</v>
    <v>-99999901</v>
    <v>1779</v>
    <v>1840</v>
    <v>1834</v>
    <v>1913</v>
    <v>1914</v>
    <v>1917</v>
    <v>1926</v>
    <v>1940</v>
    <v>1963</v>
    <v>1967</v>
    <v>1930</v>
    <v>1926</v>
    <v>1945</v>
    <v>1980</v>
    <v>1929</v>
    <v>1937</v>
    <v>1936</v>
    <v>1937</v>
    <v>1930</v>
    <v>1915</v>
    <v>1909</v>
    <v>1894</v>
    <v>1935</v>
    <v>1927</v>
    <v>1932</v>
    <v>1952</v>
  </a>
  <a r="1" c="257">
    <v>5672</v>
    <v>5807</v>
    <v>5726</v>
    <v>5722</v>
    <v>5646</v>
    <v>5708</v>
    <v>5588</v>
    <v>5657</v>
    <v>5694</v>
    <v>5691</v>
    <v>5568</v>
    <v>5467</v>
    <v>5667</v>
    <v>5791</v>
    <v>5919</v>
    <v>6128</v>
    <v>6129</v>
    <v>6028</v>
    <v>6019</v>
    <v>5887</v>
    <v>5817</v>
    <v>5499</v>
    <v>5564</v>
    <v>5299</v>
    <v>5210</v>
    <v>5418</v>
    <v>5595</v>
    <v>5621</v>
    <v>5804</v>
    <v>5709</v>
    <v>5800</v>
    <v>5857</v>
    <v>5925</v>
    <v>5863</v>
    <v>5845</v>
    <v>6076</v>
    <v>6081</v>
    <v>6225</v>
    <v>6132</v>
    <v>6120</v>
    <v>6109</v>
    <v>6088</v>
    <v>6138</v>
    <v>6070</v>
    <v>6154</v>
    <v>6181</v>
    <v>6212</v>
    <v>6142</v>
    <v>5850</v>
    <v>5745</v>
    <v>5664</v>
    <v>5372</v>
    <v>5453</v>
    <v>5675</v>
    <v>5628</v>
    <v>5706</v>
    <v>-99999901</v>
    <v>5645</v>
    <v>5492</v>
    <v>5481</v>
    <v>5440</v>
    <v>5188</v>
    <v>5163</v>
    <v>5357</v>
    <v>5203</v>
    <v>5320</v>
    <v>5339</v>
    <v>5470</v>
    <v>5372</v>
    <v>5347</v>
    <v>5449</v>
    <v>5562</v>
    <v>5541</v>
    <v>5646</v>
    <v>5631</v>
    <v>5702</v>
    <v>5735</v>
    <v>5750</v>
    <v>5758</v>
    <v>-99999901</v>
    <v>-99999901</v>
    <v>5956</v>
    <v>6091</v>
    <v>6065</v>
    <v>5900</v>
    <v>5690</v>
    <v>5580</v>
    <v>5555</v>
    <v>5635</v>
    <v>5444</v>
    <v>5177</v>
    <v>5125</v>
    <v>5250</v>
    <v>5019</v>
    <v>4910</v>
    <v>4979</v>
    <v>5051</v>
    <v>5150</v>
    <v>5098</v>
    <v>4916.5</v>
    <v>4834.5</v>
    <v>4835</v>
    <v>4641</v>
    <v>4687.5</v>
    <v>4860</v>
    <v>4835</v>
    <v>4811.5</v>
    <v>4780</v>
    <v>4792</v>
    <v>4567</v>
    <v>4579</v>
    <v>4711</v>
    <v>4707.5</v>
    <v>4691</v>
    <v>4692.5</v>
    <v>4772</v>
    <v>4850</v>
    <v>4823.5</v>
    <v>4788</v>
    <v>4838.5</v>
    <v>4924.5</v>
    <v>4864.5</v>
    <v>4800.5</v>
    <v>4798.5</v>
    <v>4830</v>
    <v>4927.5</v>
    <v>4957.5</v>
    <v>4985</v>
    <v>5003</v>
    <v>4816</v>
    <v>4844</v>
    <v>4735.5</v>
    <v>4918</v>
    <v>4888.5</v>
    <v>4946.5</v>
    <v>4911.5</v>
    <v>4940</v>
    <v>5045</v>
    <v>4931.5</v>
    <v>4951</v>
    <v>4980</v>
    <v>-99999901</v>
    <v>4815</v>
    <v>4771</v>
    <v>4607.5</v>
    <v>4700.5</v>
    <v>4732.5</v>
    <v>4733.5</v>
    <v>4632</v>
    <v>4725.5</v>
    <v>4860</v>
    <v>4944.5</v>
    <v>4909</v>
    <v>4798</v>
    <v>4770</v>
    <v>4785.5</v>
    <v>-99999901</v>
    <v>4744</v>
    <v>4720</v>
    <v>4828</v>
    <v>4677.5</v>
    <v>4698</v>
    <v>4781.5</v>
    <v>4854</v>
    <v>4894</v>
    <v>4896</v>
    <v>4940</v>
    <v>5089</v>
    <v>5084</v>
    <v>5060</v>
    <v>5066</v>
    <v>5120</v>
    <v>4998.5</v>
    <v>4951</v>
    <v>4878</v>
    <v>4751.5</v>
    <v>4820</v>
    <v>4748</v>
    <v>4733</v>
    <v>4729</v>
    <v>4805</v>
    <v>4750</v>
    <v>4714</v>
    <v>4843</v>
    <v>4664</v>
    <v>4486</v>
    <v>4537</v>
    <v>4735</v>
    <v>4610.5</v>
    <v>4675</v>
    <v>5030</v>
    <v>5044</v>
    <v>5111</v>
    <v>5119</v>
    <v>5148</v>
    <v>5398</v>
    <v>5407</v>
    <v>5459</v>
    <v>5378</v>
    <v>5367</v>
    <v>5385</v>
    <v>5270</v>
    <v>5387</v>
    <v>5378</v>
    <v>5407</v>
    <v>5379</v>
    <v>5363</v>
    <v>5563</v>
    <v>5585</v>
    <v>5598</v>
    <v>5584</v>
    <v>5671</v>
    <v>5680</v>
    <v>5616</v>
    <v>5780</v>
    <v>5835</v>
    <v>5679</v>
    <v>5747</v>
    <v>5622</v>
    <v>5657</v>
    <v>5612</v>
    <v>5609</v>
    <v>5663</v>
    <v>5782</v>
    <v>5739</v>
    <v>5808</v>
    <v>-99999901</v>
    <v>5818</v>
    <v>5834</v>
    <v>5798</v>
    <v>-99999901</v>
    <v>5839</v>
    <v>5845</v>
    <v>5940</v>
    <v>6058</v>
    <v>6091</v>
    <v>6073</v>
    <v>6127</v>
    <v>6288</v>
    <v>6219</v>
    <v>6096</v>
    <v>6148</v>
    <v>6204</v>
    <v>6151</v>
    <v>6213</v>
    <v>6249</v>
    <v>6280</v>
    <v>6336</v>
    <v>6377</v>
    <v>6291</v>
    <v>6318</v>
    <v>6319</v>
    <v>6202</v>
    <v>6064</v>
    <v>6128</v>
    <v>6047</v>
    <v>6081</v>
  </a>
  <a r="1" c="258">
    <v>119.86</v>
    <v>122.72</v>
    <v>120.9</v>
    <v>117.7</v>
    <v>120.32</v>
    <v>121.72</v>
    <v>118.02</v>
    <v>117.06</v>
    <v>114.72</v>
    <v>118.02</v>
    <v>117.7</v>
    <v>102.38</v>
    <v>106.08</v>
    <v>103.5</v>
    <v>92</v>
    <v>98.23</v>
    <v>95</v>
    <v>90.23</v>
    <v>88.21</v>
    <v>91.38</v>
    <v>94.38</v>
    <v>91.73</v>
    <v>93.51</v>
    <v>93.78</v>
    <v>92.27</v>
    <v>94.38</v>
    <v>94.18</v>
    <v>93.18</v>
    <v>93.1</v>
    <v>94.79</v>
    <v>92.06</v>
    <v>92.3</v>
    <v>110.14</v>
    <v>98.38</v>
    <v>102.38</v>
    <v>103.06</v>
    <v>101.1</v>
    <v>99.37</v>
    <v>100.36</v>
    <v>98.66</v>
    <v>96.46</v>
    <v>94.75</v>
    <v>94.28</v>
    <v>95</v>
    <v>89.79</v>
    <v>90.03</v>
    <v>93.43</v>
    <v>95.5</v>
    <v>93.42</v>
    <v>96.6</v>
    <v>91.57</v>
    <v>86.83</v>
    <v>84.11</v>
    <v>82.38</v>
    <v>83.31</v>
    <v>83.29</v>
    <v>-99999901</v>
    <v>84.2</v>
    <v>83.22</v>
    <v>81.739999999999995</v>
    <v>80.31</v>
    <v>78.5</v>
    <v>78.25</v>
    <v>80.5</v>
    <v>81.38</v>
    <v>83.85</v>
    <v>80.680000000000007</v>
    <v>81.209999999999994</v>
    <v>84.78</v>
    <v>83.03</v>
    <v>83.31</v>
    <v>83.14</v>
    <v>80.08</v>
    <v>83.52</v>
    <v>86.44</v>
    <v>86.91</v>
    <v>88.99</v>
    <v>86.69</v>
    <v>88.73</v>
    <v>-99999901</v>
    <v>-99999901</v>
    <v>92.92</v>
    <v>91.86</v>
    <v>92.39</v>
    <v>91.69</v>
    <v>87.99</v>
    <v>86.17</v>
    <v>87.92</v>
    <v>90.69</v>
    <v>87.09</v>
    <v>87.71</v>
    <v>91.5</v>
    <v>90.83</v>
    <v>86.11</v>
    <v>81.849999999999994</v>
    <v>80.94</v>
    <v>81.81</v>
    <v>87.14</v>
    <v>84.2</v>
    <v>82.95</v>
    <v>86.08</v>
    <v>86.54</v>
    <v>79.12</v>
    <v>82.12</v>
    <v>85.26</v>
    <v>87.13</v>
    <v>86.74</v>
    <v>88.78</v>
    <v>88.58</v>
    <v>85.32</v>
    <v>89.79</v>
    <v>92.19</v>
    <v>93.85</v>
    <v>92.03</v>
    <v>92.35</v>
    <v>92.6</v>
    <v>91.95</v>
    <v>87.69</v>
    <v>87.37</v>
    <v>86.44</v>
    <v>89.27</v>
    <v>89.04</v>
    <v>87.8</v>
    <v>90.79</v>
    <v>82.65</v>
    <v>83</v>
    <v>86.7</v>
    <v>84.66</v>
    <v>85.55</v>
    <v>84.76</v>
    <v>85.01</v>
    <v>85.75</v>
    <v>85.9</v>
    <v>83.5</v>
    <v>83.6</v>
    <v>81.260000000000005</v>
    <v>80.400000000000006</v>
    <v>80.13</v>
    <v>80.31</v>
    <v>80.53</v>
    <v>78.48</v>
    <v>-99999901</v>
    <v>78.2</v>
    <v>77</v>
    <v>71.31</v>
    <v>75.069999999999993</v>
    <v>74.12</v>
    <v>76.709999999999994</v>
    <v>76.75</v>
    <v>78.28</v>
    <v>78.44</v>
    <v>80.67</v>
    <v>78.27</v>
    <v>75.16</v>
    <v>76.86</v>
    <v>75.77</v>
    <v>-99999901</v>
    <v>75.819999999999993</v>
    <v>74.319999999999993</v>
    <v>73.27</v>
    <v>71.88</v>
    <v>72.67</v>
    <v>69.23</v>
    <v>66.7</v>
    <v>68.260000000000005</v>
    <v>69.59</v>
    <v>69.77</v>
    <v>74.47</v>
    <v>73.92</v>
    <v>71.290000000000006</v>
    <v>70.599999999999994</v>
    <v>68.89</v>
    <v>69.489999999999995</v>
    <v>66.239999999999995</v>
    <v>70.010000000000005</v>
    <v>70.05</v>
    <v>71.569999999999993</v>
    <v>74.28</v>
    <v>74</v>
    <v>73.150000000000006</v>
    <v>73.58</v>
    <v>73.5</v>
    <v>73.69</v>
    <v>74.47</v>
    <v>76.34</v>
    <v>76.989999999999995</v>
    <v>78.150000000000006</v>
    <v>81.5</v>
    <v>83.06</v>
    <v>80.16</v>
    <v>85.11</v>
    <v>86.35</v>
    <v>88.44</v>
    <v>88.62</v>
    <v>85.96</v>
    <v>89.31</v>
    <v>91.6</v>
    <v>91.11</v>
    <v>87.22</v>
    <v>86.6</v>
    <v>85.49</v>
    <v>84.81</v>
    <v>85.29</v>
    <v>88.41</v>
    <v>91.05</v>
    <v>90.85</v>
    <v>88.62</v>
    <v>89.12</v>
    <v>90.92</v>
    <v>86.93</v>
    <v>90.25</v>
    <v>90.59</v>
    <v>93.49</v>
    <v>90.53</v>
    <v>91.39</v>
    <v>94.05</v>
    <v>92.84</v>
    <v>90.61</v>
    <v>90.29</v>
    <v>89.13</v>
    <v>87.33</v>
    <v>88.84</v>
    <v>88.43</v>
    <v>91.12</v>
    <v>91.1</v>
    <v>91.68</v>
    <v>-99999901</v>
    <v>92.64</v>
    <v>92.45</v>
    <v>93.2</v>
    <v>-99999901</v>
    <v>98.91</v>
    <v>101.4</v>
    <v>102.66</v>
    <v>102.9</v>
    <v>103.76</v>
    <v>101.02</v>
    <v>102.58</v>
    <v>104</v>
    <v>108.76</v>
    <v>107.16</v>
    <v>108.54</v>
    <v>108.26</v>
    <v>105.08</v>
    <v>106.6</v>
    <v>108.2</v>
    <v>111.4</v>
    <v>111.72</v>
    <v>113.48</v>
    <v>110.2</v>
    <v>109.12</v>
    <v>105.74</v>
    <v>105.18</v>
    <v>108.74</v>
    <v>109.08</v>
    <v>108.08</v>
    <v>107.96</v>
    <v>109.22</v>
  </a>
  <a r="1" c="22">
    <v>101.02</v>
    <v>102.58</v>
    <v>104</v>
    <v>108.76</v>
    <v>107.16</v>
    <v>108.54</v>
    <v>108.26</v>
    <v>105.08</v>
    <v>106.6</v>
    <v>108.2</v>
    <v>111.4</v>
    <v>111.72</v>
    <v>113.48</v>
    <v>110.2</v>
    <v>109.12</v>
    <v>105.74</v>
    <v>105.18</v>
    <v>108.74</v>
    <v>109.08</v>
    <v>108.08</v>
    <v>107.96</v>
    <v>109.22</v>
  </a>
  <a r="1" c="22">
    <v>103.2</v>
    <v>101.72</v>
    <v>103.5</v>
    <v>104.3</v>
    <v>108.48</v>
    <v>107.3</v>
    <v>108.96</v>
    <v>107.78</v>
    <v>106.06</v>
    <v>107</v>
    <v>109.72</v>
    <v>111.3</v>
    <v>113</v>
    <v>112.2</v>
    <v>109.54</v>
    <v>108.4</v>
    <v>105.42</v>
    <v>105.5</v>
    <v>108.74</v>
    <v>108.44</v>
    <v>108.06</v>
    <v>109.02</v>
  </a>
  <a r="1" c="22">
    <v>105</v>
    <v>103.86</v>
    <v>104.8</v>
    <v>109.56</v>
    <v>108.66</v>
    <v>109.04</v>
    <v>109.46</v>
    <v>109.38</v>
    <v>107.41</v>
    <v>108.2</v>
    <v>112.08</v>
    <v>112.86</v>
    <v>115</v>
    <v>112.5</v>
    <v>109.74</v>
    <v>108.6176</v>
    <v>106.34</v>
    <v>108.9</v>
    <v>109.44</v>
    <v>108.6678</v>
    <v>109.28</v>
    <v>110.6</v>
  </a>
  <a r="1" c="22">
    <v>100.4798</v>
    <v>101.4</v>
    <v>102.66</v>
    <v>104.18</v>
    <v>106.36</v>
    <v>107.22</v>
    <v>107.88</v>
    <v>104.64</v>
    <v>104.2136</v>
    <v>105.76</v>
    <v>108.56</v>
    <v>110.90560000000001</v>
    <v>111.72</v>
    <v>108.3</v>
    <v>107.2</v>
    <v>105.42</v>
    <v>103.2</v>
    <v>105.44</v>
    <v>107.26</v>
    <v>106.24</v>
    <v>107.14</v>
    <v>107.9</v>
  </a>
  <a r="1" c="22">
    <v>34390579</v>
    <v>25156995</v>
    <v>27379250</v>
    <v>48123661</v>
    <v>49843606</v>
    <v>59060597</v>
    <v>40126143</v>
    <v>38053757</v>
    <v>23259241</v>
    <v>34817614</v>
    <v>65370818</v>
    <v>30734999</v>
    <v>39100757</v>
    <v>63920945</v>
    <v>38486593</v>
    <v>51865407</v>
    <v>36841677</v>
    <v>22250364</v>
    <v>22689960</v>
    <v>18319350</v>
    <v>56841861</v>
    <v>15542431</v>
  </a>
  <a r="1" c="257">
    <v>560.79999999999995</v>
    <v>561.70000000000005</v>
    <v>567.20000000000005</v>
    <v>558.20000000000005</v>
    <v>554.79999999999995</v>
    <v>548.29999999999995</v>
    <v>540.1</v>
    <v>544.4</v>
    <v>546.79999999999995</v>
    <v>547</v>
    <v>547.79999999999995</v>
    <v>513.70000000000005</v>
    <v>538</v>
    <v>514.6</v>
    <v>495.4</v>
    <v>507.8</v>
    <v>495.45</v>
    <v>467.65</v>
    <v>466.05</v>
    <v>470.35</v>
    <v>489</v>
    <v>475.5</v>
    <v>479.65</v>
    <v>489.5</v>
    <v>479.65</v>
    <v>494.35</v>
    <v>500.6</v>
    <v>501</v>
    <v>500.8</v>
    <v>516.6</v>
    <v>509.7</v>
    <v>517.6</v>
    <v>516.79999999999995</v>
    <v>518.70000000000005</v>
    <v>527</v>
    <v>526.6</v>
    <v>525.4</v>
    <v>528.9</v>
    <v>525.1</v>
    <v>527.70000000000005</v>
    <v>524.20000000000005</v>
    <v>521.4</v>
    <v>530</v>
    <v>533.29999999999995</v>
    <v>519.29999999999995</v>
    <v>518.20000000000005</v>
    <v>522.4</v>
    <v>525.6</v>
    <v>538</v>
    <v>536.9</v>
    <v>523.29999999999995</v>
    <v>501.6</v>
    <v>473.85</v>
    <v>486.3</v>
    <v>494.05</v>
    <v>501.3</v>
    <v>-99999901</v>
    <v>512.79999999999995</v>
    <v>515.4</v>
    <v>508</v>
    <v>502</v>
    <v>492.7</v>
    <v>495.7</v>
    <v>499.45</v>
    <v>483.4</v>
    <v>501.4</v>
    <v>498.55</v>
    <v>502.4</v>
    <v>495.5</v>
    <v>485.9</v>
    <v>490.75</v>
    <v>501</v>
    <v>518.9</v>
    <v>521.29999999999995</v>
    <v>525.29999999999995</v>
    <v>532.4</v>
    <v>528.6</v>
    <v>533</v>
    <v>529.6</v>
    <v>-99999901</v>
    <v>-99999901</v>
    <v>533.5</v>
    <v>529.29999999999995</v>
    <v>520.20000000000005</v>
    <v>511.8</v>
    <v>499.1</v>
    <v>502.9</v>
    <v>520.4</v>
    <v>530.6</v>
    <v>511.6</v>
    <v>508.7</v>
    <v>537.5</v>
    <v>538.79999999999995</v>
    <v>533.6</v>
    <v>526.6</v>
    <v>537.29999999999995</v>
    <v>538.6</v>
    <v>545.79999999999995</v>
    <v>552.1</v>
    <v>535.6</v>
    <v>534.4</v>
    <v>539.70000000000005</v>
    <v>523.1</v>
    <v>518.70000000000005</v>
    <v>535.6</v>
    <v>525.79999999999995</v>
    <v>527.70000000000005</v>
    <v>529.79999999999995</v>
    <v>527.20000000000005</v>
    <v>512.4</v>
    <v>513.9</v>
    <v>519.79999999999995</v>
    <v>523.4</v>
    <v>517.79999999999995</v>
    <v>523.4</v>
    <v>515.20000000000005</v>
    <v>526.5</v>
    <v>524.5</v>
    <v>524.20000000000005</v>
    <v>513.4</v>
    <v>513.70000000000005</v>
    <v>545.20000000000005</v>
    <v>534.4</v>
    <v>543.4</v>
    <v>540.79999999999995</v>
    <v>541.9</v>
    <v>545.5</v>
    <v>553.5</v>
    <v>545</v>
    <v>548.9</v>
    <v>550.5</v>
    <v>547</v>
    <v>549.79999999999995</v>
    <v>545.1</v>
    <v>540.70000000000005</v>
    <v>536.79999999999995</v>
    <v>538.20000000000005</v>
    <v>531.29999999999995</v>
    <v>521.20000000000005</v>
    <v>522.5</v>
    <v>523</v>
    <v>-99999901</v>
    <v>529.5</v>
    <v>528.79999999999995</v>
    <v>520.79999999999995</v>
    <v>534.9</v>
    <v>536.79999999999995</v>
    <v>533.70000000000005</v>
    <v>523</v>
    <v>525.5</v>
    <v>525</v>
    <v>536</v>
    <v>529.6</v>
    <v>518.9</v>
    <v>529.70000000000005</v>
    <v>529.6</v>
    <v>-99999901</v>
    <v>534.1</v>
    <v>524.9</v>
    <v>515</v>
    <v>510</v>
    <v>501.6</v>
    <v>495.7</v>
    <v>483.45</v>
    <v>467</v>
    <v>467.3</v>
    <v>461.4</v>
    <v>481.95</v>
    <v>472.4</v>
    <v>471.3</v>
    <v>467</v>
    <v>462.75</v>
    <v>454.5</v>
    <v>449.05</v>
    <v>459.25</v>
    <v>458.8</v>
    <v>471.25</v>
    <v>465.75</v>
    <v>474</v>
    <v>472.9</v>
    <v>477.85</v>
    <v>475.1</v>
    <v>442.65</v>
    <v>443.95</v>
    <v>450.15</v>
    <v>442.2</v>
    <v>447.3</v>
    <v>458.55</v>
    <v>456.8</v>
    <v>463.15</v>
    <v>490</v>
    <v>479.4</v>
    <v>478.65</v>
    <v>476.7</v>
    <v>474.15</v>
    <v>470.2</v>
    <v>480.3</v>
    <v>480</v>
    <v>475.5</v>
    <v>481.2</v>
    <v>478.9</v>
    <v>483.5</v>
    <v>486.85</v>
    <v>489.2</v>
    <v>489.5</v>
    <v>491.95</v>
    <v>488.6</v>
    <v>510.3</v>
    <v>509.7</v>
    <v>497.9</v>
    <v>498.5</v>
    <v>500</v>
    <v>498.65</v>
    <v>493.85</v>
    <v>495.3</v>
    <v>496.2</v>
    <v>496.35</v>
    <v>500.1</v>
    <v>497.7</v>
    <v>492.65</v>
    <v>492.25</v>
    <v>495.75</v>
    <v>502.8</v>
    <v>511.3</v>
    <v>512.29999999999995</v>
    <v>510.3</v>
    <v>-99999901</v>
    <v>518</v>
    <v>518.79999999999995</v>
    <v>515.70000000000005</v>
    <v>-99999901</v>
    <v>529.9</v>
    <v>543.5</v>
    <v>565.29999999999995</v>
    <v>568.6</v>
    <v>563.20000000000005</v>
    <v>564.1</v>
    <v>569.6</v>
    <v>581.79999999999995</v>
    <v>591.20000000000005</v>
    <v>596.1</v>
    <v>591.20000000000005</v>
    <v>590.70000000000005</v>
    <v>585.5</v>
    <v>592.6</v>
    <v>592.1</v>
    <v>594.79999999999995</v>
    <v>598.5</v>
    <v>603.9</v>
    <v>600.5</v>
    <v>602</v>
    <v>596.4</v>
    <v>601.29999999999995</v>
    <v>591</v>
    <v>596.70000000000005</v>
    <v>596</v>
    <v>605</v>
  </a>
  <a r="1" c="257">
    <v>139.54</v>
    <v>138.44</v>
    <v>138.9</v>
    <v>136.54</v>
    <v>138.9</v>
    <v>139.5</v>
    <v>137.96</v>
    <v>137.58000000000001</v>
    <v>135.96</v>
    <v>136.44</v>
    <v>135.58000000000001</v>
    <v>130.1</v>
    <v>133.58000000000001</v>
    <v>131.44</v>
    <v>128.91999999999999</v>
    <v>129.84</v>
    <v>128</v>
    <v>123.46</v>
    <v>120.92</v>
    <v>116.46</v>
    <v>119.94</v>
    <v>118.48</v>
    <v>119.5</v>
    <v>121.78</v>
    <v>122.08</v>
    <v>124.34</v>
    <v>125.96</v>
    <v>127.64</v>
    <v>127.98</v>
    <v>127</v>
    <v>124.26</v>
    <v>124.84</v>
    <v>125.32</v>
    <v>125.58</v>
    <v>126.56</v>
    <v>129.41999999999999</v>
    <v>124.84</v>
    <v>126.4</v>
    <v>126</v>
    <v>125.48</v>
    <v>127.98</v>
    <v>126.84</v>
    <v>129.28</v>
    <v>130.82</v>
    <v>130.66</v>
    <v>131.68</v>
    <v>132.13999999999999</v>
    <v>130.38</v>
    <v>128.46</v>
    <v>128.5</v>
    <v>127.64</v>
    <v>126.72</v>
    <v>127.7</v>
    <v>125.9</v>
    <v>127.04</v>
    <v>121.54</v>
    <v>-99999901</v>
    <v>123.66</v>
    <v>122.9</v>
    <v>123.46</v>
    <v>120.42</v>
    <v>118.72</v>
    <v>118.74</v>
    <v>118.86</v>
    <v>118.72</v>
    <v>117.82</v>
    <v>120.06</v>
    <v>120.3</v>
    <v>118.06</v>
    <v>118.46</v>
    <v>121.1</v>
    <v>126.1</v>
    <v>128.84</v>
    <v>130.22</v>
    <v>131.41999999999999</v>
    <v>130.13999999999999</v>
    <v>129.32</v>
    <v>130.58000000000001</v>
    <v>126.7</v>
    <v>-99999901</v>
    <v>-99999901</v>
    <v>126</v>
    <v>126</v>
    <v>124.48</v>
    <v>126</v>
    <v>125.46</v>
    <v>126</v>
    <v>125.56</v>
    <v>126.12</v>
    <v>125.6</v>
    <v>127</v>
    <v>127.76</v>
    <v>127.76</v>
    <v>126.76</v>
    <v>126.5</v>
    <v>126.5</v>
    <v>127.22</v>
    <v>128.58000000000001</v>
    <v>126.5</v>
    <v>126.66</v>
    <v>127.36</v>
    <v>128.66</v>
    <v>127</v>
    <v>126.7</v>
    <v>127.44</v>
    <v>128.46</v>
    <v>128.69999999999999</v>
    <v>129.28</v>
    <v>129.1</v>
    <v>127.78</v>
    <v>129.04</v>
    <v>130.12</v>
    <v>131</v>
    <v>129.26</v>
    <v>129.6</v>
    <v>129.02000000000001</v>
    <v>129.02000000000001</v>
    <v>122.36</v>
    <v>121.02</v>
    <v>118.8</v>
    <v>120.8</v>
    <v>120.5</v>
    <v>120.72</v>
    <v>118.86</v>
    <v>118.64</v>
    <v>121.44</v>
    <v>121.02</v>
    <v>122.28</v>
    <v>121.22</v>
    <v>121.22</v>
    <v>121.58</v>
    <v>121.14</v>
    <v>123.22</v>
    <v>121.78</v>
    <v>121.56</v>
    <v>121.74</v>
    <v>119.88</v>
    <v>117.38</v>
    <v>116.28</v>
    <v>116.56</v>
    <v>115.08</v>
    <v>-99999901</v>
    <v>115.72</v>
    <v>115.68</v>
    <v>112.18</v>
    <v>113.84</v>
    <v>112.34</v>
    <v>113.18</v>
    <v>110.18</v>
    <v>107.9</v>
    <v>108.48</v>
    <v>110.56</v>
    <v>109.1</v>
    <v>107.12</v>
    <v>109.24</v>
    <v>108.36</v>
    <v>-99999901</v>
    <v>106.38</v>
    <v>108.78</v>
    <v>108.86</v>
    <v>108.12</v>
    <v>106.66</v>
    <v>105.56</v>
    <v>105.12</v>
    <v>101.84</v>
    <v>101.12</v>
    <v>103.72</v>
    <v>104.98</v>
    <v>102.58</v>
    <v>101.6</v>
    <v>100.52</v>
    <v>101.48</v>
    <v>101.3</v>
    <v>98.95</v>
    <v>99.39</v>
    <v>99.59</v>
    <v>100.02</v>
    <v>99.61</v>
    <v>101.16</v>
    <v>98.72</v>
    <v>98.59</v>
    <v>99.58</v>
    <v>98.67</v>
    <v>98.77</v>
    <v>98.67</v>
    <v>99.81</v>
    <v>101.64</v>
    <v>102.56</v>
    <v>103.32</v>
    <v>102.44</v>
    <v>104.76</v>
    <v>104.72</v>
    <v>106.24</v>
    <v>104.1</v>
    <v>105.76</v>
    <v>103.72</v>
    <v>104.16</v>
    <v>95.89</v>
    <v>97.16</v>
    <v>96.42</v>
    <v>97.42</v>
    <v>98.11</v>
    <v>95</v>
    <v>94.66</v>
    <v>92.67</v>
    <v>93.06</v>
    <v>92.81</v>
    <v>91.84</v>
    <v>91.84</v>
    <v>91.52</v>
    <v>91.14</v>
    <v>91.02</v>
    <v>89.27</v>
    <v>87.66</v>
    <v>85.93</v>
    <v>86.75</v>
    <v>87.06</v>
    <v>86.49</v>
    <v>86.34</v>
    <v>85.98</v>
    <v>83.76</v>
    <v>84.29</v>
    <v>83.8</v>
    <v>84.5</v>
    <v>83.73</v>
    <v>83.9</v>
    <v>-99999901</v>
    <v>84.47</v>
    <v>85.12</v>
    <v>84.24</v>
    <v>-99999901</v>
    <v>85.91</v>
    <v>87.81</v>
    <v>88.77</v>
    <v>88.71</v>
    <v>88.69</v>
    <v>87.72</v>
    <v>87.82</v>
    <v>92.05</v>
    <v>91.61</v>
    <v>93.3</v>
    <v>92.18</v>
    <v>90.69</v>
    <v>90.26</v>
    <v>91.88</v>
    <v>91.53</v>
    <v>92.14</v>
    <v>92.33</v>
    <v>92.34</v>
    <v>93.42</v>
    <v>93.55</v>
    <v>93.12</v>
    <v>91.18</v>
    <v>94.84</v>
    <v>91.14</v>
    <v>90.66</v>
    <v>91.49</v>
  </a>
  <a r="1" c="146">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239</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321</v>
    <v t="i">322</v>
    <v t="i">323</v>
    <v t="i">324</v>
    <v t="i">327</v>
    <v t="i">328</v>
    <v t="i">329</v>
    <v t="i">330</v>
    <v t="i">331</v>
    <v t="i">334</v>
    <v t="i">335</v>
    <v t="i">336</v>
    <v t="i">337</v>
    <v t="i">338</v>
    <v t="i">341</v>
    <v t="i">342</v>
    <v t="i">343</v>
    <v t="i">344</v>
    <v t="i">345</v>
    <v t="i">348</v>
    <v t="i">349</v>
    <v t="i">350</v>
    <v t="i">351</v>
    <v t="i">352</v>
    <v t="i">355</v>
    <v t="i">356</v>
    <v t="i">357</v>
    <v t="i">358</v>
    <v t="i">359</v>
    <v t="i">362</v>
    <v t="i">363</v>
  </a>
  <a r="1" c="146">
    <v>308.35000000000002</v>
    <v>301</v>
    <v>303</v>
    <v>314.2</v>
    <v>316.5</v>
    <v>305</v>
    <v>308.89999999999998</v>
    <v>303.5</v>
    <v>295.5</v>
    <v>291.8</v>
    <v>297.60000000000002</v>
    <v>310.5</v>
    <v>307</v>
    <v>305.2</v>
    <v>307.89999999999998</v>
    <v>309.2</v>
    <v>304</v>
    <v>279.5</v>
    <v>265.8</v>
    <v>271.60000000000002</v>
    <v>266.7</v>
    <v>269.10000000000002</v>
    <v>258.39999999999998</v>
    <v>256.2</v>
    <v>256.10000000000002</v>
    <v>263.3</v>
    <v>267.8</v>
    <v>268.8</v>
    <v>263.60000000000002</v>
    <v>266.3</v>
    <v>-99999901</v>
    <v>259.2</v>
    <v>258.85000000000002</v>
    <v>249.7</v>
    <v>247.15</v>
    <v>246.15</v>
    <v>254.2</v>
    <v>255</v>
    <v>260.14999999999998</v>
    <v>261</v>
    <v>264</v>
    <v>266.60000000000002</v>
    <v>270.3</v>
    <v>264.45</v>
    <v>259.39999999999998</v>
    <v>-99999901</v>
    <v>265.45</v>
    <v>267.60000000000002</v>
    <v>266</v>
    <v>277.45</v>
    <v>286.35000000000002</v>
    <v>278.8</v>
    <v>278.7</v>
    <v>280.05</v>
    <v>279.25</v>
    <v>270.8</v>
    <v>274.2</v>
    <v>278.45</v>
    <v>284.14999999999998</v>
    <v>279.3</v>
    <v>271.14999999999998</v>
    <v>275.60000000000002</v>
    <v>273.60000000000002</v>
    <v>270.5</v>
    <v>273.8</v>
    <v>269.10000000000002</v>
    <v>268.8</v>
    <v>266.95</v>
    <v>271.5</v>
    <v>272.5</v>
    <v>273.7</v>
    <v>273.10000000000002</v>
    <v>268.3</v>
    <v>269.95</v>
    <v>269.3</v>
    <v>268</v>
    <v>268.55</v>
    <v>267.05</v>
    <v>274.45</v>
    <v>275.3</v>
    <v>278.60000000000002</v>
    <v>278.2</v>
    <v>286.25</v>
    <v>279.60000000000002</v>
    <v>277.5</v>
    <v>281.85000000000002</v>
    <v>279.10000000000002</v>
    <v>288.05</v>
    <v>289.35000000000002</v>
    <v>287.2</v>
    <v>289.14999999999998</v>
    <v>288</v>
    <v>286.60000000000002</v>
    <v>286.85000000000002</v>
    <v>289</v>
    <v>288.3</v>
    <v>285.35000000000002</v>
    <v>284.10000000000002</v>
    <v>292.95</v>
    <v>291.45</v>
    <v>295</v>
    <v>295.2</v>
    <v>305.7</v>
    <v>316.14999999999998</v>
    <v>314.60000000000002</v>
    <v>317.60000000000002</v>
    <v>319.2</v>
    <v>321.10000000000002</v>
    <v>320.10000000000002</v>
    <v>312.75</v>
    <v>313.8</v>
    <v>314.55</v>
    <v>320.7</v>
    <v>323.89999999999998</v>
    <v>324.10000000000002</v>
    <v>-99999901</v>
    <v>327.05</v>
    <v>326.89999999999998</v>
    <v>327.35000000000002</v>
    <v>-99999901</v>
    <v>323</v>
    <v>322.55</v>
    <v>313</v>
    <v>317.55</v>
    <v>321.5</v>
    <v>312.55</v>
    <v>311.10000000000002</v>
    <v>313.60000000000002</v>
    <v>325</v>
    <v>324</v>
    <v>327.2</v>
    <v>317.95</v>
    <v>313.3</v>
    <v>315.85000000000002</v>
    <v>313.39999999999998</v>
    <v>313.25</v>
    <v>314.05</v>
    <v>317.25</v>
    <v>319.5</v>
    <v>320.8</v>
    <v>324.25</v>
    <v>318.55</v>
    <v>318.45</v>
    <v>329.5</v>
    <v>330.65</v>
    <v>333.3</v>
  </a>
  <a r="1" c="257">
    <v>198.5</v>
    <v>198.5</v>
    <v>198.7</v>
    <v>192.7</v>
    <v>197.8</v>
    <v>200.9</v>
    <v>195.15</v>
    <v>197.35</v>
    <v>192.65</v>
    <v>194.55</v>
    <v>197</v>
    <v>187.8</v>
    <v>191.6</v>
    <v>186.25</v>
    <v>183.55</v>
    <v>183.45</v>
    <v>180.6</v>
    <v>167.45</v>
    <v>163.85</v>
    <v>163.30000000000001</v>
    <v>171.05</v>
    <v>170.65</v>
    <v>171.6</v>
    <v>175.2</v>
    <v>177.95</v>
    <v>178.45</v>
    <v>179.85</v>
    <v>177.95</v>
    <v>181.5</v>
    <v>184.3</v>
    <v>181.95</v>
    <v>184.75</v>
    <v>185.8</v>
    <v>187</v>
    <v>188.8</v>
    <v>187.3</v>
    <v>182.2</v>
    <v>183.8</v>
    <v>182.65</v>
    <v>184.65</v>
    <v>186.15</v>
    <v>188.45</v>
    <v>191</v>
    <v>192.5</v>
    <v>193.7</v>
    <v>189</v>
    <v>187.1</v>
    <v>185.85</v>
    <v>186.15</v>
    <v>188.35</v>
    <v>186.4</v>
    <v>188.2</v>
    <v>183</v>
    <v>181.4</v>
    <v>179.3</v>
    <v>177.35</v>
    <v>-99999901</v>
    <v>183.3</v>
    <v>184.45</v>
    <v>182.3</v>
    <v>175.7</v>
    <v>173.55</v>
    <v>173.9</v>
    <v>176.45</v>
    <v>178.15</v>
    <v>180.6</v>
    <v>181.25</v>
    <v>182.5</v>
    <v>180.8</v>
    <v>179.6</v>
    <v>185</v>
    <v>187.55</v>
    <v>190.55</v>
    <v>189.9</v>
    <v>185.55</v>
    <v>184.25</v>
    <v>183.95</v>
    <v>187.25</v>
    <v>187.6</v>
    <v>-99999901</v>
    <v>-99999901</v>
    <v>184.9</v>
    <v>180.4</v>
    <v>181.2</v>
    <v>181.25</v>
    <v>178.15</v>
    <v>179.5</v>
    <v>179.65</v>
    <v>182.2</v>
    <v>180</v>
    <v>180.2</v>
    <v>188.45</v>
    <v>186.35</v>
    <v>181.55</v>
    <v>185.15</v>
    <v>188.5</v>
    <v>184.95</v>
    <v>192.3</v>
    <v>191.65</v>
    <v>186.3</v>
    <v>185.35</v>
    <v>190.4</v>
    <v>189.15</v>
    <v>189.2</v>
    <v>190.8</v>
    <v>193.4</v>
    <v>192.6</v>
    <v>196.6</v>
    <v>193.35</v>
    <v>190.2</v>
    <v>175.65</v>
    <v>178.8</v>
    <v>181.45</v>
    <v>179.65</v>
    <v>181.05</v>
    <v>177.2</v>
    <v>180.15</v>
    <v>176.8</v>
    <v>176.1</v>
    <v>161.85</v>
    <v>161.80000000000001</v>
    <v>160.15</v>
    <v>160.85</v>
    <v>161.5</v>
    <v>156.19999999999999</v>
    <v>159.55000000000001</v>
    <v>159.19999999999999</v>
    <v>160.94999999999999</v>
    <v>158.75</v>
    <v>158</v>
    <v>157.9</v>
    <v>157.6</v>
    <v>160.75</v>
    <v>157.1</v>
    <v>157.25</v>
    <v>157.25</v>
    <v>156.30000000000001</v>
    <v>157.1</v>
    <v>153.69999999999999</v>
    <v>152.69999999999999</v>
    <v>151.44999999999999</v>
    <v>-99999901</v>
    <v>151.85</v>
    <v>150.69999999999999</v>
    <v>146.05000000000001</v>
    <v>146.44999999999999</v>
    <v>144.65</v>
    <v>142.15</v>
    <v>141.94999999999999</v>
    <v>139.25</v>
    <v>140.1</v>
    <v>144.5</v>
    <v>142.75</v>
    <v>140.44999999999999</v>
    <v>141.1</v>
    <v>139.05000000000001</v>
    <v>-99999901</v>
    <v>136.94999999999999</v>
    <v>135.05000000000001</v>
    <v>134.5</v>
    <v>129.85</v>
    <v>127.7</v>
    <v>125.55</v>
    <v>127.45</v>
    <v>121.5</v>
    <v>121.35</v>
    <v>126.7</v>
    <v>129.4</v>
    <v>126.35</v>
    <v>124.65</v>
    <v>124</v>
    <v>125.75</v>
    <v>123.8</v>
    <v>119.5</v>
    <v>120.8</v>
    <v>122.65</v>
    <v>124.95</v>
    <v>126.7</v>
    <v>127.7</v>
    <v>125.45</v>
    <v>123.55</v>
    <v>125.9</v>
    <v>125.7</v>
    <v>126.4</v>
    <v>126.45</v>
    <v>126.65</v>
    <v>129.80000000000001</v>
    <v>128.9</v>
    <v>127.75</v>
    <v>116.4</v>
    <v>114.1</v>
    <v>115.2</v>
    <v>117.45</v>
    <v>115.85</v>
    <v>120.35</v>
    <v>119.8</v>
    <v>124.95</v>
    <v>122.75</v>
    <v>120.85</v>
    <v>120.05</v>
    <v>122.8</v>
    <v>123.75</v>
    <v>124.8</v>
    <v>124.75</v>
    <v>126.15</v>
    <v>126.9</v>
    <v>123.8</v>
    <v>122.85</v>
    <v>121.4</v>
    <v>120.55</v>
    <v>120.7</v>
    <v>120.95</v>
    <v>120.3</v>
    <v>116.9</v>
    <v>112.55</v>
    <v>113.55</v>
    <v>112.75</v>
    <v>113.9</v>
    <v>116.25</v>
    <v>114.4</v>
    <v>112.95</v>
    <v>112.6</v>
    <v>112</v>
    <v>113.5</v>
    <v>114.35</v>
    <v>114</v>
    <v>-99999901</v>
    <v>115.2</v>
    <v>115.2</v>
    <v>112.05</v>
    <v>-99999901</v>
    <v>114.8</v>
    <v>120.6</v>
    <v>123.8</v>
    <v>126.65</v>
    <v>128.05000000000001</v>
    <v>125.15</v>
    <v>126.65</v>
    <v>128.35</v>
    <v>127</v>
    <v>130.30000000000001</v>
    <v>132.19999999999999</v>
    <v>128</v>
    <v>127.15</v>
    <v>129.35</v>
    <v>130.35</v>
    <v>131.05000000000001</v>
    <v>129.05000000000001</v>
    <v>129.1</v>
    <v>129.9</v>
    <v>128</v>
    <v>124.65</v>
    <v>123.9</v>
    <v>132.4</v>
    <v>134.65</v>
    <v>130.35</v>
    <v>133.75</v>
  </a>
  <a r="1" c="257">
    <v>2472</v>
    <v>2450</v>
    <v>2449</v>
    <v>2445</v>
    <v>2470</v>
    <v>2444</v>
    <v>2408</v>
    <v>2414</v>
    <v>2408</v>
    <v>2405</v>
    <v>2382</v>
    <v>2274</v>
    <v>2325</v>
    <v>2413</v>
    <v>2322</v>
    <v>2370</v>
    <v>2340</v>
    <v>2298</v>
    <v>2310</v>
    <v>2278</v>
    <v>2335</v>
    <v>2120</v>
    <v>2172</v>
    <v>2292</v>
    <v>2228</v>
    <v>2302</v>
    <v>2276</v>
    <v>2273</v>
    <v>2264</v>
    <v>2283</v>
    <v>2227</v>
    <v>2192</v>
    <v>2096</v>
    <v>2093</v>
    <v>2163</v>
    <v>2147</v>
    <v>2151</v>
    <v>2148</v>
    <v>2210</v>
    <v>2212</v>
    <v>2237</v>
    <v>2171</v>
    <v>2192</v>
    <v>2157</v>
    <v>2183</v>
    <v>2136</v>
    <v>2170</v>
    <v>2185</v>
    <v>2215</v>
    <v>2247</v>
    <v>2215</v>
    <v>2194</v>
    <v>2180</v>
    <v>2076</v>
    <v>2090</v>
    <v>2100</v>
    <v>-99999901</v>
    <v>2133</v>
    <v>2094</v>
    <v>2095</v>
    <v>2039</v>
    <v>2032</v>
    <v>2075</v>
    <v>2087</v>
    <v>2097</v>
    <v>2111</v>
    <v>2105</v>
    <v>2141</v>
    <v>2116</v>
    <v>2083</v>
    <v>2120</v>
    <v>2146</v>
    <v>2151</v>
    <v>2161</v>
    <v>2242</v>
    <v>2237</v>
    <v>2254</v>
    <v>2177</v>
    <v>2185</v>
    <v>-99999901</v>
    <v>-99999901</v>
    <v>2246</v>
    <v>2230</v>
    <v>2218</v>
    <v>2193</v>
    <v>2192</v>
    <v>2118</v>
    <v>2150</v>
    <v>2195</v>
    <v>1932</v>
    <v>1937.5</v>
    <v>1851</v>
    <v>1850</v>
    <v>1808</v>
    <v>1826</v>
    <v>1871.5</v>
    <v>1894.5</v>
    <v>1909</v>
    <v>1915</v>
    <v>1863</v>
    <v>1874</v>
    <v>1892.5</v>
    <v>1836</v>
    <v>1865</v>
    <v>1772.5</v>
    <v>1776.5</v>
    <v>1783.5</v>
    <v>1797.5</v>
    <v>1766.5</v>
    <v>1732</v>
    <v>1761.5</v>
    <v>1776</v>
    <v>1811.5</v>
    <v>1799</v>
    <v>1844</v>
    <v>1857.5</v>
    <v>1876</v>
    <v>1844</v>
    <v>1855</v>
    <v>1882</v>
    <v>1884</v>
    <v>1904</v>
    <v>1825</v>
    <v>1875</v>
    <v>1889.5</v>
    <v>1850.5</v>
    <v>1864.5</v>
    <v>1825.5</v>
    <v>1889</v>
    <v>1856</v>
    <v>1847</v>
    <v>1855.5</v>
    <v>1849</v>
    <v>1704</v>
    <v>1741</v>
    <v>1670</v>
    <v>1618</v>
    <v>1582.5</v>
    <v>1544</v>
    <v>1485</v>
    <v>1497.5</v>
    <v>-99999901</v>
    <v>1500.5</v>
    <v>1476</v>
    <v>1470</v>
    <v>1442</v>
    <v>1452</v>
    <v>1497</v>
    <v>1470</v>
    <v>1464.5</v>
    <v>1502</v>
    <v>1519.5</v>
    <v>1460</v>
    <v>1421</v>
    <v>1452</v>
    <v>1430</v>
    <v>-99999901</v>
    <v>1337</v>
    <v>1400</v>
    <v>1375.5</v>
    <v>1350</v>
    <v>1260.5</v>
    <v>1208</v>
    <v>1250</v>
    <v>1175</v>
    <v>1237.5</v>
    <v>1277</v>
    <v>1303.5</v>
    <v>1266.5</v>
    <v>1262</v>
    <v>1216</v>
    <v>1215</v>
    <v>1213.5</v>
    <v>1138.5</v>
    <v>1196.5</v>
    <v>1211</v>
    <v>1269.5</v>
    <v>1269.5</v>
    <v>1233</v>
    <v>1239</v>
    <v>1218.5</v>
    <v>1273</v>
    <v>1302.5</v>
    <v>1322</v>
    <v>1321.5</v>
    <v>1312</v>
    <v>1305</v>
    <v>1322</v>
    <v>1321</v>
    <v>1295</v>
    <v>1330</v>
    <v>1323</v>
    <v>1254</v>
    <v>1281.5</v>
    <v>1378</v>
    <v>1359</v>
    <v>1335</v>
    <v>1322.5</v>
    <v>1282</v>
    <v>1292</v>
    <v>1299.5</v>
    <v>1293.5</v>
    <v>1296.5</v>
    <v>1314.5</v>
    <v>1325.5</v>
    <v>1328.5</v>
    <v>1279.5</v>
    <v>1270</v>
    <v>1272</v>
    <v>1285</v>
    <v>1295.5</v>
    <v>1276.5</v>
    <v>1270</v>
    <v>1271</v>
    <v>1273</v>
    <v>1282</v>
    <v>1252</v>
    <v>1267.5</v>
    <v>1257</v>
    <v>1259.5</v>
    <v>1213</v>
    <v>1209</v>
    <v>1196.5</v>
    <v>1239.5</v>
    <v>1231</v>
    <v>1237.5</v>
    <v>-99999901</v>
    <v>1258</v>
    <v>1255</v>
    <v>1217</v>
    <v>-99999901</v>
    <v>1272.5</v>
    <v>1316</v>
    <v>1316</v>
    <v>1325</v>
    <v>1295</v>
    <v>1279</v>
    <v>1296.5</v>
    <v>1404.5</v>
    <v>1416</v>
    <v>1438.5</v>
    <v>1427.5</v>
    <v>1460</v>
    <v>1379</v>
    <v>1373.5</v>
    <v>1395</v>
    <v>1407</v>
    <v>1405.5</v>
    <v>1407.5</v>
    <v>1443.5</v>
    <v>1422</v>
    <v>1412</v>
    <v>1409.5</v>
    <v>1531</v>
    <v>1487.5</v>
    <v>1450</v>
    <v>1464.5</v>
  </a>
  <a r="1" c="257">
    <v>2028</v>
    <v>2018.5</v>
    <v>2039</v>
    <v>2005.5</v>
    <v>1984</v>
    <v>2023.5</v>
    <v>1969.4</v>
    <v>1957</v>
    <v>1944.2</v>
    <v>1954.6</v>
    <v>1943.2</v>
    <v>1952.8</v>
    <v>2000.5</v>
    <v>1972</v>
    <v>1951</v>
    <v>2047.5</v>
    <v>1930.2</v>
    <v>1833.4</v>
    <v>1981</v>
    <v>2039.5</v>
    <v>2004.5</v>
    <v>1955.8</v>
    <v>1963.6</v>
    <v>1926.8</v>
    <v>1940</v>
    <v>1903.6</v>
    <v>1965.4</v>
    <v>1941.8</v>
    <v>2020.5</v>
    <v>2007.5</v>
    <v>2085</v>
    <v>2081</v>
    <v>2110.5</v>
    <v>2061.5</v>
    <v>2022</v>
    <v>2111.5</v>
    <v>2108.5</v>
    <v>2119.5</v>
    <v>2116</v>
    <v>2121</v>
    <v>2131.5</v>
    <v>2086</v>
    <v>2168</v>
    <v>2135</v>
    <v>2165.5</v>
    <v>2182</v>
    <v>2192</v>
    <v>2228</v>
    <v>2208</v>
    <v>2222</v>
    <v>2188</v>
    <v>2074.5</v>
    <v>2124</v>
    <v>2130.5</v>
    <v>2185</v>
    <v>2173</v>
    <v>-99999901</v>
    <v>2216</v>
    <v>2225</v>
    <v>2293</v>
    <v>2299.5</v>
    <v>2225</v>
    <v>2233.5</v>
    <v>2316.5</v>
    <v>2240.5</v>
    <v>2303.5</v>
    <v>2337.5</v>
    <v>2350.5</v>
    <v>2370.5</v>
    <v>2328.5</v>
    <v>2336.5</v>
    <v>2387.5</v>
    <v>2366</v>
    <v>2378.5</v>
    <v>2404</v>
    <v>2380</v>
    <v>2374</v>
    <v>2376.5</v>
    <v>2361</v>
    <v>-99999901</v>
    <v>-99999901</v>
    <v>2394.5</v>
    <v>2416</v>
    <v>2440</v>
    <v>2395.5</v>
    <v>2338</v>
    <v>2287.5</v>
    <v>2308</v>
    <v>2271</v>
    <v>2144</v>
    <v>2044</v>
    <v>2110.5</v>
    <v>2151</v>
    <v>2076</v>
    <v>2029</v>
    <v>2087.5</v>
    <v>2112.5</v>
    <v>2177</v>
    <v>2185</v>
    <v>2134</v>
    <v>2121</v>
    <v>2203</v>
    <v>2016</v>
    <v>1974.2</v>
    <v>2033.5</v>
    <v>2043.5</v>
    <v>2030.5</v>
    <v>1998</v>
    <v>2002</v>
    <v>1936.4</v>
    <v>1989.6</v>
    <v>2037</v>
    <v>2034</v>
    <v>2050.5</v>
    <v>2028.5</v>
    <v>2039.5</v>
    <v>2069</v>
    <v>2086.5</v>
    <v>2117.5</v>
    <v>2124</v>
    <v>2179</v>
    <v>2136</v>
    <v>2166</v>
    <v>2170.5</v>
    <v>2132.5</v>
    <v>2150</v>
    <v>2161.5</v>
    <v>2184.5</v>
    <v>2169.5</v>
    <v>2213.5</v>
    <v>2215</v>
    <v>2182</v>
    <v>2168.5</v>
    <v>2182</v>
    <v>2217.5</v>
    <v>2248.5</v>
    <v>2244</v>
    <v>2317.5</v>
    <v>2292.5</v>
    <v>2320.5</v>
    <v>2334</v>
    <v>-99999901</v>
    <v>2339.5</v>
    <v>2290</v>
    <v>2273</v>
    <v>2324</v>
    <v>2348</v>
    <v>2308.5</v>
    <v>2263</v>
    <v>2270</v>
    <v>2300</v>
    <v>2321.5</v>
    <v>2327.5</v>
    <v>2341</v>
    <v>2314.5</v>
    <v>2296.5</v>
    <v>-99999901</v>
    <v>2302.5</v>
    <v>2335</v>
    <v>2338.5</v>
    <v>2214.5</v>
    <v>2211.5</v>
    <v>2243.5</v>
    <v>2261</v>
    <v>2241.5</v>
    <v>2246.5</v>
    <v>2299.5</v>
    <v>2338</v>
    <v>2378.5</v>
    <v>2312</v>
    <v>2345.5</v>
    <v>2327.5</v>
    <v>2286</v>
    <v>2269</v>
    <v>2302.5</v>
    <v>2270</v>
    <v>2266.5</v>
    <v>2253</v>
    <v>2273</v>
    <v>2320</v>
    <v>2344</v>
    <v>2345</v>
    <v>2289.5</v>
    <v>2299.5</v>
    <v>2425</v>
    <v>2418.5</v>
    <v>2404</v>
    <v>2454</v>
    <v>2428</v>
    <v>2491.5</v>
    <v>2526.5</v>
    <v>2501</v>
    <v>2438</v>
    <v>2383.5</v>
    <v>2315</v>
    <v>2360</v>
    <v>2358</v>
    <v>2375</v>
    <v>2370.5</v>
    <v>2364.5</v>
    <v>2344.5</v>
    <v>2272.5</v>
    <v>2382.5</v>
    <v>2356.5</v>
    <v>2342.5</v>
    <v>2367</v>
    <v>2360.5</v>
    <v>2400.5</v>
    <v>2444</v>
    <v>2382</v>
    <v>2365.5</v>
    <v>2375.5</v>
    <v>2358.5</v>
    <v>2315.5</v>
    <v>2309.5</v>
    <v>2286</v>
    <v>2295.5</v>
    <v>2318</v>
    <v>2296</v>
    <v>2289.5</v>
    <v>2243</v>
    <v>2287</v>
    <v>2307.5</v>
    <v>2354.5</v>
    <v>2352.5</v>
    <v>2366.5</v>
    <v>-99999901</v>
    <v>2350</v>
    <v>2349.5</v>
    <v>2326</v>
    <v>-99999901</v>
    <v>2367</v>
    <v>2285</v>
    <v>2311.5</v>
    <v>2350</v>
    <v>2379</v>
    <v>2376.5</v>
    <v>2406</v>
    <v>2432.5</v>
    <v>2440.5</v>
    <v>2425.5</v>
    <v>2419</v>
    <v>2403.5</v>
    <v>2360.5</v>
    <v>2363</v>
    <v>2365.5</v>
    <v>2347.5</v>
    <v>2332</v>
    <v>2341.5</v>
    <v>2370.5</v>
    <v>2375</v>
    <v>2374</v>
    <v>2366.5</v>
    <v>2337.5</v>
    <v>2414</v>
    <v>2398.5</v>
    <v>2455</v>
  </a>
  <a r="1" c="257">
    <v>1300</v>
    <v>1322</v>
    <v>1293.5</v>
    <v>1300.5</v>
    <v>1363</v>
    <v>1342.5</v>
    <v>1360.5</v>
    <v>1300</v>
    <v>1300</v>
    <v>1300.5</v>
    <v>1326</v>
    <v>1324.5</v>
    <v>1334</v>
    <v>1373</v>
    <v>1331</v>
    <v>1307.5</v>
    <v>1266</v>
    <v>1214</v>
    <v>1180.5</v>
    <v>1105</v>
    <v>1175</v>
    <v>1182.5</v>
    <v>1200</v>
    <v>1194</v>
    <v>1188</v>
    <v>1203.5</v>
    <v>1105</v>
    <v>1189</v>
    <v>1097</v>
    <v>1086</v>
    <v>1124</v>
    <v>1103</v>
    <v>1077</v>
    <v>1089.5</v>
    <v>1166.5</v>
    <v>1165.5</v>
    <v>1171</v>
    <v>1180.5</v>
    <v>1212</v>
    <v>1231.5</v>
    <v>1204</v>
    <v>1229.5</v>
    <v>1244</v>
    <v>1238</v>
    <v>1184.5</v>
    <v>1153.5</v>
    <v>1138.5</v>
    <v>1143</v>
    <v>1082</v>
    <v>1090</v>
    <v>1042</v>
    <v>1036</v>
    <v>950</v>
    <v>929.4</v>
    <v>911</v>
    <v>924</v>
    <v>-99999901</v>
    <v>919.4</v>
    <v>891.8</v>
    <v>830</v>
    <v>800.2</v>
    <v>783.4</v>
    <v>791.4</v>
    <v>764.2</v>
    <v>774</v>
    <v>810.8</v>
    <v>811.8</v>
    <v>800.2</v>
    <v>727.8</v>
    <v>743</v>
    <v>754.8</v>
    <v>783.6</v>
    <v>765</v>
    <v>769.6</v>
    <v>858.4</v>
    <v>901.4</v>
    <v>935.2</v>
    <v>930.8</v>
    <v>908.6</v>
    <v>-99999901</v>
    <v>-99999901</v>
    <v>951.4</v>
    <v>920.8</v>
    <v>952.6</v>
    <v>915.4</v>
    <v>916.8</v>
    <v>880</v>
    <v>784.6</v>
    <v>837.4</v>
    <v>787.4</v>
    <v>831</v>
    <v>877.6</v>
    <v>855.6</v>
    <v>819.8</v>
    <v>855.4</v>
    <v>870.6</v>
    <v>860</v>
    <v>863.4</v>
    <v>801</v>
    <v>781.2</v>
    <v>814</v>
    <v>784.8</v>
    <v>805.4</v>
    <v>823.4</v>
    <v>851.4</v>
    <v>867</v>
    <v>835.6</v>
    <v>831.6</v>
    <v>813</v>
    <v>770</v>
    <v>759.4</v>
    <v>779.8</v>
    <v>754.8</v>
    <v>774.8</v>
    <v>753.2</v>
    <v>791.6</v>
    <v>759.6</v>
    <v>736</v>
    <v>768.8</v>
    <v>785.8</v>
    <v>839.4</v>
    <v>876</v>
    <v>869.6</v>
    <v>912.2</v>
    <v>940</v>
    <v>880.6</v>
    <v>891.2</v>
    <v>867.4</v>
    <v>925</v>
    <v>932.4</v>
    <v>928.4</v>
    <v>944.8</v>
    <v>931.8</v>
    <v>921.8</v>
    <v>901</v>
    <v>877</v>
    <v>841</v>
    <v>798.8</v>
    <v>786.2</v>
    <v>763.8</v>
    <v>731.2</v>
    <v>-99999901</v>
    <v>720</v>
    <v>726</v>
    <v>684.2</v>
    <v>704</v>
    <v>719.6</v>
    <v>734.8</v>
    <v>733.8</v>
    <v>751.2</v>
    <v>756.8</v>
    <v>795.2</v>
    <v>679.2</v>
    <v>623.20000000000005</v>
    <v>650</v>
    <v>671</v>
    <v>-99999901</v>
    <v>606.4</v>
    <v>575</v>
    <v>557.6</v>
    <v>553.4</v>
    <v>556.20000000000005</v>
    <v>541.20000000000005</v>
    <v>522.4</v>
    <v>469.3</v>
    <v>472.5</v>
    <v>465.7</v>
    <v>507</v>
    <v>456.1</v>
    <v>458.6</v>
    <v>432.1</v>
    <v>437.8</v>
    <v>414.5</v>
    <v>393.1</v>
    <v>435.8</v>
    <v>456.8</v>
    <v>473.9</v>
    <v>480.1</v>
    <v>478</v>
    <v>493.9</v>
    <v>484.6</v>
    <v>479.4</v>
    <v>504.8</v>
    <v>501.4</v>
    <v>495.2</v>
    <v>470.2</v>
    <v>472.4</v>
    <v>654.6</v>
    <v>650.4</v>
    <v>639</v>
    <v>634</v>
    <v>674.2</v>
    <v>703.6</v>
    <v>668.4</v>
    <v>713.2</v>
    <v>812</v>
    <v>925.6</v>
    <v>770.2</v>
    <v>726</v>
    <v>663.4</v>
    <v>678.2</v>
    <v>645.20000000000005</v>
    <v>631.20000000000005</v>
    <v>657.6</v>
    <v>663.4</v>
    <v>649.79999999999995</v>
    <v>633.79999999999995</v>
    <v>617</v>
    <v>622.6</v>
    <v>664.8</v>
    <v>670.4</v>
    <v>663.2</v>
    <v>662.2</v>
    <v>685.8</v>
    <v>675.8</v>
    <v>686.2</v>
    <v>669.4</v>
    <v>700</v>
    <v>688.6</v>
    <v>660</v>
    <v>629.6</v>
    <v>634</v>
    <v>621.6</v>
    <v>651.6</v>
    <v>629.20000000000005</v>
    <v>626.6</v>
    <v>-99999901</v>
    <v>623.79999999999995</v>
    <v>633.4</v>
    <v>616.79999999999995</v>
    <v>-99999901</v>
    <v>648.6</v>
    <v>707.2</v>
    <v>712.6</v>
    <v>718</v>
    <v>743.2</v>
    <v>720.4</v>
    <v>732</v>
    <v>757.8</v>
    <v>768.2</v>
    <v>808</v>
    <v>733</v>
    <v>761.8</v>
    <v>707.8</v>
    <v>707.8</v>
    <v>735.6</v>
    <v>733.2</v>
    <v>697</v>
    <v>683</v>
    <v>689.4</v>
    <v>682.4</v>
    <v>646</v>
    <v>660.2</v>
    <v>734.8</v>
    <v>738.6</v>
    <v>713.8</v>
    <v>717.6</v>
  </a>
  <a r="1" c="257">
    <v>410.3</v>
    <v>410.7</v>
    <v>417.2</v>
    <v>400.65</v>
    <v>397.35</v>
    <v>403.75</v>
    <v>397.9</v>
    <v>391.4</v>
    <v>388.4</v>
    <v>386.5</v>
    <v>382.9</v>
    <v>365.35</v>
    <v>378.5</v>
    <v>363.55</v>
    <v>357.1</v>
    <v>374.4</v>
    <v>358.45</v>
    <v>348.15</v>
    <v>361.5</v>
    <v>380</v>
    <v>371.55</v>
    <v>363.5</v>
    <v>360.4</v>
    <v>356.5</v>
    <v>361</v>
    <v>360.65</v>
    <v>368.05</v>
    <v>360.4</v>
    <v>375</v>
    <v>371.3</v>
    <v>387.9</v>
    <v>389.2</v>
    <v>391.7</v>
    <v>380.9</v>
    <v>371.35</v>
    <v>382.75</v>
    <v>375.35</v>
    <v>378.95</v>
    <v>377.6</v>
    <v>382.9</v>
    <v>380.85</v>
    <v>377.4</v>
    <v>391.5</v>
    <v>386.65</v>
    <v>395.95</v>
    <v>397.35</v>
    <v>399.45</v>
    <v>401.05</v>
    <v>401.15</v>
    <v>403.15</v>
    <v>393.15</v>
    <v>368.85</v>
    <v>379.45</v>
    <v>378.4</v>
    <v>388.05</v>
    <v>391.55</v>
    <v>-99999901</v>
    <v>414.25</v>
    <v>415.9</v>
    <v>418.9</v>
    <v>426.65</v>
    <v>404.8</v>
    <v>404.95</v>
    <v>419.9</v>
    <v>400.15</v>
    <v>414.7</v>
    <v>418.35</v>
    <v>421.25</v>
    <v>422.35</v>
    <v>412.7</v>
    <v>417.2</v>
    <v>428.8</v>
    <v>423.6</v>
    <v>427.85</v>
    <v>435.25</v>
    <v>430.65</v>
    <v>433.5</v>
    <v>434.25</v>
    <v>431.3</v>
    <v>-99999901</v>
    <v>-99999901</v>
    <v>440.45</v>
    <v>446.5</v>
    <v>451.4</v>
    <v>448.3</v>
    <v>437.45</v>
    <v>426.3</v>
    <v>434.95</v>
    <v>427.4</v>
    <v>404.4</v>
    <v>379.45</v>
    <v>391.5</v>
    <v>395.35</v>
    <v>383.3</v>
    <v>375.65</v>
    <v>386.5</v>
    <v>391.6</v>
    <v>397.05</v>
    <v>397.7</v>
    <v>388.3</v>
    <v>384.5</v>
    <v>401.45</v>
    <v>373.3</v>
    <v>368.65</v>
    <v>385.25</v>
    <v>386.55</v>
    <v>384.6</v>
    <v>377.05</v>
    <v>377.2</v>
    <v>363.95</v>
    <v>373.1</v>
    <v>382.35</v>
    <v>385.6</v>
    <v>388.5</v>
    <v>383.9</v>
    <v>383.3</v>
    <v>386.7</v>
    <v>388.55</v>
    <v>393.15</v>
    <v>389.4</v>
    <v>400</v>
    <v>392.35</v>
    <v>403.35</v>
    <v>410.7</v>
    <v>408</v>
    <v>411.15</v>
    <v>416.3</v>
    <v>422.55</v>
    <v>421.25</v>
    <v>427.55</v>
    <v>430.55</v>
    <v>425.5</v>
    <v>426.5</v>
    <v>430.9</v>
    <v>442</v>
    <v>447.8</v>
    <v>449</v>
    <v>459.4</v>
    <v>452.95</v>
    <v>459.45</v>
    <v>457.8</v>
    <v>-99999901</v>
    <v>449.25</v>
    <v>441.5</v>
    <v>441.2</v>
    <v>453.7</v>
    <v>463.35</v>
    <v>452.7</v>
    <v>441.25</v>
    <v>443.05</v>
    <v>450.8</v>
    <v>457.85</v>
    <v>461.55</v>
    <v>462.3</v>
    <v>456.55</v>
    <v>452.05</v>
    <v>-99999901</v>
    <v>452.5</v>
    <v>455.55</v>
    <v>458.25</v>
    <v>433.1</v>
    <v>429.95</v>
    <v>431.1</v>
    <v>435.9</v>
    <v>432.05</v>
    <v>433.1</v>
    <v>442.7</v>
    <v>454.5</v>
    <v>460.2</v>
    <v>460.35</v>
    <v>469.1</v>
    <v>462.45</v>
    <v>452.6</v>
    <v>449.35</v>
    <v>458.25</v>
    <v>455.05</v>
    <v>449.45</v>
    <v>445.25</v>
    <v>455.25</v>
    <v>460.95</v>
    <v>464.45</v>
    <v>470</v>
    <v>465.6</v>
    <v>466</v>
    <v>481.9</v>
    <v>472.95</v>
    <v>479.8</v>
    <v>486.45</v>
    <v>484.35</v>
    <v>493.5</v>
    <v>499.95</v>
    <v>501.8</v>
    <v>485.7</v>
    <v>482.1</v>
    <v>470.75</v>
    <v>478.4</v>
    <v>480.5</v>
    <v>477.05</v>
    <v>481.35</v>
    <v>478.65</v>
    <v>476.05</v>
    <v>458.15</v>
    <v>488</v>
    <v>483.1</v>
    <v>483.55</v>
    <v>488.35</v>
    <v>483.55</v>
    <v>492.05</v>
    <v>497.5</v>
    <v>489.45</v>
    <v>480.9</v>
    <v>483.5</v>
    <v>474.65</v>
    <v>464</v>
    <v>463.95</v>
    <v>461.95</v>
    <v>462.1</v>
    <v>471.05</v>
    <v>469.55</v>
    <v>465.85</v>
    <v>455.4</v>
    <v>466.6</v>
    <v>467.45</v>
    <v>480</v>
    <v>477.9</v>
    <v>478.9</v>
    <v>-99999901</v>
    <v>480.4</v>
    <v>480.75</v>
    <v>474.9</v>
    <v>-99999901</v>
    <v>483.35</v>
    <v>465.85</v>
    <v>471.75</v>
    <v>477.05</v>
    <v>479.3</v>
    <v>475.1</v>
    <v>478.55</v>
    <v>485</v>
    <v>484.35</v>
    <v>481</v>
    <v>484.65</v>
    <v>486.2</v>
    <v>474.7</v>
    <v>475.85</v>
    <v>480.8</v>
    <v>475.25</v>
    <v>474.7</v>
    <v>484.2</v>
    <v>489.3</v>
    <v>492.05</v>
    <v>488.85</v>
    <v>492.45</v>
    <v>478.8</v>
    <v>486.05</v>
    <v>478.35</v>
    <v>516.4</v>
  </a>
  <a r="1" c="257">
    <v>139.1</v>
    <v>144</v>
    <v>147.80000000000001</v>
    <v>144.30000000000001</v>
    <v>150</v>
    <v>151.1</v>
    <v>151.4</v>
    <v>153.9</v>
    <v>154.5</v>
    <v>152.5</v>
    <v>149.4</v>
    <v>138.9</v>
    <v>144.5</v>
    <v>142.1</v>
    <v>142.30000000000001</v>
    <v>147.69999999999999</v>
    <v>139</v>
    <v>131.69999999999999</v>
    <v>127.9</v>
    <v>129.30000000000001</v>
    <v>137.6</v>
    <v>139.80000000000001</v>
    <v>139.80000000000001</v>
    <v>142.4</v>
    <v>143</v>
    <v>142.30000000000001</v>
    <v>146.6</v>
    <v>143</v>
    <v>152</v>
    <v>149.80000000000001</v>
    <v>151</v>
    <v>155.5</v>
    <v>139</v>
    <v>139.5</v>
    <v>141</v>
    <v>139.5</v>
    <v>139.5</v>
    <v>141.5</v>
    <v>144</v>
    <v>138.30000000000001</v>
    <v>138.80000000000001</v>
    <v>142.30000000000001</v>
    <v>143.9</v>
    <v>144.19999999999999</v>
    <v>147.80000000000001</v>
    <v>149.19999999999999</v>
    <v>148.5</v>
    <v>149.4</v>
    <v>147.69999999999999</v>
    <v>146.6</v>
    <v>145.9</v>
    <v>144</v>
    <v>143.5</v>
    <v>143.19999999999999</v>
    <v>149.1</v>
    <v>146.6</v>
    <v>-99999901</v>
    <v>146</v>
    <v>145.19999999999999</v>
    <v>148</v>
    <v>146</v>
    <v>144.1</v>
    <v>140.19999999999999</v>
    <v>135.6</v>
    <v>134.5</v>
    <v>137.6</v>
    <v>139.80000000000001</v>
    <v>143.30000000000001</v>
    <v>143</v>
    <v>143.6</v>
    <v>145</v>
    <v>148.80000000000001</v>
    <v>152.6</v>
    <v>155</v>
    <v>160.30000000000001</v>
    <v>159.9</v>
    <v>151.80000000000001</v>
    <v>154.6</v>
    <v>153.9</v>
    <v>-99999901</v>
    <v>-99999901</v>
    <v>156.6</v>
    <v>156.6</v>
    <v>144</v>
    <v>145.9</v>
    <v>144.30000000000001</v>
    <v>140.4</v>
    <v>142.19999999999999</v>
    <v>136.69999999999999</v>
    <v>132.9</v>
    <v>133.9</v>
    <v>136.6</v>
    <v>136.30000000000001</v>
    <v>137.4</v>
    <v>135.6</v>
    <v>137.69999999999999</v>
    <v>137.80000000000001</v>
    <v>139</v>
    <v>137.9</v>
    <v>135.19999999999999</v>
    <v>137.30000000000001</v>
    <v>139.80000000000001</v>
    <v>134.69999999999999</v>
    <v>138.80000000000001</v>
    <v>144.4</v>
    <v>147.69999999999999</v>
    <v>149.4</v>
    <v>149.5</v>
    <v>150.19999999999999</v>
    <v>149.6</v>
    <v>156.5</v>
    <v>159.6</v>
    <v>163.4</v>
    <v>164.7</v>
    <v>165.4</v>
    <v>164.7</v>
    <v>168.6</v>
    <v>170.3</v>
    <v>170.9</v>
    <v>158.30000000000001</v>
    <v>158.80000000000001</v>
    <v>159.80000000000001</v>
    <v>159.30000000000001</v>
    <v>154.19999999999999</v>
    <v>149.1</v>
    <v>153</v>
    <v>152.1</v>
    <v>154.19999999999999</v>
    <v>153.4</v>
    <v>145.9</v>
    <v>144.30000000000001</v>
    <v>143.5</v>
    <v>145.9</v>
    <v>146.19999999999999</v>
    <v>144.30000000000001</v>
    <v>141.4</v>
    <v>141.1</v>
    <v>137.19999999999999</v>
    <v>136.80000000000001</v>
    <v>136.4</v>
    <v>135.5</v>
    <v>-99999901</v>
    <v>134.69999999999999</v>
    <v>132.30000000000001</v>
    <v>131.30000000000001</v>
    <v>131.69999999999999</v>
    <v>132.5</v>
    <v>133.19999999999999</v>
    <v>134.1</v>
    <v>137.1</v>
    <v>139.6</v>
    <v>144</v>
    <v>143.69999999999999</v>
    <v>139.1</v>
    <v>139</v>
    <v>135.80000000000001</v>
    <v>-99999901</v>
    <v>135</v>
    <v>138.9</v>
    <v>136.9</v>
    <v>136.6</v>
    <v>138.69999999999999</v>
    <v>141.1</v>
    <v>131.4</v>
    <v>128.6</v>
    <v>129.19999999999999</v>
    <v>133.30000000000001</v>
    <v>138.19999999999999</v>
    <v>133.4</v>
    <v>131.4</v>
    <v>128.9</v>
    <v>129.4</v>
    <v>127.2</v>
    <v>123.8</v>
    <v>125.4</v>
    <v>125.7</v>
    <v>127.7</v>
    <v>125.6</v>
    <v>126.2</v>
    <v>125.8</v>
    <v>123.8</v>
    <v>125</v>
    <v>127.1</v>
    <v>127</v>
    <v>107.8</v>
    <v>114.1</v>
    <v>113.1</v>
    <v>116</v>
    <v>118.1</v>
    <v>118.1</v>
    <v>121</v>
    <v>120.7</v>
    <v>120.6</v>
    <v>119.5</v>
    <v>119.9</v>
    <v>120</v>
    <v>119</v>
    <v>117</v>
    <v>116.2</v>
    <v>116.3</v>
    <v>119</v>
    <v>119.8</v>
    <v>115.6</v>
    <v>117.3</v>
    <v>120.6</v>
    <v>122.3</v>
    <v>120.8</v>
    <v>124.2</v>
    <v>123.3</v>
    <v>123.5</v>
    <v>121.8</v>
    <v>122.4</v>
    <v>121.3</v>
    <v>121.2</v>
    <v>116.8</v>
    <v>118</v>
    <v>117.1</v>
    <v>117.4</v>
    <v>113.9</v>
    <v>111</v>
    <v>109.9</v>
    <v>113</v>
    <v>110.5</v>
    <v>112.6</v>
    <v>111.4</v>
    <v>112.8</v>
    <v>-99999901</v>
    <v>111</v>
    <v>113.9</v>
    <v>111.8</v>
    <v>-99999901</v>
    <v>114.3</v>
    <v>118.7</v>
    <v>117.9</v>
    <v>118.3</v>
    <v>114.5</v>
    <v>110.5</v>
    <v>110.9</v>
    <v>114.2</v>
    <v>118.3</v>
    <v>119.4</v>
    <v>118.2</v>
    <v>116.7</v>
    <v>112.4</v>
    <v>115.4</v>
    <v>114.8</v>
    <v>115.8</v>
    <v>115.5</v>
    <v>116.1</v>
    <v>118.3</v>
    <v>117.1</v>
    <v>117.2</v>
    <v>116.3</v>
    <v>111.2</v>
    <v>113.4</v>
    <v>117.4</v>
    <v>121.1</v>
  </a>
  <a r="1" c="257">
    <v>1637.1093000000001</v>
    <v>1657.5126</v>
    <v>1635.6952000000001</v>
    <v>1587.0101999999999</v>
    <v>1613.8779</v>
    <v>1591.8585</v>
    <v>1595.4947</v>
    <v>1582.7679000000001</v>
    <v>1577.1116</v>
    <v>1573.2734</v>
    <v>1588.8282999999999</v>
    <v>1520.5481</v>
    <v>1579.7378000000001</v>
    <v>1560.9505999999999</v>
    <v>1560.5465999999999</v>
    <v>1565.7989</v>
    <v>1541.3553999999999</v>
    <v>1503.579</v>
    <v>1498.9328</v>
    <v>1523.7802999999999</v>
    <v>1562.1627000000001</v>
    <v>1547.4158</v>
    <v>1562.1627000000001</v>
    <v>1576.3035</v>
    <v>1585.7981</v>
    <v>1597.7168999999999</v>
    <v>1634.0790999999999</v>
    <v>1626.2005999999999</v>
    <v>1632.261</v>
    <v>1638.5234</v>
    <v>1628.8268</v>
    <v>1641.9576</v>
    <v>1639.9375</v>
    <v>1656.5025000000001</v>
    <v>1657.9166</v>
    <v>1677.5118</v>
    <v>1663.7750000000001</v>
    <v>1673.2695000000001</v>
    <v>1669.4313</v>
    <v>1720.9445000000001</v>
    <v>1742.1558</v>
    <v>1758.5188000000001</v>
    <v>1796.4972</v>
    <v>1801.7494999999999</v>
    <v>1801.7494999999999</v>
    <v>1799.1233</v>
    <v>1790.8407999999999</v>
    <v>1777.306</v>
    <v>1758.3168000000001</v>
    <v>1762.3570999999999</v>
    <v>1759.5289</v>
    <v>1756.7007000000001</v>
    <v>1772.2556999999999</v>
    <v>1815.0823</v>
    <v>1828.6171999999999</v>
    <v>1815.0823</v>
    <v>-99999901</v>
    <v>1812.8602000000001</v>
    <v>1789.0227</v>
    <v>1798.5173</v>
    <v>1786.8006</v>
    <v>1754.2765999999999</v>
    <v>1762.9630999999999</v>
    <v>1757.5088000000001</v>
    <v>1730.4391000000001</v>
    <v>1773.0636999999999</v>
    <v>1816.4964</v>
    <v>1804.1736000000001</v>
    <v>1788.0126</v>
    <v>1749.0242000000001</v>
    <v>1781.7502999999999</v>
    <v>1799.9313999999999</v>
    <v>1799.9313999999999</v>
    <v>1792.8608999999999</v>
    <v>1771.4476</v>
    <v>1750.6403</v>
    <v>1745.3879999999999</v>
    <v>1750.0343</v>
    <v>1724.9847</v>
    <v>-99999901</v>
    <v>-99999901</v>
    <v>1712.0559000000001</v>
    <v>1736.9034999999999</v>
    <v>1768.6194</v>
    <v>1727.0048999999999</v>
    <v>1754.0744999999999</v>
    <v>1754.0744999999999</v>
    <v>1729.4290000000001</v>
    <v>1735.8933999999999</v>
    <v>1688.8244999999999</v>
    <v>1700.5411999999999</v>
    <v>1716.2982</v>
    <v>1708.6216999999999</v>
    <v>1722.9646</v>
    <v>1736.9034999999999</v>
    <v>1773.8717999999999</v>
    <v>1781.9522999999999</v>
    <v>1783.7704000000001</v>
    <v>1811.0420999999999</v>
    <v>1783.3664000000001</v>
    <v>1803.5676000000001</v>
    <v>1820.7387000000001</v>
    <v>1804.5777</v>
    <v>1808.2139</v>
    <v>1809.4259999999999</v>
    <v>1772.4576999999999</v>
    <v>1786.5986</v>
    <v>1760.1349</v>
    <v>1712.0559000000001</v>
    <v>1696.905</v>
    <v>1736.4994999999999</v>
    <v>1737.25</v>
    <v>1783.4</v>
    <v>1776.2</v>
    <v>1746.8</v>
    <v>1743.2</v>
    <v>1744.8</v>
    <v>1755</v>
    <v>1755.8</v>
    <v>1743</v>
    <v>1727.6</v>
    <v>1693.8</v>
    <v>1695</v>
    <v>1676.8</v>
    <v>1658.4</v>
    <v>1667</v>
    <v>1659.4</v>
    <v>1646.8</v>
    <v>1556.6</v>
    <v>1400</v>
    <v>1450</v>
    <v>1406</v>
    <v>1425</v>
    <v>1415.4</v>
    <v>1402</v>
    <v>1425.2</v>
    <v>1427.8</v>
    <v>1402.6</v>
    <v>1399</v>
    <v>1390.4</v>
    <v>1394.8</v>
    <v>-99999901</v>
    <v>1400.8</v>
    <v>1379.4</v>
    <v>1357.2</v>
    <v>1352</v>
    <v>1357.8</v>
    <v>1347.4</v>
    <v>1344.4</v>
    <v>1344.2</v>
    <v>1348.6</v>
    <v>1377.6</v>
    <v>1359.4</v>
    <v>1332.2</v>
    <v>1337.6</v>
    <v>1321.4</v>
    <v>-99999901</v>
    <v>1312.6</v>
    <v>1304.5999999999999</v>
    <v>1296</v>
    <v>1313.2</v>
    <v>1325</v>
    <v>1316.6</v>
    <v>1341.6</v>
    <v>1315.8</v>
    <v>1305.8</v>
    <v>1319.6</v>
    <v>1328.4</v>
    <v>1329</v>
    <v>1322.6</v>
    <v>1342.6</v>
    <v>1346</v>
    <v>1357.2</v>
    <v>1358.8</v>
    <v>1331</v>
    <v>1350.2</v>
    <v>1354</v>
    <v>1363.8</v>
    <v>1382.2</v>
    <v>1365</v>
    <v>1392.4</v>
    <v>1387.4</v>
    <v>1383.6</v>
    <v>1395</v>
    <v>1387</v>
    <v>1416.6</v>
    <v>1428.8</v>
    <v>1446</v>
    <v>1445.6</v>
    <v>1448</v>
    <v>1445.6</v>
    <v>1377.4</v>
    <v>1387</v>
    <v>1407.2</v>
    <v>1408.2</v>
    <v>1323.6</v>
    <v>1365</v>
    <v>1354.2</v>
    <v>1374.4</v>
    <v>1354.4</v>
    <v>1368.4</v>
    <v>1398</v>
    <v>1409.6</v>
    <v>1384</v>
    <v>1380</v>
    <v>1392.4</v>
    <v>1394.8</v>
    <v>1417.8</v>
    <v>1406.8</v>
    <v>1415.4</v>
    <v>1424</v>
    <v>1422.2</v>
    <v>1387.8</v>
    <v>1492.4</v>
    <v>1483.6</v>
    <v>1457.8</v>
    <v>1445</v>
    <v>1452.4</v>
    <v>1443.8</v>
    <v>1449.4</v>
    <v>1428</v>
    <v>1420.8</v>
    <v>1427</v>
    <v>1453.2</v>
    <v>1454.8</v>
    <v>1452.8</v>
    <v>-99999901</v>
    <v>1440.2</v>
    <v>1444.6</v>
    <v>1437.6</v>
    <v>-99999901</v>
    <v>1451</v>
    <v>1447.8</v>
    <v>1431.6</v>
    <v>1432.2</v>
    <v>1421.4</v>
    <v>1414</v>
    <v>1409.8</v>
    <v>1431</v>
    <v>1434.6</v>
    <v>1436.2</v>
    <v>1437.8</v>
    <v>1410</v>
    <v>1418.6</v>
    <v>1406.8</v>
    <v>1410.8</v>
    <v>1387</v>
    <v>1403.6</v>
    <v>1405.2</v>
    <v>1410</v>
    <v>1413</v>
    <v>1423.4</v>
    <v>1419.6</v>
    <v>1427.4</v>
    <v>1439.6</v>
    <v>1461</v>
    <v>1485.6</v>
  </a>
  <a r="1" c="257">
    <v>53.09</v>
    <v>53.4</v>
    <v>53.96</v>
    <v>51.71</v>
    <v>52.63</v>
    <v>51.93</v>
    <v>51.29</v>
    <v>51.22</v>
    <v>50.92</v>
    <v>51.31</v>
    <v>52.2</v>
    <v>46.545000000000002</v>
    <v>49.68</v>
    <v>48.435000000000002</v>
    <v>45.78</v>
    <v>46.075000000000003</v>
    <v>45.155000000000001</v>
    <v>43.03</v>
    <v>41.25</v>
    <v>41.96</v>
    <v>45.38</v>
    <v>44.59</v>
    <v>45.465000000000003</v>
    <v>47.734999999999999</v>
    <v>47.395000000000003</v>
    <v>48.604999999999997</v>
    <v>48</v>
    <v>49.14</v>
    <v>48.63</v>
    <v>50.24</v>
    <v>49.51</v>
    <v>49.494999999999997</v>
    <v>48.75</v>
    <v>48.78</v>
    <v>50</v>
    <v>48.12</v>
    <v>47.055</v>
    <v>47.39</v>
    <v>46.89</v>
    <v>46.305</v>
    <v>45.185000000000002</v>
    <v>44.335000000000001</v>
    <v>44.585000000000001</v>
    <v>45.08</v>
    <v>44.12</v>
    <v>44.14</v>
    <v>44.98</v>
    <v>45.37</v>
    <v>46.33</v>
    <v>46.924999999999997</v>
    <v>46.11</v>
    <v>45.4</v>
    <v>45.884999999999998</v>
    <v>45.77</v>
    <v>46.31</v>
    <v>45.88</v>
    <v>-99999901</v>
    <v>46.18</v>
    <v>45.65</v>
    <v>44.024999999999999</v>
    <v>43.37</v>
    <v>42.344999999999999</v>
    <v>42.59</v>
    <v>43.115000000000002</v>
    <v>42.96</v>
    <v>43.875</v>
    <v>43.664999999999999</v>
    <v>43.8</v>
    <v>43.8</v>
    <v>43.43</v>
    <v>43.6</v>
    <v>44.505000000000003</v>
    <v>44.01</v>
    <v>44.29</v>
    <v>45.335000000000001</v>
    <v>45.234999999999999</v>
    <v>45.14</v>
    <v>44.89</v>
    <v>45.125</v>
    <v>-99999901</v>
    <v>-99999901</v>
    <v>45.594999999999999</v>
    <v>45.59</v>
    <v>45.935000000000002</v>
    <v>44.79</v>
    <v>43.7</v>
    <v>42.825000000000003</v>
    <v>43.37</v>
    <v>44.064999999999998</v>
    <v>42.24</v>
    <v>42.26</v>
    <v>43.744999999999997</v>
    <v>43.445</v>
    <v>43.84</v>
    <v>42.31</v>
    <v>43.395000000000003</v>
    <v>43.31</v>
    <v>43.435000000000002</v>
    <v>43.01</v>
    <v>42.31</v>
    <v>42.41</v>
    <v>42.664999999999999</v>
    <v>41.354999999999997</v>
    <v>41.295000000000002</v>
    <v>42.295000000000002</v>
    <v>42.2</v>
    <v>42.015000000000001</v>
    <v>42.42</v>
    <v>41.914999999999999</v>
    <v>41.02</v>
    <v>41.9</v>
    <v>42.78</v>
    <v>44.07</v>
    <v>43.45</v>
    <v>43.33</v>
    <v>43.23</v>
    <v>43.81</v>
    <v>43.53</v>
    <v>45.32</v>
    <v>44.424999999999997</v>
    <v>45.244999999999997</v>
    <v>45.055</v>
    <v>45.4</v>
    <v>45.83</v>
    <v>45.1</v>
    <v>44.91</v>
    <v>45.24</v>
    <v>44.994999999999997</v>
    <v>45.47</v>
    <v>45.604999999999997</v>
    <v>45.655000000000001</v>
    <v>45.865000000000002</v>
    <v>45.73</v>
    <v>45.784999999999997</v>
    <v>45.715000000000003</v>
    <v>44.82</v>
    <v>44.515000000000001</v>
    <v>44.37</v>
    <v>44.12</v>
    <v>44.32</v>
    <v>43.67</v>
    <v>-99999901</v>
    <v>43.75</v>
    <v>43.88</v>
    <v>42.7</v>
    <v>43.715000000000003</v>
    <v>43.45</v>
    <v>45.23</v>
    <v>44.674999999999997</v>
    <v>45.23</v>
    <v>45.98</v>
    <v>46.96</v>
    <v>46.465000000000003</v>
    <v>46.21</v>
    <v>47.62</v>
    <v>47.805</v>
    <v>-99999901</v>
    <v>49</v>
    <v>48.465000000000003</v>
    <v>47.96</v>
    <v>46.225000000000001</v>
    <v>44.71</v>
    <v>43.29</v>
    <v>41.854999999999997</v>
    <v>40.715000000000003</v>
    <v>41.39</v>
    <v>41.78</v>
    <v>43.12</v>
    <v>42.854999999999997</v>
    <v>42.53</v>
    <v>42.68</v>
    <v>42.19</v>
    <v>41.494999999999997</v>
    <v>39.090000000000003</v>
    <v>41.77</v>
    <v>42.45</v>
    <v>42.67</v>
    <v>42.604999999999997</v>
    <v>40.61</v>
    <v>42.045000000000002</v>
    <v>41.384999999999998</v>
    <v>42.54</v>
    <v>42.975000000000001</v>
    <v>42.55</v>
    <v>42.78</v>
    <v>41.27</v>
    <v>42.02</v>
    <v>42.204999999999998</v>
    <v>41.774999999999999</v>
    <v>42.23</v>
    <v>42.75</v>
    <v>42.015000000000001</v>
    <v>42.85</v>
    <v>42.564999999999998</v>
    <v>43.3</v>
    <v>43.515000000000001</v>
    <v>43.604999999999997</v>
    <v>43.715000000000003</v>
    <v>43.13</v>
    <v>44.42</v>
    <v>45.475000000000001</v>
    <v>45.515000000000001</v>
    <v>45.57</v>
    <v>45.484999999999999</v>
    <v>45.94</v>
    <v>46.31</v>
    <v>45.814999999999998</v>
    <v>46.325000000000003</v>
    <v>46.905000000000001</v>
    <v>46.125</v>
    <v>46.65</v>
    <v>46.375</v>
    <v>46.424999999999997</v>
    <v>46.234999999999999</v>
    <v>45.9</v>
    <v>46.44</v>
    <v>45.774999999999999</v>
    <v>46.37</v>
    <v>46.155000000000001</v>
    <v>45.465000000000003</v>
    <v>45.18</v>
    <v>45</v>
    <v>45.52</v>
    <v>46.244999999999997</v>
    <v>46.1</v>
    <v>46.03</v>
    <v>-99999901</v>
    <v>46.24</v>
    <v>46.225000000000001</v>
    <v>45.41</v>
    <v>-99999901</v>
    <v>47.13</v>
    <v>47.445</v>
    <v>48.314999999999998</v>
    <v>48.005000000000003</v>
    <v>48.25</v>
    <v>48.034999999999997</v>
    <v>48.075000000000003</v>
    <v>48.75</v>
    <v>49.615000000000002</v>
    <v>49.75</v>
    <v>49.5</v>
    <v>49.465000000000003</v>
    <v>48.805</v>
    <v>49.274999999999999</v>
    <v>49.81</v>
    <v>50.13</v>
    <v>50.95</v>
    <v>52.5</v>
    <v>52.59</v>
    <v>52.98</v>
    <v>52.58</v>
    <v>52.98</v>
    <v>53.49</v>
    <v>53.33</v>
    <v>52.83</v>
    <v>53.45</v>
  </a>
  <a r="1" c="257">
    <v>497.5</v>
    <v>487.1</v>
    <v>484</v>
    <v>484.8</v>
    <v>498</v>
    <v>504</v>
    <v>483.2</v>
    <v>481.1</v>
    <v>484.6</v>
    <v>485.7</v>
    <v>478.8</v>
    <v>448</v>
    <v>465.6</v>
    <v>450.6</v>
    <v>437.3</v>
    <v>428</v>
    <v>417.6</v>
    <v>397.6</v>
    <v>386.8</v>
    <v>376.4</v>
    <v>414.3</v>
    <v>419.5</v>
    <v>421.1</v>
    <v>433.5</v>
    <v>395.9</v>
    <v>415.3</v>
    <v>412.4</v>
    <v>409</v>
    <v>406.7</v>
    <v>419.9</v>
    <v>416.2</v>
    <v>417.8</v>
    <v>413.3</v>
    <v>415.4</v>
    <v>431.6</v>
    <v>428.5</v>
    <v>420.8</v>
    <v>418.4</v>
    <v>413.2</v>
    <v>412</v>
    <v>412.2</v>
    <v>411.6</v>
    <v>416</v>
    <v>417.6</v>
    <v>409</v>
    <v>403.8</v>
    <v>404</v>
    <v>393.6</v>
    <v>405</v>
    <v>414</v>
    <v>406</v>
    <v>395.4</v>
    <v>399.4</v>
    <v>418</v>
    <v>425.8</v>
    <v>431.6</v>
    <v>-99999901</v>
    <v>434.2</v>
    <v>424.6</v>
    <v>406.4</v>
    <v>430.2</v>
    <v>441.8</v>
    <v>436.8</v>
    <v>439.2</v>
    <v>449</v>
    <v>456</v>
    <v>468.4</v>
    <v>479.6</v>
    <v>486.6</v>
    <v>473.4</v>
    <v>474.2</v>
    <v>480.8</v>
    <v>478.2</v>
    <v>472.6</v>
    <v>478.6</v>
    <v>487.2</v>
    <v>483.6</v>
    <v>486.4</v>
    <v>479.8</v>
    <v>-99999901</v>
    <v>-99999901</v>
    <v>492.4</v>
    <v>487.8</v>
    <v>484.4</v>
    <v>483.4</v>
    <v>470.6</v>
    <v>474.4</v>
    <v>493.4</v>
    <v>502</v>
    <v>488.6</v>
    <v>493.2</v>
    <v>497</v>
    <v>495</v>
    <v>479.8</v>
    <v>481.4</v>
    <v>493.8</v>
    <v>496.2</v>
    <v>500.5</v>
    <v>493.6</v>
    <v>499</v>
    <v>485.8</v>
    <v>489.6</v>
    <v>474.4</v>
    <v>474.8</v>
    <v>487.8</v>
    <v>500.5</v>
    <v>494</v>
    <v>495.6</v>
    <v>491.6</v>
    <v>469.6</v>
    <v>475.4</v>
    <v>477</v>
    <v>488</v>
    <v>486</v>
    <v>477</v>
    <v>522</v>
    <v>537</v>
    <v>536</v>
    <v>536</v>
    <v>542.5</v>
    <v>542</v>
    <v>531.5</v>
    <v>534.5</v>
    <v>541</v>
    <v>546</v>
    <v>552.5</v>
    <v>555.5</v>
    <v>575</v>
    <v>578</v>
    <v>584.5</v>
    <v>602.5</v>
    <v>597.5</v>
    <v>593</v>
    <v>592</v>
    <v>589.5</v>
    <v>588.5</v>
    <v>579</v>
    <v>579</v>
    <v>578.5</v>
    <v>581.5</v>
    <v>568</v>
    <v>-99999901</v>
    <v>568</v>
    <v>583</v>
    <v>570.5</v>
    <v>583.5</v>
    <v>578</v>
    <v>592.5</v>
    <v>595.5</v>
    <v>592.5</v>
    <v>606</v>
    <v>618</v>
    <v>628</v>
    <v>624.5</v>
    <v>627.5</v>
    <v>625</v>
    <v>-99999901</v>
    <v>612.5</v>
    <v>615.5</v>
    <v>621</v>
    <v>605</v>
    <v>570.5</v>
    <v>577.5</v>
    <v>575</v>
    <v>566.5</v>
    <v>564</v>
    <v>558</v>
    <v>584</v>
    <v>590</v>
    <v>587.5</v>
    <v>577.5</v>
    <v>572</v>
    <v>575</v>
    <v>570</v>
    <v>579.5</v>
    <v>600</v>
    <v>613.5</v>
    <v>616</v>
    <v>600</v>
    <v>589</v>
    <v>584.5</v>
    <v>595.5</v>
    <v>619</v>
    <v>627</v>
    <v>632</v>
    <v>627</v>
    <v>624.5</v>
    <v>630</v>
    <v>633</v>
    <v>648.5</v>
    <v>645</v>
    <v>646</v>
    <v>644.5</v>
    <v>661</v>
    <v>658</v>
    <v>606.5</v>
    <v>632</v>
    <v>625</v>
    <v>604.5</v>
    <v>627</v>
    <v>623</v>
    <v>643.5</v>
    <v>654</v>
    <v>647</v>
    <v>648</v>
    <v>653.5</v>
    <v>645</v>
    <v>651</v>
    <v>649.5</v>
    <v>667.5</v>
    <v>649</v>
    <v>648</v>
    <v>649</v>
    <v>641.5</v>
    <v>642</v>
    <v>648</v>
    <v>642.5</v>
    <v>630</v>
    <v>639</v>
    <v>649</v>
    <v>635</v>
    <v>649</v>
    <v>658</v>
    <v>672.5</v>
    <v>677</v>
    <v>678.5</v>
    <v>-99999901</v>
    <v>678</v>
    <v>678</v>
    <v>679.5</v>
    <v>-99999901</v>
    <v>668</v>
    <v>683</v>
    <v>687.5</v>
    <v>686</v>
    <v>667</v>
    <v>668</v>
    <v>666.5</v>
    <v>655.5</v>
    <v>657.5</v>
    <v>633.5</v>
    <v>637</v>
    <v>634.5</v>
    <v>646</v>
    <v>642.5</v>
    <v>637.5</v>
    <v>646</v>
    <v>646</v>
    <v>662.5</v>
    <v>665</v>
    <v>668.5</v>
    <v>665</v>
    <v>661</v>
    <v>656.5</v>
    <v>661.5</v>
    <v>657</v>
    <v>667.5</v>
  </a>
  <a r="1" c="257">
    <v>420</v>
    <v>421.05</v>
    <v>417.75</v>
    <v>422.1</v>
    <v>427</v>
    <v>425.3</v>
    <v>420.7</v>
    <v>422</v>
    <v>417.85</v>
    <v>422.2</v>
    <v>427.35</v>
    <v>422.25</v>
    <v>439.15</v>
    <v>442.15</v>
    <v>444.95</v>
    <v>452.6</v>
    <v>476.5</v>
    <v>460.65</v>
    <v>474.85</v>
    <v>476.2</v>
    <v>470.1</v>
    <v>498</v>
    <v>511.3</v>
    <v>481.55</v>
    <v>460.3</v>
    <v>473.15</v>
    <v>475.1</v>
    <v>479.25</v>
    <v>497.55</v>
    <v>502.2</v>
    <v>511.2</v>
    <v>500.3</v>
    <v>506</v>
    <v>499.6</v>
    <v>480.65</v>
    <v>500.7</v>
    <v>500</v>
    <v>507.6</v>
    <v>505</v>
    <v>516.79999999999995</v>
    <v>518.6</v>
    <v>514.70000000000005</v>
    <v>528</v>
    <v>520.4</v>
    <v>524.79999999999995</v>
    <v>530.1</v>
    <v>526.79999999999995</v>
    <v>535.6</v>
    <v>518.9</v>
    <v>489.7</v>
    <v>476.2</v>
    <v>449.35</v>
    <v>464.8</v>
    <v>479.65</v>
    <v>483.4</v>
    <v>497.3</v>
    <v>-99999901</v>
    <v>483.5</v>
    <v>482.3</v>
    <v>484.1</v>
    <v>487.6</v>
    <v>458.55</v>
    <v>455.5</v>
    <v>476</v>
    <v>455</v>
    <v>461.35</v>
    <v>477</v>
    <v>498.25</v>
    <v>498.2</v>
    <v>497.95</v>
    <v>497.35</v>
    <v>513</v>
    <v>519.4</v>
    <v>520.79999999999995</v>
    <v>519.20000000000005</v>
    <v>526.20000000000005</v>
    <v>526.5</v>
    <v>522.1</v>
    <v>523.70000000000005</v>
    <v>-99999901</v>
    <v>-99999901</v>
    <v>541.5</v>
    <v>539.6</v>
    <v>538</v>
    <v>533.20000000000005</v>
    <v>505.5</v>
    <v>481.3</v>
    <v>483.3</v>
    <v>492.6</v>
    <v>464</v>
    <v>461.2</v>
    <v>472.75</v>
    <v>482.6</v>
    <v>449.35</v>
    <v>442.8</v>
    <v>446.25</v>
    <v>452.75</v>
    <v>460.25</v>
    <v>460.25</v>
    <v>445.1</v>
    <v>426.35</v>
    <v>434.75</v>
    <v>400</v>
    <v>408.45</v>
    <v>433.25</v>
    <v>431.35</v>
    <v>426.2</v>
    <v>422.05</v>
    <v>418.45</v>
    <v>401.3</v>
    <v>406.85</v>
    <v>419.8</v>
    <v>419.45</v>
    <v>426.05</v>
    <v>419.8</v>
    <v>422.2</v>
    <v>432.8</v>
    <v>438.8</v>
    <v>447</v>
    <v>449.35</v>
    <v>461.85</v>
    <v>460.7</v>
    <v>448.4</v>
    <v>446.05</v>
    <v>459.75</v>
    <v>466.8</v>
    <v>465.35</v>
    <v>464.3</v>
    <v>469.95</v>
    <v>474.6</v>
    <v>472.4</v>
    <v>464.5</v>
    <v>482.9</v>
    <v>486.7</v>
    <v>498.25</v>
    <v>487.15</v>
    <v>492.2</v>
    <v>506</v>
    <v>497.7</v>
    <v>505</v>
    <v>498.9</v>
    <v>-99999901</v>
    <v>483.95</v>
    <v>473.3</v>
    <v>442</v>
    <v>453.25</v>
    <v>471.5</v>
    <v>486.85</v>
    <v>468.25</v>
    <v>471.15</v>
    <v>488.4</v>
    <v>499.35</v>
    <v>497.7</v>
    <v>493.85</v>
    <v>502</v>
    <v>489.3</v>
    <v>-99999901</v>
    <v>480.9</v>
    <v>486</v>
    <v>490</v>
    <v>461.55</v>
    <v>456.45</v>
    <v>471.4</v>
    <v>480.75</v>
    <v>486.75</v>
    <v>478.15</v>
    <v>486.55</v>
    <v>500.8</v>
    <v>500.3</v>
    <v>494.1</v>
    <v>493.85</v>
    <v>493.4</v>
    <v>484.2</v>
    <v>486.1</v>
    <v>488.3</v>
    <v>484.35</v>
    <v>487.3</v>
    <v>483.05</v>
    <v>473</v>
    <v>484.7</v>
    <v>502.1</v>
    <v>501.9</v>
    <v>502.7</v>
    <v>515.9</v>
    <v>501</v>
    <v>496.75</v>
    <v>499.5</v>
    <v>523.79999999999995</v>
    <v>514.1</v>
    <v>519</v>
    <v>532</v>
    <v>532</v>
    <v>524.70000000000005</v>
    <v>510.4</v>
    <v>501.2</v>
    <v>502</v>
    <v>512</v>
    <v>519.5</v>
    <v>517.29999999999995</v>
    <v>511.9</v>
    <v>505.8</v>
    <v>496.85</v>
    <v>514.9</v>
    <v>530.29999999999995</v>
    <v>536</v>
    <v>533.79999999999995</v>
    <v>538.29999999999995</v>
    <v>550.79999999999995</v>
    <v>563.5</v>
    <v>556.70000000000005</v>
    <v>558.29999999999995</v>
    <v>561.6</v>
    <v>556.1</v>
    <v>540.29999999999995</v>
    <v>548.6</v>
    <v>542.5</v>
    <v>537.4</v>
    <v>545.5</v>
    <v>541</v>
    <v>532.6</v>
    <v>531.1</v>
    <v>536.79999999999995</v>
    <v>548</v>
    <v>560.79999999999995</v>
    <v>557</v>
    <v>558</v>
    <v>-99999901</v>
    <v>559.70000000000005</v>
    <v>558.29999999999995</v>
    <v>552.4</v>
    <v>-99999901</v>
    <v>544.4</v>
    <v>506.6</v>
    <v>514</v>
    <v>525.9</v>
    <v>542.6</v>
    <v>534.1</v>
    <v>535.4</v>
    <v>543.70000000000005</v>
    <v>558.4</v>
    <v>552.5</v>
    <v>552.9</v>
    <v>576.6</v>
    <v>564.1</v>
    <v>575.9</v>
    <v>578.1</v>
    <v>565.6</v>
    <v>558.5</v>
    <v>549.5</v>
    <v>548.20000000000005</v>
    <v>549.20000000000005</v>
    <v>541.20000000000005</v>
    <v>542.5</v>
    <v>545.6</v>
    <v>554.5</v>
    <v>545.9</v>
    <v>550.79999999999995</v>
  </a>
  <a r="1" c="257">
    <v>3518</v>
    <v>3599.5</v>
    <v>3579.5</v>
    <v>3617.5</v>
    <v>3516</v>
    <v>3582</v>
    <v>3523</v>
    <v>3526</v>
    <v>3574</v>
    <v>3576.5</v>
    <v>3532.5</v>
    <v>3595</v>
    <v>3735</v>
    <v>3823</v>
    <v>3955.5</v>
    <v>3929</v>
    <v>3968</v>
    <v>3828</v>
    <v>3855.5</v>
    <v>3832.5</v>
    <v>3753.5</v>
    <v>3818.5</v>
    <v>3900</v>
    <v>3698.5</v>
    <v>3674.5</v>
    <v>3705.5</v>
    <v>3654</v>
    <v>3684.5</v>
    <v>3910</v>
    <v>3908.5</v>
    <v>3926</v>
    <v>3941</v>
    <v>3979</v>
    <v>3896</v>
    <v>3801</v>
    <v>3976</v>
    <v>3972.5</v>
    <v>4069.5</v>
    <v>4060</v>
    <v>4132.5</v>
    <v>4050</v>
    <v>3978</v>
    <v>4170.5</v>
    <v>4070.5</v>
    <v>4100.5</v>
    <v>4148</v>
    <v>4168.5</v>
    <v>4155</v>
    <v>4035.5</v>
    <v>3679</v>
    <v>3460.5</v>
    <v>3223.5</v>
    <v>3311.5</v>
    <v>3506.5</v>
    <v>3453.5</v>
    <v>3586</v>
    <v>-99999901</v>
    <v>3580</v>
    <v>3507.5</v>
    <v>3521</v>
    <v>3488.5</v>
    <v>3300</v>
    <v>3286</v>
    <v>3397.5</v>
    <v>3242.5</v>
    <v>3304.5</v>
    <v>3348.5</v>
    <v>3498.5</v>
    <v>3413</v>
    <v>3467</v>
    <v>3523.5</v>
    <v>3654</v>
    <v>3624.5</v>
    <v>3704.5</v>
    <v>3757</v>
    <v>3803</v>
    <v>3850</v>
    <v>3887</v>
    <v>3850</v>
    <v>-99999901</v>
    <v>-99999901</v>
    <v>3966.5</v>
    <v>4017.5</v>
    <v>4007</v>
    <v>3904.5</v>
    <v>3613</v>
    <v>3518.5</v>
    <v>3455</v>
    <v>3551</v>
    <v>3447</v>
    <v>3344.5</v>
    <v>3353.5</v>
    <v>3374</v>
    <v>3207</v>
    <v>3061</v>
    <v>3066</v>
    <v>3133.5</v>
    <v>3156.5</v>
    <v>3102</v>
    <v>2937</v>
    <v>2821.5</v>
    <v>2840</v>
    <v>2605</v>
    <v>2629</v>
    <v>2816</v>
    <v>2824.5</v>
    <v>2724.5</v>
    <v>2730.5</v>
    <v>2685</v>
    <v>2547.5</v>
    <v>2550</v>
    <v>2637.5</v>
    <v>2637</v>
    <v>2604</v>
    <v>2627.5</v>
    <v>2665.5</v>
    <v>2729</v>
    <v>2751</v>
    <v>2775</v>
    <v>2844.5</v>
    <v>2950</v>
    <v>2832.5</v>
    <v>2790</v>
    <v>2778</v>
    <v>2866</v>
    <v>2897</v>
    <v>2949</v>
    <v>2928.5</v>
    <v>2957</v>
    <v>3007</v>
    <v>2963</v>
    <v>2901</v>
    <v>3002.5</v>
    <v>2966.5</v>
    <v>2907</v>
    <v>2842.5</v>
    <v>2854</v>
    <v>2943.5</v>
    <v>2879</v>
    <v>2919.5</v>
    <v>2922.5</v>
    <v>-99999901</v>
    <v>2786.5</v>
    <v>2783</v>
    <v>2678</v>
    <v>2751.5</v>
    <v>2769</v>
    <v>2806.5</v>
    <v>2744</v>
    <v>2794.5</v>
    <v>2926.5</v>
    <v>2990.5</v>
    <v>2920.5</v>
    <v>2851.5</v>
    <v>2815.5</v>
    <v>2818.5</v>
    <v>-99999901</v>
    <v>2778</v>
    <v>2814.5</v>
    <v>2838.5</v>
    <v>2670</v>
    <v>2601</v>
    <v>2642.5</v>
    <v>2728.5</v>
    <v>2760</v>
    <v>2735.5</v>
    <v>2795</v>
    <v>2917</v>
    <v>2870</v>
    <v>2780.5</v>
    <v>2774</v>
    <v>2752.5</v>
    <v>2708</v>
    <v>2651.5</v>
    <v>2649</v>
    <v>2593</v>
    <v>2673.5</v>
    <v>2656.5</v>
    <v>2630</v>
    <v>2653</v>
    <v>2734</v>
    <v>2686.5</v>
    <v>2658.5</v>
    <v>2772.5</v>
    <v>2716</v>
    <v>2625</v>
    <v>2608.5</v>
    <v>2766.5</v>
    <v>2670.5</v>
    <v>2656</v>
    <v>2951.5</v>
    <v>2978</v>
    <v>3064</v>
    <v>3057.5</v>
    <v>3132</v>
    <v>3351</v>
    <v>3319</v>
    <v>3344.5</v>
    <v>3241</v>
    <v>3142</v>
    <v>3160.5</v>
    <v>3087</v>
    <v>3138.5</v>
    <v>3191</v>
    <v>3228.5</v>
    <v>3204</v>
    <v>3173.5</v>
    <v>3289.5</v>
    <v>3407.5</v>
    <v>3301.5</v>
    <v>3296</v>
    <v>3337</v>
    <v>3324.5</v>
    <v>3270</v>
    <v>3299.5</v>
    <v>3190</v>
    <v>3155</v>
    <v>3205</v>
    <v>3132.5</v>
    <v>3114.5</v>
    <v>3100</v>
    <v>3113</v>
    <v>3124</v>
    <v>3249.5</v>
    <v>3204</v>
    <v>3249.5</v>
    <v>-99999901</v>
    <v>3286</v>
    <v>3254.5</v>
    <v>3236.5</v>
    <v>-99999901</v>
    <v>3267</v>
    <v>3180</v>
    <v>3319</v>
    <v>3509</v>
    <v>3581.5</v>
    <v>3493.5</v>
    <v>3533</v>
    <v>3621</v>
    <v>3568</v>
    <v>3552.5</v>
    <v>3589</v>
    <v>3672.5</v>
    <v>3563.5</v>
    <v>3566</v>
    <v>3588.5</v>
    <v>3580</v>
    <v>3596.5</v>
    <v>3595</v>
    <v>3557</v>
    <v>3520.5</v>
    <v>3466.5</v>
    <v>3387</v>
    <v>3387</v>
    <v>3415</v>
    <v>3352</v>
    <v>3387</v>
  </a>
</arrayData>
</file>

<file path=xl/richData/rdrichvalue.xml><?xml version="1.0" encoding="utf-8"?>
<rvData xmlns="http://schemas.microsoft.com/office/spreadsheetml/2017/richdata" count="4205">
  <rv s="0">
    <v>https://www.bing.com/financeapi/forcetrigger?t=bqpydm&amp;q=XLON%3aAAF&amp;form=skydnc</v>
    <v>Learn more on Bing</v>
  </rv>
  <rv s="1">
    <v>0</v>
    <v>AIRTEL AFRICA PLC (XLON:AAF)</v>
    <v>2</v>
    <v>3</v>
    <v>Finance</v>
    <v>4</v>
    <v>en-GB</v>
    <v>bqpydm</v>
    <v>268435456</v>
    <v>1</v>
    <v>Powered by Refinitiv</v>
    <v>173.1</v>
    <v>105.6</v>
    <v>1.5404</v>
    <v>0.9</v>
    <v>7.4319999999999994E-3</v>
    <v>GBp</v>
    <v>Airtel Africa plc is a United Kingdom-based company, which is a provider of telecommunications and mobile money services. The Company operates through three segments: Nigeria, East Africa, and Francophone Africa. The East Africa segment comprises operations in Kenya, Malawi, Rwanda, Tanzania, Uganda, and Zambia. The Francophone Africa segment comprises operations in Chad, Republic of the Congo, the Democratic Republic of the Congo (DRC), Gabon, Madagascar, Niger and the Seychelles. It provides voice, data, and mobile money services. The voice services include pre- and post-paid wireless voice services, international roaming and fixed-line telephony services. The data services provide a suite of data communications services, including second-generation (2G), third-generation (3G), and fourth-generation (4G). It provides 4G services in all 14 of its markets. The mobile money service includes digital wallet payments systems, microloans, savings, and international money transfers.</v>
    <v>3757</v>
    <v>London Stock Exchange</v>
    <v>XLON</v>
    <v>XLON</v>
    <v>First Fl, 53/54 Grosvenor Street, LONDON, UNITED KINGDOM-NA, W1K 3HU GB</v>
    <v>122.6</v>
    <v>Telecommunications Services</v>
    <v>Stock</v>
    <v>44965.714124571095</v>
    <v>0</v>
    <v>120.8</v>
    <v>4541333000</v>
    <v>AIRTEL AFRICA PLC</v>
    <v>AIRTEL AFRICA PLC</v>
    <v>121.5</v>
    <v>7.8893000000000004</v>
    <v>121.1</v>
    <v>122</v>
    <v>3758152000</v>
    <v>AAF</v>
    <v>AIRTEL AFRICA PLC (XLON:AAF)</v>
    <v>3604771</v>
    <v>3864450</v>
    <v>2018</v>
  </rv>
  <rv s="2">
    <v>1</v>
  </rv>
  <rv s="3">
    <fb>139.1</fb>
    <v>5</v>
  </rv>
  <rv s="3">
    <fb>144</fb>
    <v>5</v>
  </rv>
  <rv s="3">
    <fb>147.80000000000001</fb>
    <v>5</v>
  </rv>
  <rv s="3">
    <fb>144.30000000000001</fb>
    <v>5</v>
  </rv>
  <rv s="3">
    <fb>150</fb>
    <v>5</v>
  </rv>
  <rv s="3">
    <fb>151.1</fb>
    <v>5</v>
  </rv>
  <rv s="3">
    <fb>151.4</fb>
    <v>5</v>
  </rv>
  <rv s="3">
    <fb>153.9</fb>
    <v>5</v>
  </rv>
  <rv s="3">
    <fb>154.5</fb>
    <v>5</v>
  </rv>
  <rv s="3">
    <fb>152.5</fb>
    <v>5</v>
  </rv>
  <rv s="3">
    <fb>149.4</fb>
    <v>5</v>
  </rv>
  <rv s="3">
    <fb>138.9</fb>
    <v>5</v>
  </rv>
  <rv s="3">
    <fb>144.5</fb>
    <v>5</v>
  </rv>
  <rv s="3">
    <fb>142.1</fb>
    <v>5</v>
  </rv>
  <rv s="3">
    <fb>142.30000000000001</fb>
    <v>5</v>
  </rv>
  <rv s="3">
    <fb>147.69999999999999</fb>
    <v>5</v>
  </rv>
  <rv s="3">
    <fb>139</fb>
    <v>5</v>
  </rv>
  <rv s="3">
    <fb>131.69999999999999</fb>
    <v>5</v>
  </rv>
  <rv s="3">
    <fb>127.9</fb>
    <v>5</v>
  </rv>
  <rv s="3">
    <fb>129.30000000000001</fb>
    <v>5</v>
  </rv>
  <rv s="3">
    <fb>137.6</fb>
    <v>5</v>
  </rv>
  <rv s="3">
    <fb>139.80000000000001</fb>
    <v>5</v>
  </rv>
  <rv s="3">
    <fb>142.4</fb>
    <v>5</v>
  </rv>
  <rv s="3">
    <fb>143</fb>
    <v>5</v>
  </rv>
  <rv s="3">
    <fb>146.6</fb>
    <v>5</v>
  </rv>
  <rv s="3">
    <fb>152</fb>
    <v>5</v>
  </rv>
  <rv s="3">
    <fb>149.80000000000001</fb>
    <v>5</v>
  </rv>
  <rv s="3">
    <fb>151</fb>
    <v>5</v>
  </rv>
  <rv s="3">
    <fb>155.5</fb>
    <v>5</v>
  </rv>
  <rv s="3">
    <fb>139.5</fb>
    <v>5</v>
  </rv>
  <rv s="3">
    <fb>141</fb>
    <v>5</v>
  </rv>
  <rv s="3">
    <fb>141.5</fb>
    <v>5</v>
  </rv>
  <rv s="3">
    <fb>138.30000000000001</fb>
    <v>5</v>
  </rv>
  <rv s="3">
    <fb>138.80000000000001</fb>
    <v>5</v>
  </rv>
  <rv s="3">
    <fb>143.9</fb>
    <v>5</v>
  </rv>
  <rv s="3">
    <fb>144.19999999999999</fb>
    <v>5</v>
  </rv>
  <rv s="3">
    <fb>149.19999999999999</fb>
    <v>5</v>
  </rv>
  <rv s="3">
    <fb>148.5</fb>
    <v>5</v>
  </rv>
  <rv s="3">
    <fb>145.9</fb>
    <v>5</v>
  </rv>
  <rv s="3">
    <fb>143.5</fb>
    <v>5</v>
  </rv>
  <rv s="3">
    <fb>143.19999999999999</fb>
    <v>5</v>
  </rv>
  <rv s="3">
    <fb>149.1</fb>
    <v>5</v>
  </rv>
  <rv s="4">
    <fb t="e">#N/A</fb>
    <v>6</v>
    <v>4</v>
  </rv>
  <rv s="3">
    <fb>146</fb>
    <v>5</v>
  </rv>
  <rv s="3">
    <fb>145.19999999999999</fb>
    <v>5</v>
  </rv>
  <rv s="3">
    <fb>148</fb>
    <v>5</v>
  </rv>
  <rv s="3">
    <fb>144.1</fb>
    <v>5</v>
  </rv>
  <rv s="3">
    <fb>140.19999999999999</fb>
    <v>5</v>
  </rv>
  <rv s="3">
    <fb>135.6</fb>
    <v>5</v>
  </rv>
  <rv s="3">
    <fb>134.5</fb>
    <v>5</v>
  </rv>
  <rv s="3">
    <fb>143.30000000000001</fb>
    <v>5</v>
  </rv>
  <rv s="3">
    <fb>143.6</fb>
    <v>5</v>
  </rv>
  <rv s="3">
    <fb>145</fb>
    <v>5</v>
  </rv>
  <rv s="3">
    <fb>148.80000000000001</fb>
    <v>5</v>
  </rv>
  <rv s="3">
    <fb>152.6</fb>
    <v>5</v>
  </rv>
  <rv s="3">
    <fb>155</fb>
    <v>5</v>
  </rv>
  <rv s="3">
    <fb>160.30000000000001</fb>
    <v>5</v>
  </rv>
  <rv s="3">
    <fb>159.9</fb>
    <v>5</v>
  </rv>
  <rv s="3">
    <fb>151.80000000000001</fb>
    <v>5</v>
  </rv>
  <rv s="3">
    <fb>154.6</fb>
    <v>5</v>
  </rv>
  <rv s="3">
    <fb>156.6</fb>
    <v>5</v>
  </rv>
  <rv s="3">
    <fb>140.4</fb>
    <v>5</v>
  </rv>
  <rv s="3">
    <fb>142.19999999999999</fb>
    <v>5</v>
  </rv>
  <rv s="3">
    <fb>136.69999999999999</fb>
    <v>5</v>
  </rv>
  <rv s="3">
    <fb>132.9</fb>
    <v>5</v>
  </rv>
  <rv s="3">
    <fb>133.9</fb>
    <v>5</v>
  </rv>
  <rv s="3">
    <fb>136.6</fb>
    <v>5</v>
  </rv>
  <rv s="3">
    <fb>136.30000000000001</fb>
    <v>5</v>
  </rv>
  <rv s="3">
    <fb>137.4</fb>
    <v>5</v>
  </rv>
  <rv s="3">
    <fb>137.69999999999999</fb>
    <v>5</v>
  </rv>
  <rv s="3">
    <fb>137.80000000000001</fb>
    <v>5</v>
  </rv>
  <rv s="3">
    <fb>137.9</fb>
    <v>5</v>
  </rv>
  <rv s="3">
    <fb>135.19999999999999</fb>
    <v>5</v>
  </rv>
  <rv s="3">
    <fb>137.30000000000001</fb>
    <v>5</v>
  </rv>
  <rv s="3">
    <fb>134.69999999999999</fb>
    <v>5</v>
  </rv>
  <rv s="3">
    <fb>144.4</fb>
    <v>5</v>
  </rv>
  <rv s="3">
    <fb>149.5</fb>
    <v>5</v>
  </rv>
  <rv s="3">
    <fb>150.19999999999999</fb>
    <v>5</v>
  </rv>
  <rv s="3">
    <fb>149.6</fb>
    <v>5</v>
  </rv>
  <rv s="3">
    <fb>156.5</fb>
    <v>5</v>
  </rv>
  <rv s="3">
    <fb>159.6</fb>
    <v>5</v>
  </rv>
  <rv s="3">
    <fb>163.4</fb>
    <v>5</v>
  </rv>
  <rv s="3">
    <fb>164.7</fb>
    <v>5</v>
  </rv>
  <rv s="3">
    <fb>165.4</fb>
    <v>5</v>
  </rv>
  <rv s="3">
    <fb>168.6</fb>
    <v>5</v>
  </rv>
  <rv s="3">
    <fb>170.3</fb>
    <v>5</v>
  </rv>
  <rv s="3">
    <fb>170.9</fb>
    <v>5</v>
  </rv>
  <rv s="3">
    <fb>158.30000000000001</fb>
    <v>5</v>
  </rv>
  <rv s="3">
    <fb>158.80000000000001</fb>
    <v>5</v>
  </rv>
  <rv s="3">
    <fb>159.80000000000001</fb>
    <v>5</v>
  </rv>
  <rv s="3">
    <fb>159.30000000000001</fb>
    <v>5</v>
  </rv>
  <rv s="3">
    <fb>154.19999999999999</fb>
    <v>5</v>
  </rv>
  <rv s="3">
    <fb>153</fb>
    <v>5</v>
  </rv>
  <rv s="3">
    <fb>152.1</fb>
    <v>5</v>
  </rv>
  <rv s="3">
    <fb>153.4</fb>
    <v>5</v>
  </rv>
  <rv s="3">
    <fb>146.19999999999999</fb>
    <v>5</v>
  </rv>
  <rv s="3">
    <fb>141.4</fb>
    <v>5</v>
  </rv>
  <rv s="3">
    <fb>141.1</fb>
    <v>5</v>
  </rv>
  <rv s="3">
    <fb>137.19999999999999</fb>
    <v>5</v>
  </rv>
  <rv s="3">
    <fb>136.80000000000001</fb>
    <v>5</v>
  </rv>
  <rv s="3">
    <fb>136.4</fb>
    <v>5</v>
  </rv>
  <rv s="3">
    <fb>135.5</fb>
    <v>5</v>
  </rv>
  <rv s="3">
    <fb>132.30000000000001</fb>
    <v>5</v>
  </rv>
  <rv s="3">
    <fb>131.30000000000001</fb>
    <v>5</v>
  </rv>
  <rv s="3">
    <fb>132.5</fb>
    <v>5</v>
  </rv>
  <rv s="3">
    <fb>133.19999999999999</fb>
    <v>5</v>
  </rv>
  <rv s="3">
    <fb>134.1</fb>
    <v>5</v>
  </rv>
  <rv s="3">
    <fb>137.1</fb>
    <v>5</v>
  </rv>
  <rv s="3">
    <fb>139.6</fb>
    <v>5</v>
  </rv>
  <rv s="3">
    <fb>143.69999999999999</fb>
    <v>5</v>
  </rv>
  <rv s="3">
    <fb>135.80000000000001</fb>
    <v>5</v>
  </rv>
  <rv s="3">
    <fb>135</fb>
    <v>5</v>
  </rv>
  <rv s="3">
    <fb>136.9</fb>
    <v>5</v>
  </rv>
  <rv s="3">
    <fb>138.69999999999999</fb>
    <v>5</v>
  </rv>
  <rv s="3">
    <fb>131.4</fb>
    <v>5</v>
  </rv>
  <rv s="3">
    <fb>128.6</fb>
    <v>5</v>
  </rv>
  <rv s="3">
    <fb>129.19999999999999</fb>
    <v>5</v>
  </rv>
  <rv s="3">
    <fb>133.30000000000001</fb>
    <v>5</v>
  </rv>
  <rv s="3">
    <fb>138.19999999999999</fb>
    <v>5</v>
  </rv>
  <rv s="3">
    <fb>133.4</fb>
    <v>5</v>
  </rv>
  <rv s="3">
    <fb>128.9</fb>
    <v>5</v>
  </rv>
  <rv s="3">
    <fb>129.4</fb>
    <v>5</v>
  </rv>
  <rv s="3">
    <fb>127.2</fb>
    <v>5</v>
  </rv>
  <rv s="3">
    <fb>123.8</fb>
    <v>5</v>
  </rv>
  <rv s="3">
    <fb>125.4</fb>
    <v>5</v>
  </rv>
  <rv s="3">
    <fb>125.7</fb>
    <v>5</v>
  </rv>
  <rv s="3">
    <fb>127.7</fb>
    <v>5</v>
  </rv>
  <rv s="3">
    <fb>125.6</fb>
    <v>5</v>
  </rv>
  <rv s="3">
    <fb>126.2</fb>
    <v>5</v>
  </rv>
  <rv s="3">
    <fb>125.8</fb>
    <v>5</v>
  </rv>
  <rv s="3">
    <fb>125</fb>
    <v>5</v>
  </rv>
  <rv s="3">
    <fb>127.1</fb>
    <v>5</v>
  </rv>
  <rv s="3">
    <fb>127</fb>
    <v>5</v>
  </rv>
  <rv s="3">
    <fb>107.8</fb>
    <v>5</v>
  </rv>
  <rv s="3">
    <fb>114.1</fb>
    <v>5</v>
  </rv>
  <rv s="3">
    <fb>113.1</fb>
    <v>5</v>
  </rv>
  <rv s="3">
    <fb>116</fb>
    <v>5</v>
  </rv>
  <rv s="3">
    <fb>118.1</fb>
    <v>5</v>
  </rv>
  <rv s="3">
    <fb>121</fb>
    <v>5</v>
  </rv>
  <rv s="3">
    <fb>120.7</fb>
    <v>5</v>
  </rv>
  <rv s="3">
    <fb>120.6</fb>
    <v>5</v>
  </rv>
  <rv s="3">
    <fb>119.5</fb>
    <v>5</v>
  </rv>
  <rv s="3">
    <fb>119.9</fb>
    <v>5</v>
  </rv>
  <rv s="3">
    <fb>120</fb>
    <v>5</v>
  </rv>
  <rv s="3">
    <fb>119</fb>
    <v>5</v>
  </rv>
  <rv s="3">
    <fb>117</fb>
    <v>5</v>
  </rv>
  <rv s="3">
    <fb>116.2</fb>
    <v>5</v>
  </rv>
  <rv s="3">
    <fb>116.3</fb>
    <v>5</v>
  </rv>
  <rv s="3">
    <fb>119.8</fb>
    <v>5</v>
  </rv>
  <rv s="3">
    <fb>115.6</fb>
    <v>5</v>
  </rv>
  <rv s="3">
    <fb>117.3</fb>
    <v>5</v>
  </rv>
  <rv s="3">
    <fb>122.3</fb>
    <v>5</v>
  </rv>
  <rv s="3">
    <fb>120.8</fb>
    <v>5</v>
  </rv>
  <rv s="3">
    <fb>124.2</fb>
    <v>5</v>
  </rv>
  <rv s="3">
    <fb>123.3</fb>
    <v>5</v>
  </rv>
  <rv s="3">
    <fb>123.5</fb>
    <v>5</v>
  </rv>
  <rv s="3">
    <fb>121.8</fb>
    <v>5</v>
  </rv>
  <rv s="3">
    <fb>122.4</fb>
    <v>5</v>
  </rv>
  <rv s="3">
    <fb>121.3</fb>
    <v>5</v>
  </rv>
  <rv s="3">
    <fb>121.2</fb>
    <v>5</v>
  </rv>
  <rv s="3">
    <fb>116.8</fb>
    <v>5</v>
  </rv>
  <rv s="3">
    <fb>118</fb>
    <v>5</v>
  </rv>
  <rv s="3">
    <fb>117.1</fb>
    <v>5</v>
  </rv>
  <rv s="3">
    <fb>117.4</fb>
    <v>5</v>
  </rv>
  <rv s="3">
    <fb>113.9</fb>
    <v>5</v>
  </rv>
  <rv s="3">
    <fb>111</fb>
    <v>5</v>
  </rv>
  <rv s="3">
    <fb>109.9</fb>
    <v>5</v>
  </rv>
  <rv s="3">
    <fb>113</fb>
    <v>5</v>
  </rv>
  <rv s="3">
    <fb>110.5</fb>
    <v>5</v>
  </rv>
  <rv s="3">
    <fb>112.6</fb>
    <v>5</v>
  </rv>
  <rv s="3">
    <fb>111.4</fb>
    <v>5</v>
  </rv>
  <rv s="3">
    <fb>112.8</fb>
    <v>5</v>
  </rv>
  <rv s="3">
    <fb>111.8</fb>
    <v>5</v>
  </rv>
  <rv s="3">
    <fb>114.3</fb>
    <v>5</v>
  </rv>
  <rv s="3">
    <fb>118.7</fb>
    <v>5</v>
  </rv>
  <rv s="3">
    <fb>117.9</fb>
    <v>5</v>
  </rv>
  <rv s="3">
    <fb>118.3</fb>
    <v>5</v>
  </rv>
  <rv s="3">
    <fb>114.5</fb>
    <v>5</v>
  </rv>
  <rv s="3">
    <fb>110.9</fb>
    <v>5</v>
  </rv>
  <rv s="3">
    <fb>114.2</fb>
    <v>5</v>
  </rv>
  <rv s="3">
    <fb>119.4</fb>
    <v>5</v>
  </rv>
  <rv s="3">
    <fb>118.2</fb>
    <v>5</v>
  </rv>
  <rv s="3">
    <fb>116.7</fb>
    <v>5</v>
  </rv>
  <rv s="3">
    <fb>112.4</fb>
    <v>5</v>
  </rv>
  <rv s="3">
    <fb>115.4</fb>
    <v>5</v>
  </rv>
  <rv s="3">
    <fb>114.8</fb>
    <v>5</v>
  </rv>
  <rv s="3">
    <fb>115.8</fb>
    <v>5</v>
  </rv>
  <rv s="3">
    <fb>115.5</fb>
    <v>5</v>
  </rv>
  <rv s="3">
    <fb>116.1</fb>
    <v>5</v>
  </rv>
  <rv s="3">
    <fb>117.2</fb>
    <v>5</v>
  </rv>
  <rv s="3">
    <fb>111.2</fb>
    <v>5</v>
  </rv>
  <rv s="3">
    <fb>113.4</fb>
    <v>5</v>
  </rv>
  <rv s="3">
    <fb>121.1</fb>
    <v>5</v>
  </rv>
  <rv s="0">
    <v>https://www.bing.com/financeapi/forcetrigger?t=ao5k4c&amp;q=XLON%3aAAL&amp;form=skydnc</v>
    <v>Learn more on Bing</v>
  </rv>
  <rv s="1">
    <v>0</v>
    <v>ANGLO AMERICAN PLC (XLON:AAL)</v>
    <v>2</v>
    <v>3</v>
    <v>Finance</v>
    <v>4</v>
    <v>en-GB</v>
    <v>ao5k4c</v>
    <v>268435456</v>
    <v>1</v>
    <v>Powered by Refinitiv</v>
    <v>4292.5</v>
    <v>2487.5</v>
    <v>1.5747</v>
    <v>-43.5</v>
    <v>-1.2843E-2</v>
    <v>GBp</v>
    <v>Anglo American PLC is a United Kingdom-based mining company. The Company has a portfolio of mining operations and undeveloped resources with a focus on diamonds, copper, platinum group metals, iron ore, nickel and manganese. The Company's segments include De Beers, Copper, Platinum Group Metals (PGMs), Iron Ore, Metallurgical Coal, Nickel, Manganese and Crop Nutrients, and Corporate function. De Beers is engaged in the diamond business, which offers rough and polished diamonds. PGMs segment include platinum, palladium, rhodium, iridium, ruthenium and osmium. Iron Ore operations provide customers with iron content ore through assets in Brazil and South Africa. Metallurgical Coal is an exporter of metallurgical coal for steelmaking, and serves customers throughout Asia, Europe and South America. Its tier one metallurgical coal assets include the Moranbah and Grosvenor metallurgical coal mines. Nickel segment produces two types of nickel, such as Barro Alto and Codemin nickel assets.</v>
    <v>62000</v>
    <v>London Stock Exchange</v>
    <v>XLON</v>
    <v>XLON</v>
    <v>17 Charterhouse Street, LONDON, UNITED KINGDOM-NA, EC1N 6RA GB</v>
    <v>3447</v>
    <v>Metals &amp; Mining</v>
    <v>Stock</v>
    <v>44965.714124687503</v>
    <v>196</v>
    <v>3326</v>
    <v>45206320000</v>
    <v>ANGLO AMERICAN PLC</v>
    <v>ANGLO AMERICAN PLC</v>
    <v>3436</v>
    <v>7.1483999999999996</v>
    <v>3387</v>
    <v>3343.5</v>
    <v>1337578000</v>
    <v>AAL</v>
    <v>ANGLO AMERICAN PLC (XLON:AAL)</v>
    <v>1776142</v>
    <v>2584350</v>
    <v>1998</v>
  </rv>
  <rv s="2">
    <v>197</v>
  </rv>
  <rv s="3">
    <fb>3518</fb>
    <v>5</v>
  </rv>
  <rv s="3">
    <fb>3599.5</fb>
    <v>5</v>
  </rv>
  <rv s="3">
    <fb>3579.5</fb>
    <v>5</v>
  </rv>
  <rv s="3">
    <fb>3617.5</fb>
    <v>5</v>
  </rv>
  <rv s="3">
    <fb>3516</fb>
    <v>5</v>
  </rv>
  <rv s="3">
    <fb>3582</fb>
    <v>5</v>
  </rv>
  <rv s="3">
    <fb>3523</fb>
    <v>5</v>
  </rv>
  <rv s="3">
    <fb>3526</fb>
    <v>5</v>
  </rv>
  <rv s="3">
    <fb>3574</fb>
    <v>5</v>
  </rv>
  <rv s="3">
    <fb>3576.5</fb>
    <v>5</v>
  </rv>
  <rv s="3">
    <fb>3532.5</fb>
    <v>5</v>
  </rv>
  <rv s="3">
    <fb>3595</fb>
    <v>5</v>
  </rv>
  <rv s="3">
    <fb>3735</fb>
    <v>5</v>
  </rv>
  <rv s="3">
    <fb>3823</fb>
    <v>5</v>
  </rv>
  <rv s="3">
    <fb>3955.5</fb>
    <v>5</v>
  </rv>
  <rv s="3">
    <fb>3929</fb>
    <v>5</v>
  </rv>
  <rv s="3">
    <fb>3968</fb>
    <v>5</v>
  </rv>
  <rv s="3">
    <fb>3828</fb>
    <v>5</v>
  </rv>
  <rv s="3">
    <fb>3855.5</fb>
    <v>5</v>
  </rv>
  <rv s="3">
    <fb>3832.5</fb>
    <v>5</v>
  </rv>
  <rv s="3">
    <fb>3753.5</fb>
    <v>5</v>
  </rv>
  <rv s="3">
    <fb>3818.5</fb>
    <v>5</v>
  </rv>
  <rv s="3">
    <fb>3900</fb>
    <v>5</v>
  </rv>
  <rv s="3">
    <fb>3698.5</fb>
    <v>5</v>
  </rv>
  <rv s="3">
    <fb>3674.5</fb>
    <v>5</v>
  </rv>
  <rv s="3">
    <fb>3705.5</fb>
    <v>5</v>
  </rv>
  <rv s="3">
    <fb>3654</fb>
    <v>5</v>
  </rv>
  <rv s="3">
    <fb>3684.5</fb>
    <v>5</v>
  </rv>
  <rv s="3">
    <fb>3910</fb>
    <v>5</v>
  </rv>
  <rv s="3">
    <fb>3908.5</fb>
    <v>5</v>
  </rv>
  <rv s="3">
    <fb>3926</fb>
    <v>5</v>
  </rv>
  <rv s="3">
    <fb>3941</fb>
    <v>5</v>
  </rv>
  <rv s="3">
    <fb>3979</fb>
    <v>5</v>
  </rv>
  <rv s="3">
    <fb>3896</fb>
    <v>5</v>
  </rv>
  <rv s="3">
    <fb>3801</fb>
    <v>5</v>
  </rv>
  <rv s="3">
    <fb>3976</fb>
    <v>5</v>
  </rv>
  <rv s="3">
    <fb>3972.5</fb>
    <v>5</v>
  </rv>
  <rv s="3">
    <fb>4069.5</fb>
    <v>5</v>
  </rv>
  <rv s="3">
    <fb>4060</fb>
    <v>5</v>
  </rv>
  <rv s="3">
    <fb>4132.5</fb>
    <v>5</v>
  </rv>
  <rv s="3">
    <fb>4050</fb>
    <v>5</v>
  </rv>
  <rv s="3">
    <fb>3978</fb>
    <v>5</v>
  </rv>
  <rv s="3">
    <fb>4170.5</fb>
    <v>5</v>
  </rv>
  <rv s="3">
    <fb>4070.5</fb>
    <v>5</v>
  </rv>
  <rv s="3">
    <fb>4100.5</fb>
    <v>5</v>
  </rv>
  <rv s="3">
    <fb>4148</fb>
    <v>5</v>
  </rv>
  <rv s="3">
    <fb>4168.5</fb>
    <v>5</v>
  </rv>
  <rv s="3">
    <fb>4155</fb>
    <v>5</v>
  </rv>
  <rv s="3">
    <fb>4035.5</fb>
    <v>5</v>
  </rv>
  <rv s="3">
    <fb>3679</fb>
    <v>5</v>
  </rv>
  <rv s="3">
    <fb>3460.5</fb>
    <v>5</v>
  </rv>
  <rv s="3">
    <fb>3223.5</fb>
    <v>5</v>
  </rv>
  <rv s="3">
    <fb>3311.5</fb>
    <v>5</v>
  </rv>
  <rv s="3">
    <fb>3506.5</fb>
    <v>5</v>
  </rv>
  <rv s="3">
    <fb>3453.5</fb>
    <v>5</v>
  </rv>
  <rv s="3">
    <fb>3586</fb>
    <v>5</v>
  </rv>
  <rv s="3">
    <fb>3580</fb>
    <v>5</v>
  </rv>
  <rv s="3">
    <fb>3507.5</fb>
    <v>5</v>
  </rv>
  <rv s="3">
    <fb>3521</fb>
    <v>5</v>
  </rv>
  <rv s="3">
    <fb>3488.5</fb>
    <v>5</v>
  </rv>
  <rv s="3">
    <fb>3300</fb>
    <v>5</v>
  </rv>
  <rv s="3">
    <fb>3286</fb>
    <v>5</v>
  </rv>
  <rv s="3">
    <fb>3397.5</fb>
    <v>5</v>
  </rv>
  <rv s="3">
    <fb>3242.5</fb>
    <v>5</v>
  </rv>
  <rv s="3">
    <fb>3304.5</fb>
    <v>5</v>
  </rv>
  <rv s="3">
    <fb>3348.5</fb>
    <v>5</v>
  </rv>
  <rv s="3">
    <fb>3498.5</fb>
    <v>5</v>
  </rv>
  <rv s="3">
    <fb>3413</fb>
    <v>5</v>
  </rv>
  <rv s="3">
    <fb>3467</fb>
    <v>5</v>
  </rv>
  <rv s="3">
    <fb>3523.5</fb>
    <v>5</v>
  </rv>
  <rv s="3">
    <fb>3624.5</fb>
    <v>5</v>
  </rv>
  <rv s="3">
    <fb>3704.5</fb>
    <v>5</v>
  </rv>
  <rv s="3">
    <fb>3757</fb>
    <v>5</v>
  </rv>
  <rv s="3">
    <fb>3803</fb>
    <v>5</v>
  </rv>
  <rv s="3">
    <fb>3850</fb>
    <v>5</v>
  </rv>
  <rv s="3">
    <fb>3887</fb>
    <v>5</v>
  </rv>
  <rv s="3">
    <fb>3966.5</fb>
    <v>5</v>
  </rv>
  <rv s="3">
    <fb>4017.5</fb>
    <v>5</v>
  </rv>
  <rv s="3">
    <fb>4007</fb>
    <v>5</v>
  </rv>
  <rv s="3">
    <fb>3904.5</fb>
    <v>5</v>
  </rv>
  <rv s="3">
    <fb>3613</fb>
    <v>5</v>
  </rv>
  <rv s="3">
    <fb>3518.5</fb>
    <v>5</v>
  </rv>
  <rv s="3">
    <fb>3455</fb>
    <v>5</v>
  </rv>
  <rv s="3">
    <fb>3551</fb>
    <v>5</v>
  </rv>
  <rv s="3">
    <fb>3447</fb>
    <v>5</v>
  </rv>
  <rv s="3">
    <fb>3344.5</fb>
    <v>5</v>
  </rv>
  <rv s="3">
    <fb>3353.5</fb>
    <v>5</v>
  </rv>
  <rv s="3">
    <fb>3374</fb>
    <v>5</v>
  </rv>
  <rv s="3">
    <fb>3207</fb>
    <v>5</v>
  </rv>
  <rv s="3">
    <fb>3061</fb>
    <v>5</v>
  </rv>
  <rv s="3">
    <fb>3066</fb>
    <v>5</v>
  </rv>
  <rv s="3">
    <fb>3133.5</fb>
    <v>5</v>
  </rv>
  <rv s="3">
    <fb>3156.5</fb>
    <v>5</v>
  </rv>
  <rv s="3">
    <fb>3102</fb>
    <v>5</v>
  </rv>
  <rv s="3">
    <fb>2937</fb>
    <v>5</v>
  </rv>
  <rv s="3">
    <fb>2821.5</fb>
    <v>5</v>
  </rv>
  <rv s="3">
    <fb>2840</fb>
    <v>5</v>
  </rv>
  <rv s="3">
    <fb>2605</fb>
    <v>5</v>
  </rv>
  <rv s="3">
    <fb>2629</fb>
    <v>5</v>
  </rv>
  <rv s="3">
    <fb>2816</fb>
    <v>5</v>
  </rv>
  <rv s="3">
    <fb>2824.5</fb>
    <v>5</v>
  </rv>
  <rv s="3">
    <fb>2724.5</fb>
    <v>5</v>
  </rv>
  <rv s="3">
    <fb>2730.5</fb>
    <v>5</v>
  </rv>
  <rv s="3">
    <fb>2685</fb>
    <v>5</v>
  </rv>
  <rv s="3">
    <fb>2547.5</fb>
    <v>5</v>
  </rv>
  <rv s="3">
    <fb>2550</fb>
    <v>5</v>
  </rv>
  <rv s="3">
    <fb>2637.5</fb>
    <v>5</v>
  </rv>
  <rv s="3">
    <fb>2637</fb>
    <v>5</v>
  </rv>
  <rv s="3">
    <fb>2604</fb>
    <v>5</v>
  </rv>
  <rv s="3">
    <fb>2627.5</fb>
    <v>5</v>
  </rv>
  <rv s="3">
    <fb>2665.5</fb>
    <v>5</v>
  </rv>
  <rv s="3">
    <fb>2729</fb>
    <v>5</v>
  </rv>
  <rv s="3">
    <fb>2751</fb>
    <v>5</v>
  </rv>
  <rv s="3">
    <fb>2775</fb>
    <v>5</v>
  </rv>
  <rv s="3">
    <fb>2844.5</fb>
    <v>5</v>
  </rv>
  <rv s="3">
    <fb>2950</fb>
    <v>5</v>
  </rv>
  <rv s="3">
    <fb>2832.5</fb>
    <v>5</v>
  </rv>
  <rv s="3">
    <fb>2790</fb>
    <v>5</v>
  </rv>
  <rv s="3">
    <fb>2778</fb>
    <v>5</v>
  </rv>
  <rv s="3">
    <fb>2866</fb>
    <v>5</v>
  </rv>
  <rv s="3">
    <fb>2897</fb>
    <v>5</v>
  </rv>
  <rv s="3">
    <fb>2949</fb>
    <v>5</v>
  </rv>
  <rv s="3">
    <fb>2928.5</fb>
    <v>5</v>
  </rv>
  <rv s="3">
    <fb>2957</fb>
    <v>5</v>
  </rv>
  <rv s="3">
    <fb>3007</fb>
    <v>5</v>
  </rv>
  <rv s="3">
    <fb>2963</fb>
    <v>5</v>
  </rv>
  <rv s="3">
    <fb>2901</fb>
    <v>5</v>
  </rv>
  <rv s="3">
    <fb>3002.5</fb>
    <v>5</v>
  </rv>
  <rv s="3">
    <fb>2966.5</fb>
    <v>5</v>
  </rv>
  <rv s="3">
    <fb>2907</fb>
    <v>5</v>
  </rv>
  <rv s="3">
    <fb>2842.5</fb>
    <v>5</v>
  </rv>
  <rv s="3">
    <fb>2854</fb>
    <v>5</v>
  </rv>
  <rv s="3">
    <fb>2943.5</fb>
    <v>5</v>
  </rv>
  <rv s="3">
    <fb>2879</fb>
    <v>5</v>
  </rv>
  <rv s="3">
    <fb>2919.5</fb>
    <v>5</v>
  </rv>
  <rv s="3">
    <fb>2922.5</fb>
    <v>5</v>
  </rv>
  <rv s="3">
    <fb>2786.5</fb>
    <v>5</v>
  </rv>
  <rv s="3">
    <fb>2783</fb>
    <v>5</v>
  </rv>
  <rv s="3">
    <fb>2678</fb>
    <v>5</v>
  </rv>
  <rv s="3">
    <fb>2751.5</fb>
    <v>5</v>
  </rv>
  <rv s="3">
    <fb>2769</fb>
    <v>5</v>
  </rv>
  <rv s="3">
    <fb>2806.5</fb>
    <v>5</v>
  </rv>
  <rv s="3">
    <fb>2744</fb>
    <v>5</v>
  </rv>
  <rv s="3">
    <fb>2794.5</fb>
    <v>5</v>
  </rv>
  <rv s="3">
    <fb>2926.5</fb>
    <v>5</v>
  </rv>
  <rv s="3">
    <fb>2990.5</fb>
    <v>5</v>
  </rv>
  <rv s="3">
    <fb>2920.5</fb>
    <v>5</v>
  </rv>
  <rv s="3">
    <fb>2851.5</fb>
    <v>5</v>
  </rv>
  <rv s="3">
    <fb>2815.5</fb>
    <v>5</v>
  </rv>
  <rv s="3">
    <fb>2818.5</fb>
    <v>5</v>
  </rv>
  <rv s="3">
    <fb>2814.5</fb>
    <v>5</v>
  </rv>
  <rv s="3">
    <fb>2838.5</fb>
    <v>5</v>
  </rv>
  <rv s="3">
    <fb>2670</fb>
    <v>5</v>
  </rv>
  <rv s="3">
    <fb>2601</fb>
    <v>5</v>
  </rv>
  <rv s="3">
    <fb>2642.5</fb>
    <v>5</v>
  </rv>
  <rv s="3">
    <fb>2728.5</fb>
    <v>5</v>
  </rv>
  <rv s="3">
    <fb>2760</fb>
    <v>5</v>
  </rv>
  <rv s="3">
    <fb>2735.5</fb>
    <v>5</v>
  </rv>
  <rv s="3">
    <fb>2795</fb>
    <v>5</v>
  </rv>
  <rv s="3">
    <fb>2917</fb>
    <v>5</v>
  </rv>
  <rv s="3">
    <fb>2870</fb>
    <v>5</v>
  </rv>
  <rv s="3">
    <fb>2780.5</fb>
    <v>5</v>
  </rv>
  <rv s="3">
    <fb>2774</fb>
    <v>5</v>
  </rv>
  <rv s="3">
    <fb>2752.5</fb>
    <v>5</v>
  </rv>
  <rv s="3">
    <fb>2708</fb>
    <v>5</v>
  </rv>
  <rv s="3">
    <fb>2651.5</fb>
    <v>5</v>
  </rv>
  <rv s="3">
    <fb>2649</fb>
    <v>5</v>
  </rv>
  <rv s="3">
    <fb>2593</fb>
    <v>5</v>
  </rv>
  <rv s="3">
    <fb>2673.5</fb>
    <v>5</v>
  </rv>
  <rv s="3">
    <fb>2656.5</fb>
    <v>5</v>
  </rv>
  <rv s="3">
    <fb>2630</fb>
    <v>5</v>
  </rv>
  <rv s="3">
    <fb>2653</fb>
    <v>5</v>
  </rv>
  <rv s="3">
    <fb>2734</fb>
    <v>5</v>
  </rv>
  <rv s="3">
    <fb>2686.5</fb>
    <v>5</v>
  </rv>
  <rv s="3">
    <fb>2658.5</fb>
    <v>5</v>
  </rv>
  <rv s="3">
    <fb>2772.5</fb>
    <v>5</v>
  </rv>
  <rv s="3">
    <fb>2716</fb>
    <v>5</v>
  </rv>
  <rv s="3">
    <fb>2625</fb>
    <v>5</v>
  </rv>
  <rv s="3">
    <fb>2608.5</fb>
    <v>5</v>
  </rv>
  <rv s="3">
    <fb>2766.5</fb>
    <v>5</v>
  </rv>
  <rv s="3">
    <fb>2670.5</fb>
    <v>5</v>
  </rv>
  <rv s="3">
    <fb>2656</fb>
    <v>5</v>
  </rv>
  <rv s="3">
    <fb>2951.5</fb>
    <v>5</v>
  </rv>
  <rv s="3">
    <fb>2978</fb>
    <v>5</v>
  </rv>
  <rv s="3">
    <fb>3064</fb>
    <v>5</v>
  </rv>
  <rv s="3">
    <fb>3057.5</fb>
    <v>5</v>
  </rv>
  <rv s="3">
    <fb>3132</fb>
    <v>5</v>
  </rv>
  <rv s="3">
    <fb>3351</fb>
    <v>5</v>
  </rv>
  <rv s="3">
    <fb>3319</fb>
    <v>5</v>
  </rv>
  <rv s="3">
    <fb>3241</fb>
    <v>5</v>
  </rv>
  <rv s="3">
    <fb>3142</fb>
    <v>5</v>
  </rv>
  <rv s="3">
    <fb>3160.5</fb>
    <v>5</v>
  </rv>
  <rv s="3">
    <fb>3087</fb>
    <v>5</v>
  </rv>
  <rv s="3">
    <fb>3138.5</fb>
    <v>5</v>
  </rv>
  <rv s="3">
    <fb>3191</fb>
    <v>5</v>
  </rv>
  <rv s="3">
    <fb>3228.5</fb>
    <v>5</v>
  </rv>
  <rv s="3">
    <fb>3204</fb>
    <v>5</v>
  </rv>
  <rv s="3">
    <fb>3173.5</fb>
    <v>5</v>
  </rv>
  <rv s="3">
    <fb>3289.5</fb>
    <v>5</v>
  </rv>
  <rv s="3">
    <fb>3407.5</fb>
    <v>5</v>
  </rv>
  <rv s="3">
    <fb>3301.5</fb>
    <v>5</v>
  </rv>
  <rv s="3">
    <fb>3296</fb>
    <v>5</v>
  </rv>
  <rv s="3">
    <fb>3337</fb>
    <v>5</v>
  </rv>
  <rv s="3">
    <fb>3324.5</fb>
    <v>5</v>
  </rv>
  <rv s="3">
    <fb>3270</fb>
    <v>5</v>
  </rv>
  <rv s="3">
    <fb>3299.5</fb>
    <v>5</v>
  </rv>
  <rv s="3">
    <fb>3190</fb>
    <v>5</v>
  </rv>
  <rv s="3">
    <fb>3155</fb>
    <v>5</v>
  </rv>
  <rv s="3">
    <fb>3205</fb>
    <v>5</v>
  </rv>
  <rv s="3">
    <fb>3132.5</fb>
    <v>5</v>
  </rv>
  <rv s="3">
    <fb>3114.5</fb>
    <v>5</v>
  </rv>
  <rv s="3">
    <fb>3100</fb>
    <v>5</v>
  </rv>
  <rv s="3">
    <fb>3113</fb>
    <v>5</v>
  </rv>
  <rv s="3">
    <fb>3124</fb>
    <v>5</v>
  </rv>
  <rv s="3">
    <fb>3249.5</fb>
    <v>5</v>
  </rv>
  <rv s="3">
    <fb>3254.5</fb>
    <v>5</v>
  </rv>
  <rv s="3">
    <fb>3236.5</fb>
    <v>5</v>
  </rv>
  <rv s="3">
    <fb>3267</fb>
    <v>5</v>
  </rv>
  <rv s="3">
    <fb>3180</fb>
    <v>5</v>
  </rv>
  <rv s="3">
    <fb>3509</fb>
    <v>5</v>
  </rv>
  <rv s="3">
    <fb>3581.5</fb>
    <v>5</v>
  </rv>
  <rv s="3">
    <fb>3493.5</fb>
    <v>5</v>
  </rv>
  <rv s="3">
    <fb>3533</fb>
    <v>5</v>
  </rv>
  <rv s="3">
    <fb>3621</fb>
    <v>5</v>
  </rv>
  <rv s="3">
    <fb>3568</fb>
    <v>5</v>
  </rv>
  <rv s="3">
    <fb>3552.5</fb>
    <v>5</v>
  </rv>
  <rv s="3">
    <fb>3589</fb>
    <v>5</v>
  </rv>
  <rv s="3">
    <fb>3672.5</fb>
    <v>5</v>
  </rv>
  <rv s="3">
    <fb>3563.5</fb>
    <v>5</v>
  </rv>
  <rv s="3">
    <fb>3566</fb>
    <v>5</v>
  </rv>
  <rv s="3">
    <fb>3588.5</fb>
    <v>5</v>
  </rv>
  <rv s="3">
    <fb>3596.5</fb>
    <v>5</v>
  </rv>
  <rv s="3">
    <fb>3557</fb>
    <v>5</v>
  </rv>
  <rv s="3">
    <fb>3520.5</fb>
    <v>5</v>
  </rv>
  <rv s="3">
    <fb>3466.5</fb>
    <v>5</v>
  </rv>
  <rv s="3">
    <fb>3387</fb>
    <v>5</v>
  </rv>
  <rv s="3">
    <fb>3415</fb>
    <v>5</v>
  </rv>
  <rv s="3">
    <fb>3352</fb>
    <v>5</v>
  </rv>
  <rv s="0">
    <v>https://www.bing.com/financeapi/forcetrigger?t=ao6fsm&amp;q=XLON%3aBEZ&amp;form=skydnc</v>
    <v>Learn more on Bing</v>
  </rv>
  <rv s="1">
    <v>0</v>
    <v>BEAZLEY PLC (XLON:BEZ)</v>
    <v>2</v>
    <v>3</v>
    <v>Finance</v>
    <v>4</v>
    <v>en-GB</v>
    <v>ao6fsm</v>
    <v>268435456</v>
    <v>1</v>
    <v>Powered by Refinitiv</v>
    <v>690.5</v>
    <v>365.30799999999999</v>
    <v>1.0443</v>
    <v>7</v>
    <v>1.0487E-2</v>
    <v>GBp</v>
    <v>Beazley Plc is a United Kingdom-based company, which is engaged in insurance business. The Company has operations in Europe, the US, Canada, Latin America and Asia. The Company has seven segments, which includes Cyber &amp; Executive Risk; Market Facilities; Marine; Political, Accident &amp; Contingency; Property; Reinsurance and Specialty Lines. The Cyber &amp; Executive risk division provides cyber and management liability cover for its clients. The Marine segment underwrites a spectrum of marine classes including hull, energy, cargo and specie, piracy, satellite, aviation, kidnap &amp; ransom and war risks. The Political, Accident &amp; Contingency, segment underwrites terrorism, political violence, expropriation and credit risks as well as contingency and risks associated with contract frustration and this segment also underwrites life, health, personal accident, sports and income protection risks. The property segment underwrites commercial and high-value homeowners’ property insurance.</v>
    <v>1617</v>
    <v>London Stock Exchange</v>
    <v>XLON</v>
    <v>XLON</v>
    <v>Plantation Place S, 60 Great Tower Street, LONDON, UNITED KINGDOM-NA, EC3R 5AD GB</v>
    <v>678.5</v>
    <v>Insurance</v>
    <v>Stock</v>
    <v>44965.697916666664</v>
    <v>437</v>
    <v>665</v>
    <v>4470650000</v>
    <v>BEAZLEY PLC</v>
    <v>BEAZLEY PLC</v>
    <v>666</v>
    <v>28.176400000000001</v>
    <v>667.5</v>
    <v>674.5</v>
    <v>671204000</v>
    <v>BEZ</v>
    <v>BEAZLEY PLC (XLON:BEZ)</v>
    <v>1013282</v>
    <v>1626450</v>
    <v>2015</v>
  </rv>
  <rv s="2">
    <v>438</v>
  </rv>
  <rv s="3">
    <fb>497.5</fb>
    <v>5</v>
  </rv>
  <rv s="3">
    <fb>487.1</fb>
    <v>5</v>
  </rv>
  <rv s="3">
    <fb>484</fb>
    <v>5</v>
  </rv>
  <rv s="3">
    <fb>484.8</fb>
    <v>5</v>
  </rv>
  <rv s="3">
    <fb>498</fb>
    <v>5</v>
  </rv>
  <rv s="3">
    <fb>504</fb>
    <v>5</v>
  </rv>
  <rv s="3">
    <fb>483.2</fb>
    <v>5</v>
  </rv>
  <rv s="3">
    <fb>481.1</fb>
    <v>5</v>
  </rv>
  <rv s="3">
    <fb>484.6</fb>
    <v>5</v>
  </rv>
  <rv s="3">
    <fb>485.7</fb>
    <v>5</v>
  </rv>
  <rv s="3">
    <fb>478.8</fb>
    <v>5</v>
  </rv>
  <rv s="3">
    <fb>448</fb>
    <v>5</v>
  </rv>
  <rv s="3">
    <fb>465.6</fb>
    <v>5</v>
  </rv>
  <rv s="3">
    <fb>450.6</fb>
    <v>5</v>
  </rv>
  <rv s="3">
    <fb>437.3</fb>
    <v>5</v>
  </rv>
  <rv s="3">
    <fb>428</fb>
    <v>5</v>
  </rv>
  <rv s="3">
    <fb>417.6</fb>
    <v>5</v>
  </rv>
  <rv s="3">
    <fb>397.6</fb>
    <v>5</v>
  </rv>
  <rv s="3">
    <fb>386.8</fb>
    <v>5</v>
  </rv>
  <rv s="3">
    <fb>376.4</fb>
    <v>5</v>
  </rv>
  <rv s="3">
    <fb>414.3</fb>
    <v>5</v>
  </rv>
  <rv s="3">
    <fb>419.5</fb>
    <v>5</v>
  </rv>
  <rv s="3">
    <fb>421.1</fb>
    <v>5</v>
  </rv>
  <rv s="3">
    <fb>433.5</fb>
    <v>5</v>
  </rv>
  <rv s="3">
    <fb>395.9</fb>
    <v>5</v>
  </rv>
  <rv s="3">
    <fb>415.3</fb>
    <v>5</v>
  </rv>
  <rv s="3">
    <fb>412.4</fb>
    <v>5</v>
  </rv>
  <rv s="3">
    <fb>409</fb>
    <v>5</v>
  </rv>
  <rv s="3">
    <fb>406.7</fb>
    <v>5</v>
  </rv>
  <rv s="3">
    <fb>419.9</fb>
    <v>5</v>
  </rv>
  <rv s="3">
    <fb>416.2</fb>
    <v>5</v>
  </rv>
  <rv s="3">
    <fb>417.8</fb>
    <v>5</v>
  </rv>
  <rv s="3">
    <fb>413.3</fb>
    <v>5</v>
  </rv>
  <rv s="3">
    <fb>415.4</fb>
    <v>5</v>
  </rv>
  <rv s="3">
    <fb>431.6</fb>
    <v>5</v>
  </rv>
  <rv s="3">
    <fb>428.5</fb>
    <v>5</v>
  </rv>
  <rv s="3">
    <fb>420.8</fb>
    <v>5</v>
  </rv>
  <rv s="3">
    <fb>418.4</fb>
    <v>5</v>
  </rv>
  <rv s="3">
    <fb>413.2</fb>
    <v>5</v>
  </rv>
  <rv s="3">
    <fb>412</fb>
    <v>5</v>
  </rv>
  <rv s="3">
    <fb>412.2</fb>
    <v>5</v>
  </rv>
  <rv s="3">
    <fb>411.6</fb>
    <v>5</v>
  </rv>
  <rv s="3">
    <fb>416</fb>
    <v>5</v>
  </rv>
  <rv s="3">
    <fb>403.8</fb>
    <v>5</v>
  </rv>
  <rv s="3">
    <fb>404</fb>
    <v>5</v>
  </rv>
  <rv s="3">
    <fb>393.6</fb>
    <v>5</v>
  </rv>
  <rv s="3">
    <fb>405</fb>
    <v>5</v>
  </rv>
  <rv s="3">
    <fb>414</fb>
    <v>5</v>
  </rv>
  <rv s="3">
    <fb>406</fb>
    <v>5</v>
  </rv>
  <rv s="3">
    <fb>395.4</fb>
    <v>5</v>
  </rv>
  <rv s="3">
    <fb>399.4</fb>
    <v>5</v>
  </rv>
  <rv s="3">
    <fb>418</fb>
    <v>5</v>
  </rv>
  <rv s="3">
    <fb>425.8</fb>
    <v>5</v>
  </rv>
  <rv s="3">
    <fb>434.2</fb>
    <v>5</v>
  </rv>
  <rv s="3">
    <fb>424.6</fb>
    <v>5</v>
  </rv>
  <rv s="3">
    <fb>406.4</fb>
    <v>5</v>
  </rv>
  <rv s="3">
    <fb>430.2</fb>
    <v>5</v>
  </rv>
  <rv s="3">
    <fb>441.8</fb>
    <v>5</v>
  </rv>
  <rv s="3">
    <fb>436.8</fb>
    <v>5</v>
  </rv>
  <rv s="3">
    <fb>439.2</fb>
    <v>5</v>
  </rv>
  <rv s="3">
    <fb>449</fb>
    <v>5</v>
  </rv>
  <rv s="3">
    <fb>456</fb>
    <v>5</v>
  </rv>
  <rv s="3">
    <fb>468.4</fb>
    <v>5</v>
  </rv>
  <rv s="3">
    <fb>479.6</fb>
    <v>5</v>
  </rv>
  <rv s="3">
    <fb>486.6</fb>
    <v>5</v>
  </rv>
  <rv s="3">
    <fb>473.4</fb>
    <v>5</v>
  </rv>
  <rv s="3">
    <fb>474.2</fb>
    <v>5</v>
  </rv>
  <rv s="3">
    <fb>480.8</fb>
    <v>5</v>
  </rv>
  <rv s="3">
    <fb>478.2</fb>
    <v>5</v>
  </rv>
  <rv s="3">
    <fb>472.6</fb>
    <v>5</v>
  </rv>
  <rv s="3">
    <fb>478.6</fb>
    <v>5</v>
  </rv>
  <rv s="3">
    <fb>487.2</fb>
    <v>5</v>
  </rv>
  <rv s="3">
    <fb>483.6</fb>
    <v>5</v>
  </rv>
  <rv s="3">
    <fb>486.4</fb>
    <v>5</v>
  </rv>
  <rv s="3">
    <fb>479.8</fb>
    <v>5</v>
  </rv>
  <rv s="3">
    <fb>492.4</fb>
    <v>5</v>
  </rv>
  <rv s="3">
    <fb>487.8</fb>
    <v>5</v>
  </rv>
  <rv s="3">
    <fb>484.4</fb>
    <v>5</v>
  </rv>
  <rv s="3">
    <fb>483.4</fb>
    <v>5</v>
  </rv>
  <rv s="3">
    <fb>470.6</fb>
    <v>5</v>
  </rv>
  <rv s="3">
    <fb>474.4</fb>
    <v>5</v>
  </rv>
  <rv s="3">
    <fb>493.4</fb>
    <v>5</v>
  </rv>
  <rv s="3">
    <fb>502</fb>
    <v>5</v>
  </rv>
  <rv s="3">
    <fb>488.6</fb>
    <v>5</v>
  </rv>
  <rv s="3">
    <fb>493.2</fb>
    <v>5</v>
  </rv>
  <rv s="3">
    <fb>497</fb>
    <v>5</v>
  </rv>
  <rv s="3">
    <fb>495</fb>
    <v>5</v>
  </rv>
  <rv s="3">
    <fb>481.4</fb>
    <v>5</v>
  </rv>
  <rv s="3">
    <fb>493.8</fb>
    <v>5</v>
  </rv>
  <rv s="3">
    <fb>496.2</fb>
    <v>5</v>
  </rv>
  <rv s="3">
    <fb>500.5</fb>
    <v>5</v>
  </rv>
  <rv s="3">
    <fb>493.6</fb>
    <v>5</v>
  </rv>
  <rv s="3">
    <fb>499</fb>
    <v>5</v>
  </rv>
  <rv s="3">
    <fb>485.8</fb>
    <v>5</v>
  </rv>
  <rv s="3">
    <fb>489.6</fb>
    <v>5</v>
  </rv>
  <rv s="3">
    <fb>474.8</fb>
    <v>5</v>
  </rv>
  <rv s="3">
    <fb>494</fb>
    <v>5</v>
  </rv>
  <rv s="3">
    <fb>495.6</fb>
    <v>5</v>
  </rv>
  <rv s="3">
    <fb>491.6</fb>
    <v>5</v>
  </rv>
  <rv s="3">
    <fb>469.6</fb>
    <v>5</v>
  </rv>
  <rv s="3">
    <fb>475.4</fb>
    <v>5</v>
  </rv>
  <rv s="3">
    <fb>477</fb>
    <v>5</v>
  </rv>
  <rv s="3">
    <fb>488</fb>
    <v>5</v>
  </rv>
  <rv s="3">
    <fb>486</fb>
    <v>5</v>
  </rv>
  <rv s="3">
    <fb>522</fb>
    <v>5</v>
  </rv>
  <rv s="3">
    <fb>537</fb>
    <v>5</v>
  </rv>
  <rv s="3">
    <fb>536</fb>
    <v>5</v>
  </rv>
  <rv s="3">
    <fb>542.5</fb>
    <v>5</v>
  </rv>
  <rv s="3">
    <fb>542</fb>
    <v>5</v>
  </rv>
  <rv s="3">
    <fb>531.5</fb>
    <v>5</v>
  </rv>
  <rv s="3">
    <fb>534.5</fb>
    <v>5</v>
  </rv>
  <rv s="3">
    <fb>541</fb>
    <v>5</v>
  </rv>
  <rv s="3">
    <fb>546</fb>
    <v>5</v>
  </rv>
  <rv s="3">
    <fb>552.5</fb>
    <v>5</v>
  </rv>
  <rv s="3">
    <fb>555.5</fb>
    <v>5</v>
  </rv>
  <rv s="3">
    <fb>575</fb>
    <v>5</v>
  </rv>
  <rv s="3">
    <fb>578</fb>
    <v>5</v>
  </rv>
  <rv s="3">
    <fb>584.5</fb>
    <v>5</v>
  </rv>
  <rv s="3">
    <fb>602.5</fb>
    <v>5</v>
  </rv>
  <rv s="3">
    <fb>597.5</fb>
    <v>5</v>
  </rv>
  <rv s="3">
    <fb>593</fb>
    <v>5</v>
  </rv>
  <rv s="3">
    <fb>592</fb>
    <v>5</v>
  </rv>
  <rv s="3">
    <fb>589.5</fb>
    <v>5</v>
  </rv>
  <rv s="3">
    <fb>588.5</fb>
    <v>5</v>
  </rv>
  <rv s="3">
    <fb>579</fb>
    <v>5</v>
  </rv>
  <rv s="3">
    <fb>578.5</fb>
    <v>5</v>
  </rv>
  <rv s="3">
    <fb>581.5</fb>
    <v>5</v>
  </rv>
  <rv s="3">
    <fb>568</fb>
    <v>5</v>
  </rv>
  <rv s="3">
    <fb>583</fb>
    <v>5</v>
  </rv>
  <rv s="3">
    <fb>570.5</fb>
    <v>5</v>
  </rv>
  <rv s="3">
    <fb>583.5</fb>
    <v>5</v>
  </rv>
  <rv s="3">
    <fb>592.5</fb>
    <v>5</v>
  </rv>
  <rv s="3">
    <fb>595.5</fb>
    <v>5</v>
  </rv>
  <rv s="3">
    <fb>606</fb>
    <v>5</v>
  </rv>
  <rv s="3">
    <fb>618</fb>
    <v>5</v>
  </rv>
  <rv s="3">
    <fb>628</fb>
    <v>5</v>
  </rv>
  <rv s="3">
    <fb>624.5</fb>
    <v>5</v>
  </rv>
  <rv s="3">
    <fb>627.5</fb>
    <v>5</v>
  </rv>
  <rv s="3">
    <fb>625</fb>
    <v>5</v>
  </rv>
  <rv s="3">
    <fb>612.5</fb>
    <v>5</v>
  </rv>
  <rv s="3">
    <fb>615.5</fb>
    <v>5</v>
  </rv>
  <rv s="3">
    <fb>621</fb>
    <v>5</v>
  </rv>
  <rv s="3">
    <fb>605</fb>
    <v>5</v>
  </rv>
  <rv s="3">
    <fb>577.5</fb>
    <v>5</v>
  </rv>
  <rv s="3">
    <fb>566.5</fb>
    <v>5</v>
  </rv>
  <rv s="3">
    <fb>564</fb>
    <v>5</v>
  </rv>
  <rv s="3">
    <fb>558</fb>
    <v>5</v>
  </rv>
  <rv s="3">
    <fb>584</fb>
    <v>5</v>
  </rv>
  <rv s="3">
    <fb>590</fb>
    <v>5</v>
  </rv>
  <rv s="3">
    <fb>587.5</fb>
    <v>5</v>
  </rv>
  <rv s="3">
    <fb>572</fb>
    <v>5</v>
  </rv>
  <rv s="3">
    <fb>570</fb>
    <v>5</v>
  </rv>
  <rv s="3">
    <fb>579.5</fb>
    <v>5</v>
  </rv>
  <rv s="3">
    <fb>600</fb>
    <v>5</v>
  </rv>
  <rv s="3">
    <fb>613.5</fb>
    <v>5</v>
  </rv>
  <rv s="3">
    <fb>616</fb>
    <v>5</v>
  </rv>
  <rv s="3">
    <fb>589</fb>
    <v>5</v>
  </rv>
  <rv s="3">
    <fb>619</fb>
    <v>5</v>
  </rv>
  <rv s="3">
    <fb>627</fb>
    <v>5</v>
  </rv>
  <rv s="3">
    <fb>632</fb>
    <v>5</v>
  </rv>
  <rv s="3">
    <fb>630</fb>
    <v>5</v>
  </rv>
  <rv s="3">
    <fb>633</fb>
    <v>5</v>
  </rv>
  <rv s="3">
    <fb>648.5</fb>
    <v>5</v>
  </rv>
  <rv s="3">
    <fb>645</fb>
    <v>5</v>
  </rv>
  <rv s="3">
    <fb>646</fb>
    <v>5</v>
  </rv>
  <rv s="3">
    <fb>644.5</fb>
    <v>5</v>
  </rv>
  <rv s="3">
    <fb>661</fb>
    <v>5</v>
  </rv>
  <rv s="3">
    <fb>658</fb>
    <v>5</v>
  </rv>
  <rv s="3">
    <fb>606.5</fb>
    <v>5</v>
  </rv>
  <rv s="3">
    <fb>604.5</fb>
    <v>5</v>
  </rv>
  <rv s="3">
    <fb>623</fb>
    <v>5</v>
  </rv>
  <rv s="3">
    <fb>643.5</fb>
    <v>5</v>
  </rv>
  <rv s="3">
    <fb>654</fb>
    <v>5</v>
  </rv>
  <rv s="3">
    <fb>647</fb>
    <v>5</v>
  </rv>
  <rv s="3">
    <fb>648</fb>
    <v>5</v>
  </rv>
  <rv s="3">
    <fb>653.5</fb>
    <v>5</v>
  </rv>
  <rv s="3">
    <fb>651</fb>
    <v>5</v>
  </rv>
  <rv s="3">
    <fb>649.5</fb>
    <v>5</v>
  </rv>
  <rv s="3">
    <fb>667.5</fb>
    <v>5</v>
  </rv>
  <rv s="3">
    <fb>649</fb>
    <v>5</v>
  </rv>
  <rv s="3">
    <fb>641.5</fb>
    <v>5</v>
  </rv>
  <rv s="3">
    <fb>642</fb>
    <v>5</v>
  </rv>
  <rv s="3">
    <fb>642.5</fb>
    <v>5</v>
  </rv>
  <rv s="3">
    <fb>639</fb>
    <v>5</v>
  </rv>
  <rv s="3">
    <fb>635</fb>
    <v>5</v>
  </rv>
  <rv s="3">
    <fb>672.5</fb>
    <v>5</v>
  </rv>
  <rv s="3">
    <fb>677</fb>
    <v>5</v>
  </rv>
  <rv s="3">
    <fb>678.5</fb>
    <v>5</v>
  </rv>
  <rv s="3">
    <fb>678</fb>
    <v>5</v>
  </rv>
  <rv s="3">
    <fb>679.5</fb>
    <v>5</v>
  </rv>
  <rv s="3">
    <fb>668</fb>
    <v>5</v>
  </rv>
  <rv s="3">
    <fb>683</fb>
    <v>5</v>
  </rv>
  <rv s="3">
    <fb>687.5</fb>
    <v>5</v>
  </rv>
  <rv s="3">
    <fb>686</fb>
    <v>5</v>
  </rv>
  <rv s="3">
    <fb>667</fb>
    <v>5</v>
  </rv>
  <rv s="3">
    <fb>666.5</fb>
    <v>5</v>
  </rv>
  <rv s="3">
    <fb>655.5</fb>
    <v>5</v>
  </rv>
  <rv s="3">
    <fb>657.5</fb>
    <v>5</v>
  </rv>
  <rv s="3">
    <fb>633.5</fb>
    <v>5</v>
  </rv>
  <rv s="3">
    <fb>637</fb>
    <v>5</v>
  </rv>
  <rv s="3">
    <fb>634.5</fb>
    <v>5</v>
  </rv>
  <rv s="3">
    <fb>637.5</fb>
    <v>5</v>
  </rv>
  <rv s="3">
    <fb>662.5</fb>
    <v>5</v>
  </rv>
  <rv s="3">
    <fb>665</fb>
    <v>5</v>
  </rv>
  <rv s="3">
    <fb>668.5</fb>
    <v>5</v>
  </rv>
  <rv s="3">
    <fb>656.5</fb>
    <v>5</v>
  </rv>
  <rv s="3">
    <fb>661.5</fb>
    <v>5</v>
  </rv>
  <rv s="3">
    <fb>657</fb>
    <v>5</v>
  </rv>
  <rv s="0">
    <v>https://www.bing.com/financeapi/forcetrigger?t=ao6nk2&amp;q=XLON%3aBP.&amp;form=skydnc</v>
    <v>Learn more on Bing</v>
  </rv>
  <rv s="1">
    <v>0</v>
    <v>BP P.L.C. (XLON:BP.)</v>
    <v>2</v>
    <v>3</v>
    <v>Finance</v>
    <v>4</v>
    <v>en-GB</v>
    <v>ao6nk2</v>
    <v>268435456</v>
    <v>1</v>
    <v>Powered by Refinitiv</v>
    <v>535</v>
    <v>341.6</v>
    <v>1.1339999999999999</v>
    <v>16.8</v>
    <v>3.2532999999999999E-2</v>
    <v>GBp</v>
    <v>BP p.l.c. is engaged in the global energy business with operations in Europe, North and South America, Australasia, Asia and Africa. The Company delivers heat, light and mobility products and services to customers around the world. The Company's segments include Upstream, Downstream, Rosneft, and Other businesses and corporate. The Upstream segment is responsible for its activities in oil and natural gas exploration, field development and production. The Downstream segment has global marketing and manufacturing operations, and includes the jet fuel, bunkering, bitumen lubricants and petrochemicals business of the Company. Rosneft is the Company's Russian refining business that owns and operates approximately 13 refineries in Russia, and holds stakes in three refineries in Germany, one in India and one in Belarus. It also owns and operates approximately 3,055 retail service stations in Russia and abroad.</v>
    <v>65900</v>
    <v>London Stock Exchange</v>
    <v>XLON</v>
    <v>XLON</v>
    <v>1 St. James's Square, LONDON, UNITED KINGDOM-NA, SW1Y 4PD GB</v>
    <v>533.70000000000005</v>
    <v>Oil &amp; Gas</v>
    <v>Stock</v>
    <v>44965.754573437502</v>
    <v>648</v>
    <v>523.9</v>
    <v>93162200000</v>
    <v>BP P.L.C.</v>
    <v>BP P.L.C.</v>
    <v>528</v>
    <v>0</v>
    <v>516.4</v>
    <v>533.20000000000005</v>
    <v>18079590000</v>
    <v>BP.</v>
    <v>BP P.L.C. (XLON:BP.)</v>
    <v>53019449</v>
    <v>33987130</v>
    <v>1909</v>
  </rv>
  <rv s="2">
    <v>649</v>
  </rv>
  <rv s="3">
    <fb>410.3</fb>
    <v>5</v>
  </rv>
  <rv s="3">
    <fb>410.7</fb>
    <v>5</v>
  </rv>
  <rv s="3">
    <fb>417.2</fb>
    <v>5</v>
  </rv>
  <rv s="3">
    <fb>400.65</fb>
    <v>5</v>
  </rv>
  <rv s="3">
    <fb>397.35</fb>
    <v>5</v>
  </rv>
  <rv s="3">
    <fb>403.75</fb>
    <v>5</v>
  </rv>
  <rv s="3">
    <fb>397.9</fb>
    <v>5</v>
  </rv>
  <rv s="3">
    <fb>391.4</fb>
    <v>5</v>
  </rv>
  <rv s="3">
    <fb>388.4</fb>
    <v>5</v>
  </rv>
  <rv s="3">
    <fb>386.5</fb>
    <v>5</v>
  </rv>
  <rv s="3">
    <fb>382.9</fb>
    <v>5</v>
  </rv>
  <rv s="3">
    <fb>365.35</fb>
    <v>5</v>
  </rv>
  <rv s="3">
    <fb>378.5</fb>
    <v>5</v>
  </rv>
  <rv s="3">
    <fb>363.55</fb>
    <v>5</v>
  </rv>
  <rv s="3">
    <fb>357.1</fb>
    <v>5</v>
  </rv>
  <rv s="3">
    <fb>374.4</fb>
    <v>5</v>
  </rv>
  <rv s="3">
    <fb>358.45</fb>
    <v>5</v>
  </rv>
  <rv s="3">
    <fb>348.15</fb>
    <v>5</v>
  </rv>
  <rv s="3">
    <fb>361.5</fb>
    <v>5</v>
  </rv>
  <rv s="3">
    <fb>380</fb>
    <v>5</v>
  </rv>
  <rv s="3">
    <fb>371.55</fb>
    <v>5</v>
  </rv>
  <rv s="3">
    <fb>363.5</fb>
    <v>5</v>
  </rv>
  <rv s="3">
    <fb>360.4</fb>
    <v>5</v>
  </rv>
  <rv s="3">
    <fb>356.5</fb>
    <v>5</v>
  </rv>
  <rv s="3">
    <fb>361</fb>
    <v>5</v>
  </rv>
  <rv s="3">
    <fb>360.65</fb>
    <v>5</v>
  </rv>
  <rv s="3">
    <fb>368.05</fb>
    <v>5</v>
  </rv>
  <rv s="3">
    <fb>375</fb>
    <v>5</v>
  </rv>
  <rv s="3">
    <fb>371.3</fb>
    <v>5</v>
  </rv>
  <rv s="3">
    <fb>387.9</fb>
    <v>5</v>
  </rv>
  <rv s="3">
    <fb>389.2</fb>
    <v>5</v>
  </rv>
  <rv s="3">
    <fb>391.7</fb>
    <v>5</v>
  </rv>
  <rv s="3">
    <fb>380.9</fb>
    <v>5</v>
  </rv>
  <rv s="3">
    <fb>371.35</fb>
    <v>5</v>
  </rv>
  <rv s="3">
    <fb>382.75</fb>
    <v>5</v>
  </rv>
  <rv s="3">
    <fb>375.35</fb>
    <v>5</v>
  </rv>
  <rv s="3">
    <fb>378.95</fb>
    <v>5</v>
  </rv>
  <rv s="3">
    <fb>377.6</fb>
    <v>5</v>
  </rv>
  <rv s="3">
    <fb>380.85</fb>
    <v>5</v>
  </rv>
  <rv s="3">
    <fb>377.4</fb>
    <v>5</v>
  </rv>
  <rv s="3">
    <fb>391.5</fb>
    <v>5</v>
  </rv>
  <rv s="3">
    <fb>386.65</fb>
    <v>5</v>
  </rv>
  <rv s="3">
    <fb>395.95</fb>
    <v>5</v>
  </rv>
  <rv s="3">
    <fb>399.45</fb>
    <v>5</v>
  </rv>
  <rv s="3">
    <fb>401.05</fb>
    <v>5</v>
  </rv>
  <rv s="3">
    <fb>401.15</fb>
    <v>5</v>
  </rv>
  <rv s="3">
    <fb>403.15</fb>
    <v>5</v>
  </rv>
  <rv s="3">
    <fb>393.15</fb>
    <v>5</v>
  </rv>
  <rv s="3">
    <fb>368.85</fb>
    <v>5</v>
  </rv>
  <rv s="3">
    <fb>379.45</fb>
    <v>5</v>
  </rv>
  <rv s="3">
    <fb>378.4</fb>
    <v>5</v>
  </rv>
  <rv s="3">
    <fb>388.05</fb>
    <v>5</v>
  </rv>
  <rv s="3">
    <fb>391.55</fb>
    <v>5</v>
  </rv>
  <rv s="3">
    <fb>414.25</fb>
    <v>5</v>
  </rv>
  <rv s="3">
    <fb>415.9</fb>
    <v>5</v>
  </rv>
  <rv s="3">
    <fb>418.9</fb>
    <v>5</v>
  </rv>
  <rv s="3">
    <fb>426.65</fb>
    <v>5</v>
  </rv>
  <rv s="3">
    <fb>404.8</fb>
    <v>5</v>
  </rv>
  <rv s="3">
    <fb>404.95</fb>
    <v>5</v>
  </rv>
  <rv s="3">
    <fb>400.15</fb>
    <v>5</v>
  </rv>
  <rv s="3">
    <fb>414.7</fb>
    <v>5</v>
  </rv>
  <rv s="3">
    <fb>418.35</fb>
    <v>5</v>
  </rv>
  <rv s="3">
    <fb>421.25</fb>
    <v>5</v>
  </rv>
  <rv s="3">
    <fb>422.35</fb>
    <v>5</v>
  </rv>
  <rv s="3">
    <fb>412.7</fb>
    <v>5</v>
  </rv>
  <rv s="3">
    <fb>428.8</fb>
    <v>5</v>
  </rv>
  <rv s="3">
    <fb>423.6</fb>
    <v>5</v>
  </rv>
  <rv s="3">
    <fb>427.85</fb>
    <v>5</v>
  </rv>
  <rv s="3">
    <fb>435.25</fb>
    <v>5</v>
  </rv>
  <rv s="3">
    <fb>430.65</fb>
    <v>5</v>
  </rv>
  <rv s="3">
    <fb>434.25</fb>
    <v>5</v>
  </rv>
  <rv s="3">
    <fb>431.3</fb>
    <v>5</v>
  </rv>
  <rv s="3">
    <fb>440.45</fb>
    <v>5</v>
  </rv>
  <rv s="3">
    <fb>446.5</fb>
    <v>5</v>
  </rv>
  <rv s="3">
    <fb>451.4</fb>
    <v>5</v>
  </rv>
  <rv s="3">
    <fb>448.3</fb>
    <v>5</v>
  </rv>
  <rv s="3">
    <fb>437.45</fb>
    <v>5</v>
  </rv>
  <rv s="3">
    <fb>426.3</fb>
    <v>5</v>
  </rv>
  <rv s="3">
    <fb>434.95</fb>
    <v>5</v>
  </rv>
  <rv s="3">
    <fb>427.4</fb>
    <v>5</v>
  </rv>
  <rv s="3">
    <fb>404.4</fb>
    <v>5</v>
  </rv>
  <rv s="3">
    <fb>395.35</fb>
    <v>5</v>
  </rv>
  <rv s="3">
    <fb>383.3</fb>
    <v>5</v>
  </rv>
  <rv s="3">
    <fb>375.65</fb>
    <v>5</v>
  </rv>
  <rv s="3">
    <fb>391.6</fb>
    <v>5</v>
  </rv>
  <rv s="3">
    <fb>397.05</fb>
    <v>5</v>
  </rv>
  <rv s="3">
    <fb>397.7</fb>
    <v>5</v>
  </rv>
  <rv s="3">
    <fb>388.3</fb>
    <v>5</v>
  </rv>
  <rv s="3">
    <fb>384.5</fb>
    <v>5</v>
  </rv>
  <rv s="3">
    <fb>401.45</fb>
    <v>5</v>
  </rv>
  <rv s="3">
    <fb>373.3</fb>
    <v>5</v>
  </rv>
  <rv s="3">
    <fb>368.65</fb>
    <v>5</v>
  </rv>
  <rv s="3">
    <fb>385.25</fb>
    <v>5</v>
  </rv>
  <rv s="3">
    <fb>386.55</fb>
    <v>5</v>
  </rv>
  <rv s="3">
    <fb>384.6</fb>
    <v>5</v>
  </rv>
  <rv s="3">
    <fb>377.05</fb>
    <v>5</v>
  </rv>
  <rv s="3">
    <fb>377.2</fb>
    <v>5</v>
  </rv>
  <rv s="3">
    <fb>363.95</fb>
    <v>5</v>
  </rv>
  <rv s="3">
    <fb>373.1</fb>
    <v>5</v>
  </rv>
  <rv s="3">
    <fb>382.35</fb>
    <v>5</v>
  </rv>
  <rv s="3">
    <fb>385.6</fb>
    <v>5</v>
  </rv>
  <rv s="3">
    <fb>388.5</fb>
    <v>5</v>
  </rv>
  <rv s="3">
    <fb>383.9</fb>
    <v>5</v>
  </rv>
  <rv s="3">
    <fb>386.7</fb>
    <v>5</v>
  </rv>
  <rv s="3">
    <fb>388.55</fb>
    <v>5</v>
  </rv>
  <rv s="3">
    <fb>389.4</fb>
    <v>5</v>
  </rv>
  <rv s="3">
    <fb>400</fb>
    <v>5</v>
  </rv>
  <rv s="3">
    <fb>392.35</fb>
    <v>5</v>
  </rv>
  <rv s="3">
    <fb>403.35</fb>
    <v>5</v>
  </rv>
  <rv s="3">
    <fb>408</fb>
    <v>5</v>
  </rv>
  <rv s="3">
    <fb>411.15</fb>
    <v>5</v>
  </rv>
  <rv s="3">
    <fb>416.3</fb>
    <v>5</v>
  </rv>
  <rv s="3">
    <fb>422.55</fb>
    <v>5</v>
  </rv>
  <rv s="3">
    <fb>427.55</fb>
    <v>5</v>
  </rv>
  <rv s="3">
    <fb>430.55</fb>
    <v>5</v>
  </rv>
  <rv s="3">
    <fb>425.5</fb>
    <v>5</v>
  </rv>
  <rv s="3">
    <fb>426.5</fb>
    <v>5</v>
  </rv>
  <rv s="3">
    <fb>430.9</fb>
    <v>5</v>
  </rv>
  <rv s="3">
    <fb>442</fb>
    <v>5</v>
  </rv>
  <rv s="3">
    <fb>447.8</fb>
    <v>5</v>
  </rv>
  <rv s="3">
    <fb>459.4</fb>
    <v>5</v>
  </rv>
  <rv s="3">
    <fb>452.95</fb>
    <v>5</v>
  </rv>
  <rv s="3">
    <fb>459.45</fb>
    <v>5</v>
  </rv>
  <rv s="3">
    <fb>457.8</fb>
    <v>5</v>
  </rv>
  <rv s="3">
    <fb>449.25</fb>
    <v>5</v>
  </rv>
  <rv s="3">
    <fb>441.5</fb>
    <v>5</v>
  </rv>
  <rv s="3">
    <fb>441.2</fb>
    <v>5</v>
  </rv>
  <rv s="3">
    <fb>453.7</fb>
    <v>5</v>
  </rv>
  <rv s="3">
    <fb>463.35</fb>
    <v>5</v>
  </rv>
  <rv s="3">
    <fb>452.7</fb>
    <v>5</v>
  </rv>
  <rv s="3">
    <fb>441.25</fb>
    <v>5</v>
  </rv>
  <rv s="3">
    <fb>443.05</fb>
    <v>5</v>
  </rv>
  <rv s="3">
    <fb>450.8</fb>
    <v>5</v>
  </rv>
  <rv s="3">
    <fb>457.85</fb>
    <v>5</v>
  </rv>
  <rv s="3">
    <fb>461.55</fb>
    <v>5</v>
  </rv>
  <rv s="3">
    <fb>462.3</fb>
    <v>5</v>
  </rv>
  <rv s="3">
    <fb>456.55</fb>
    <v>5</v>
  </rv>
  <rv s="3">
    <fb>452.05</fb>
    <v>5</v>
  </rv>
  <rv s="3">
    <fb>452.5</fb>
    <v>5</v>
  </rv>
  <rv s="3">
    <fb>455.55</fb>
    <v>5</v>
  </rv>
  <rv s="3">
    <fb>458.25</fb>
    <v>5</v>
  </rv>
  <rv s="3">
    <fb>433.1</fb>
    <v>5</v>
  </rv>
  <rv s="3">
    <fb>429.95</fb>
    <v>5</v>
  </rv>
  <rv s="3">
    <fb>431.1</fb>
    <v>5</v>
  </rv>
  <rv s="3">
    <fb>435.9</fb>
    <v>5</v>
  </rv>
  <rv s="3">
    <fb>432.05</fb>
    <v>5</v>
  </rv>
  <rv s="3">
    <fb>442.7</fb>
    <v>5</v>
  </rv>
  <rv s="3">
    <fb>454.5</fb>
    <v>5</v>
  </rv>
  <rv s="3">
    <fb>460.2</fb>
    <v>5</v>
  </rv>
  <rv s="3">
    <fb>460.35</fb>
    <v>5</v>
  </rv>
  <rv s="3">
    <fb>469.1</fb>
    <v>5</v>
  </rv>
  <rv s="3">
    <fb>462.45</fb>
    <v>5</v>
  </rv>
  <rv s="3">
    <fb>452.6</fb>
    <v>5</v>
  </rv>
  <rv s="3">
    <fb>449.35</fb>
    <v>5</v>
  </rv>
  <rv s="3">
    <fb>455.05</fb>
    <v>5</v>
  </rv>
  <rv s="3">
    <fb>449.45</fb>
    <v>5</v>
  </rv>
  <rv s="3">
    <fb>445.25</fb>
    <v>5</v>
  </rv>
  <rv s="3">
    <fb>455.25</fb>
    <v>5</v>
  </rv>
  <rv s="3">
    <fb>460.95</fb>
    <v>5</v>
  </rv>
  <rv s="3">
    <fb>464.45</fb>
    <v>5</v>
  </rv>
  <rv s="3">
    <fb>470</fb>
    <v>5</v>
  </rv>
  <rv s="3">
    <fb>466</fb>
    <v>5</v>
  </rv>
  <rv s="3">
    <fb>481.9</fb>
    <v>5</v>
  </rv>
  <rv s="3">
    <fb>472.95</fb>
    <v>5</v>
  </rv>
  <rv s="3">
    <fb>486.45</fb>
    <v>5</v>
  </rv>
  <rv s="3">
    <fb>484.35</fb>
    <v>5</v>
  </rv>
  <rv s="3">
    <fb>493.5</fb>
    <v>5</v>
  </rv>
  <rv s="3">
    <fb>499.95</fb>
    <v>5</v>
  </rv>
  <rv s="3">
    <fb>501.8</fb>
    <v>5</v>
  </rv>
  <rv s="3">
    <fb>482.1</fb>
    <v>5</v>
  </rv>
  <rv s="3">
    <fb>470.75</fb>
    <v>5</v>
  </rv>
  <rv s="3">
    <fb>478.4</fb>
    <v>5</v>
  </rv>
  <rv s="3">
    <fb>480.5</fb>
    <v>5</v>
  </rv>
  <rv s="3">
    <fb>477.05</fb>
    <v>5</v>
  </rv>
  <rv s="3">
    <fb>481.35</fb>
    <v>5</v>
  </rv>
  <rv s="3">
    <fb>478.65</fb>
    <v>5</v>
  </rv>
  <rv s="3">
    <fb>476.05</fb>
    <v>5</v>
  </rv>
  <rv s="3">
    <fb>458.15</fb>
    <v>5</v>
  </rv>
  <rv s="3">
    <fb>483.1</fb>
    <v>5</v>
  </rv>
  <rv s="3">
    <fb>483.55</fb>
    <v>5</v>
  </rv>
  <rv s="3">
    <fb>488.35</fb>
    <v>5</v>
  </rv>
  <rv s="3">
    <fb>492.05</fb>
    <v>5</v>
  </rv>
  <rv s="3">
    <fb>489.45</fb>
    <v>5</v>
  </rv>
  <rv s="3">
    <fb>480.9</fb>
    <v>5</v>
  </rv>
  <rv s="3">
    <fb>483.5</fb>
    <v>5</v>
  </rv>
  <rv s="3">
    <fb>474.65</fb>
    <v>5</v>
  </rv>
  <rv s="3">
    <fb>464</fb>
    <v>5</v>
  </rv>
  <rv s="3">
    <fb>463.95</fb>
    <v>5</v>
  </rv>
  <rv s="3">
    <fb>461.95</fb>
    <v>5</v>
  </rv>
  <rv s="3">
    <fb>462.1</fb>
    <v>5</v>
  </rv>
  <rv s="3">
    <fb>471.05</fb>
    <v>5</v>
  </rv>
  <rv s="3">
    <fb>469.55</fb>
    <v>5</v>
  </rv>
  <rv s="3">
    <fb>465.85</fb>
    <v>5</v>
  </rv>
  <rv s="3">
    <fb>455.4</fb>
    <v>5</v>
  </rv>
  <rv s="3">
    <fb>466.6</fb>
    <v>5</v>
  </rv>
  <rv s="3">
    <fb>467.45</fb>
    <v>5</v>
  </rv>
  <rv s="3">
    <fb>480</fb>
    <v>5</v>
  </rv>
  <rv s="3">
    <fb>477.9</fb>
    <v>5</v>
  </rv>
  <rv s="3">
    <fb>478.9</fb>
    <v>5</v>
  </rv>
  <rv s="3">
    <fb>480.4</fb>
    <v>5</v>
  </rv>
  <rv s="3">
    <fb>480.75</fb>
    <v>5</v>
  </rv>
  <rv s="3">
    <fb>474.9</fb>
    <v>5</v>
  </rv>
  <rv s="3">
    <fb>483.35</fb>
    <v>5</v>
  </rv>
  <rv s="3">
    <fb>471.75</fb>
    <v>5</v>
  </rv>
  <rv s="3">
    <fb>479.3</fb>
    <v>5</v>
  </rv>
  <rv s="3">
    <fb>475.1</fb>
    <v>5</v>
  </rv>
  <rv s="3">
    <fb>478.55</fb>
    <v>5</v>
  </rv>
  <rv s="3">
    <fb>485</fb>
    <v>5</v>
  </rv>
  <rv s="3">
    <fb>481</fb>
    <v>5</v>
  </rv>
  <rv s="3">
    <fb>484.65</fb>
    <v>5</v>
  </rv>
  <rv s="3">
    <fb>486.2</fb>
    <v>5</v>
  </rv>
  <rv s="3">
    <fb>474.7</fb>
    <v>5</v>
  </rv>
  <rv s="3">
    <fb>475.85</fb>
    <v>5</v>
  </rv>
  <rv s="3">
    <fb>475.25</fb>
    <v>5</v>
  </rv>
  <rv s="3">
    <fb>484.2</fb>
    <v>5</v>
  </rv>
  <rv s="3">
    <fb>489.3</fb>
    <v>5</v>
  </rv>
  <rv s="3">
    <fb>488.85</fb>
    <v>5</v>
  </rv>
  <rv s="3">
    <fb>492.45</fb>
    <v>5</v>
  </rv>
  <rv s="3">
    <fb>486.05</fb>
    <v>5</v>
  </rv>
  <rv s="3">
    <fb>478.35</fb>
    <v>5</v>
  </rv>
  <rv s="3">
    <fb>516.4</fb>
    <v>5</v>
  </rv>
  <rv s="0">
    <v>https://www.bing.com/financeapi/forcetrigger?t=ao6rmw&amp;q=XLON%3aBT.A&amp;form=skydnc</v>
    <v>Learn more on Bing</v>
  </rv>
  <rv s="1">
    <v>0</v>
    <v>BT GROUP PLC (XLON:BT.A)</v>
    <v>2</v>
    <v>3</v>
    <v>Finance</v>
    <v>4</v>
    <v>en-GB</v>
    <v>ao6rmw</v>
    <v>268435456</v>
    <v>1</v>
    <v>Powered by Refinitiv</v>
    <v>201.4</v>
    <v>110.55</v>
    <v>1.0466</v>
    <v>4.45</v>
    <v>3.3271000000000002E-2</v>
    <v>GBp</v>
    <v>BT Group plc is a telecommunications and network provider. The Company builds, owns and operates fixed and mobile networks. The Company's segments include Consumer, Enterprise, Global and Openreach. Its Consumer segment serves individuals and households through three brands: EE, BT and Plusnet. It offers a range of broadband, mobile, landline and converged solutions, as well as entertainment including sport, TV and gaming. Its Global segment integrate, secure, and manage network and cloud infrastructure, and offer security, collaboration and contact center solutions to multinational companies (MNCs) and governments. Its Enterprise segment helps businesses of all sizes across the United Kingdom and Republic of Ireland to reach their digital goals. Openreach segment manages fixed networks connecting homes, mobile masts, schools, shops, banks, hospitals, libraries, governments and businesses around the world. It serves over 690 communications providers (CPs) within the United Kingdom.</v>
    <v>98400</v>
    <v>London Stock Exchange</v>
    <v>XLON</v>
    <v>XLON</v>
    <v>Bt Centre, 81 Newgate Street, LONDON, UNITED KINGDOM-NA, EC1A 7AJ GB</v>
    <v>139.4</v>
    <v>Telecommunications Services</v>
    <v>Stock</v>
    <v>44965.71412747656</v>
    <v>872</v>
    <v>133.44999999999999</v>
    <v>13282960000</v>
    <v>BT GROUP PLC</v>
    <v>BT GROUP PLC</v>
    <v>133.65</v>
    <v>7.6081000000000003</v>
    <v>133.75</v>
    <v>138.19999999999999</v>
    <v>9931183000</v>
    <v>BT.A</v>
    <v>BT GROUP PLC (XLON:BT.A)</v>
    <v>22610375</v>
    <v>25419950</v>
    <v>2001</v>
  </rv>
  <rv s="2">
    <v>873</v>
  </rv>
  <rv s="3">
    <fb>198.5</fb>
    <v>5</v>
  </rv>
  <rv s="3">
    <fb>198.7</fb>
    <v>5</v>
  </rv>
  <rv s="3">
    <fb>192.7</fb>
    <v>5</v>
  </rv>
  <rv s="3">
    <fb>197.8</fb>
    <v>5</v>
  </rv>
  <rv s="3">
    <fb>200.9</fb>
    <v>5</v>
  </rv>
  <rv s="3">
    <fb>195.15</fb>
    <v>5</v>
  </rv>
  <rv s="3">
    <fb>197.35</fb>
    <v>5</v>
  </rv>
  <rv s="3">
    <fb>192.65</fb>
    <v>5</v>
  </rv>
  <rv s="3">
    <fb>194.55</fb>
    <v>5</v>
  </rv>
  <rv s="3">
    <fb>197</fb>
    <v>5</v>
  </rv>
  <rv s="3">
    <fb>187.8</fb>
    <v>5</v>
  </rv>
  <rv s="3">
    <fb>191.6</fb>
    <v>5</v>
  </rv>
  <rv s="3">
    <fb>186.25</fb>
    <v>5</v>
  </rv>
  <rv s="3">
    <fb>183.55</fb>
    <v>5</v>
  </rv>
  <rv s="3">
    <fb>183.45</fb>
    <v>5</v>
  </rv>
  <rv s="3">
    <fb>180.6</fb>
    <v>5</v>
  </rv>
  <rv s="3">
    <fb>167.45</fb>
    <v>5</v>
  </rv>
  <rv s="3">
    <fb>163.85</fb>
    <v>5</v>
  </rv>
  <rv s="3">
    <fb>163.30000000000001</fb>
    <v>5</v>
  </rv>
  <rv s="3">
    <fb>171.05</fb>
    <v>5</v>
  </rv>
  <rv s="3">
    <fb>170.65</fb>
    <v>5</v>
  </rv>
  <rv s="3">
    <fb>171.6</fb>
    <v>5</v>
  </rv>
  <rv s="3">
    <fb>175.2</fb>
    <v>5</v>
  </rv>
  <rv s="3">
    <fb>177.95</fb>
    <v>5</v>
  </rv>
  <rv s="3">
    <fb>178.45</fb>
    <v>5</v>
  </rv>
  <rv s="3">
    <fb>179.85</fb>
    <v>5</v>
  </rv>
  <rv s="3">
    <fb>181.5</fb>
    <v>5</v>
  </rv>
  <rv s="3">
    <fb>184.3</fb>
    <v>5</v>
  </rv>
  <rv s="3">
    <fb>181.95</fb>
    <v>5</v>
  </rv>
  <rv s="3">
    <fb>184.75</fb>
    <v>5</v>
  </rv>
  <rv s="3">
    <fb>185.8</fb>
    <v>5</v>
  </rv>
  <rv s="3">
    <fb>187</fb>
    <v>5</v>
  </rv>
  <rv s="3">
    <fb>188.8</fb>
    <v>5</v>
  </rv>
  <rv s="3">
    <fb>187.3</fb>
    <v>5</v>
  </rv>
  <rv s="3">
    <fb>182.2</fb>
    <v>5</v>
  </rv>
  <rv s="3">
    <fb>183.8</fb>
    <v>5</v>
  </rv>
  <rv s="3">
    <fb>182.65</fb>
    <v>5</v>
  </rv>
  <rv s="3">
    <fb>184.65</fb>
    <v>5</v>
  </rv>
  <rv s="3">
    <fb>186.15</fb>
    <v>5</v>
  </rv>
  <rv s="3">
    <fb>188.45</fb>
    <v>5</v>
  </rv>
  <rv s="3">
    <fb>191</fb>
    <v>5</v>
  </rv>
  <rv s="3">
    <fb>192.5</fb>
    <v>5</v>
  </rv>
  <rv s="3">
    <fb>193.7</fb>
    <v>5</v>
  </rv>
  <rv s="3">
    <fb>189</fb>
    <v>5</v>
  </rv>
  <rv s="3">
    <fb>187.1</fb>
    <v>5</v>
  </rv>
  <rv s="3">
    <fb>185.85</fb>
    <v>5</v>
  </rv>
  <rv s="3">
    <fb>188.35</fb>
    <v>5</v>
  </rv>
  <rv s="3">
    <fb>186.4</fb>
    <v>5</v>
  </rv>
  <rv s="3">
    <fb>188.2</fb>
    <v>5</v>
  </rv>
  <rv s="3">
    <fb>183</fb>
    <v>5</v>
  </rv>
  <rv s="3">
    <fb>181.4</fb>
    <v>5</v>
  </rv>
  <rv s="3">
    <fb>179.3</fb>
    <v>5</v>
  </rv>
  <rv s="3">
    <fb>177.35</fb>
    <v>5</v>
  </rv>
  <rv s="3">
    <fb>183.3</fb>
    <v>5</v>
  </rv>
  <rv s="3">
    <fb>184.45</fb>
    <v>5</v>
  </rv>
  <rv s="3">
    <fb>182.3</fb>
    <v>5</v>
  </rv>
  <rv s="3">
    <fb>175.7</fb>
    <v>5</v>
  </rv>
  <rv s="3">
    <fb>173.55</fb>
    <v>5</v>
  </rv>
  <rv s="3">
    <fb>173.9</fb>
    <v>5</v>
  </rv>
  <rv s="3">
    <fb>176.45</fb>
    <v>5</v>
  </rv>
  <rv s="3">
    <fb>178.15</fb>
    <v>5</v>
  </rv>
  <rv s="3">
    <fb>181.25</fb>
    <v>5</v>
  </rv>
  <rv s="3">
    <fb>182.5</fb>
    <v>5</v>
  </rv>
  <rv s="3">
    <fb>180.8</fb>
    <v>5</v>
  </rv>
  <rv s="3">
    <fb>179.6</fb>
    <v>5</v>
  </rv>
  <rv s="3">
    <fb>185</fb>
    <v>5</v>
  </rv>
  <rv s="3">
    <fb>187.55</fb>
    <v>5</v>
  </rv>
  <rv s="3">
    <fb>190.55</fb>
    <v>5</v>
  </rv>
  <rv s="3">
    <fb>189.9</fb>
    <v>5</v>
  </rv>
  <rv s="3">
    <fb>185.55</fb>
    <v>5</v>
  </rv>
  <rv s="3">
    <fb>184.25</fb>
    <v>5</v>
  </rv>
  <rv s="3">
    <fb>183.95</fb>
    <v>5</v>
  </rv>
  <rv s="3">
    <fb>187.25</fb>
    <v>5</v>
  </rv>
  <rv s="3">
    <fb>187.6</fb>
    <v>5</v>
  </rv>
  <rv s="3">
    <fb>184.9</fb>
    <v>5</v>
  </rv>
  <rv s="3">
    <fb>180.4</fb>
    <v>5</v>
  </rv>
  <rv s="3">
    <fb>181.2</fb>
    <v>5</v>
  </rv>
  <rv s="3">
    <fb>179.5</fb>
    <v>5</v>
  </rv>
  <rv s="3">
    <fb>179.65</fb>
    <v>5</v>
  </rv>
  <rv s="3">
    <fb>180</fb>
    <v>5</v>
  </rv>
  <rv s="3">
    <fb>180.2</fb>
    <v>5</v>
  </rv>
  <rv s="3">
    <fb>186.35</fb>
    <v>5</v>
  </rv>
  <rv s="3">
    <fb>181.55</fb>
    <v>5</v>
  </rv>
  <rv s="3">
    <fb>185.15</fb>
    <v>5</v>
  </rv>
  <rv s="3">
    <fb>188.5</fb>
    <v>5</v>
  </rv>
  <rv s="3">
    <fb>184.95</fb>
    <v>5</v>
  </rv>
  <rv s="3">
    <fb>192.3</fb>
    <v>5</v>
  </rv>
  <rv s="3">
    <fb>191.65</fb>
    <v>5</v>
  </rv>
  <rv s="3">
    <fb>186.3</fb>
    <v>5</v>
  </rv>
  <rv s="3">
    <fb>185.35</fb>
    <v>5</v>
  </rv>
  <rv s="3">
    <fb>190.4</fb>
    <v>5</v>
  </rv>
  <rv s="3">
    <fb>189.15</fb>
    <v>5</v>
  </rv>
  <rv s="3">
    <fb>189.2</fb>
    <v>5</v>
  </rv>
  <rv s="3">
    <fb>190.8</fb>
    <v>5</v>
  </rv>
  <rv s="3">
    <fb>193.4</fb>
    <v>5</v>
  </rv>
  <rv s="3">
    <fb>192.6</fb>
    <v>5</v>
  </rv>
  <rv s="3">
    <fb>196.6</fb>
    <v>5</v>
  </rv>
  <rv s="3">
    <fb>193.35</fb>
    <v>5</v>
  </rv>
  <rv s="3">
    <fb>190.2</fb>
    <v>5</v>
  </rv>
  <rv s="3">
    <fb>175.65</fb>
    <v>5</v>
  </rv>
  <rv s="3">
    <fb>178.8</fb>
    <v>5</v>
  </rv>
  <rv s="3">
    <fb>181.45</fb>
    <v>5</v>
  </rv>
  <rv s="3">
    <fb>181.05</fb>
    <v>5</v>
  </rv>
  <rv s="3">
    <fb>177.2</fb>
    <v>5</v>
  </rv>
  <rv s="3">
    <fb>180.15</fb>
    <v>5</v>
  </rv>
  <rv s="3">
    <fb>176.8</fb>
    <v>5</v>
  </rv>
  <rv s="3">
    <fb>176.1</fb>
    <v>5</v>
  </rv>
  <rv s="3">
    <fb>161.85</fb>
    <v>5</v>
  </rv>
  <rv s="3">
    <fb>161.80000000000001</fb>
    <v>5</v>
  </rv>
  <rv s="3">
    <fb>160.15</fb>
    <v>5</v>
  </rv>
  <rv s="3">
    <fb>160.85</fb>
    <v>5</v>
  </rv>
  <rv s="3">
    <fb>161.5</fb>
    <v>5</v>
  </rv>
  <rv s="3">
    <fb>156.19999999999999</fb>
    <v>5</v>
  </rv>
  <rv s="3">
    <fb>159.55000000000001</fb>
    <v>5</v>
  </rv>
  <rv s="3">
    <fb>159.19999999999999</fb>
    <v>5</v>
  </rv>
  <rv s="3">
    <fb>160.94999999999999</fb>
    <v>5</v>
  </rv>
  <rv s="3">
    <fb>158.75</fb>
    <v>5</v>
  </rv>
  <rv s="3">
    <fb>158</fb>
    <v>5</v>
  </rv>
  <rv s="3">
    <fb>157.9</fb>
    <v>5</v>
  </rv>
  <rv s="3">
    <fb>157.6</fb>
    <v>5</v>
  </rv>
  <rv s="3">
    <fb>160.75</fb>
    <v>5</v>
  </rv>
  <rv s="3">
    <fb>157.1</fb>
    <v>5</v>
  </rv>
  <rv s="3">
    <fb>157.25</fb>
    <v>5</v>
  </rv>
  <rv s="3">
    <fb>156.30000000000001</fb>
    <v>5</v>
  </rv>
  <rv s="3">
    <fb>153.69999999999999</fb>
    <v>5</v>
  </rv>
  <rv s="3">
    <fb>152.69999999999999</fb>
    <v>5</v>
  </rv>
  <rv s="3">
    <fb>151.44999999999999</fb>
    <v>5</v>
  </rv>
  <rv s="3">
    <fb>151.85</fb>
    <v>5</v>
  </rv>
  <rv s="3">
    <fb>150.69999999999999</fb>
    <v>5</v>
  </rv>
  <rv s="3">
    <fb>146.05000000000001</fb>
    <v>5</v>
  </rv>
  <rv s="3">
    <fb>146.44999999999999</fb>
    <v>5</v>
  </rv>
  <rv s="3">
    <fb>144.65</fb>
    <v>5</v>
  </rv>
  <rv s="3">
    <fb>142.15</fb>
    <v>5</v>
  </rv>
  <rv s="3">
    <fb>141.94999999999999</fb>
    <v>5</v>
  </rv>
  <rv s="3">
    <fb>139.25</fb>
    <v>5</v>
  </rv>
  <rv s="3">
    <fb>140.1</fb>
    <v>5</v>
  </rv>
  <rv s="3">
    <fb>142.75</fb>
    <v>5</v>
  </rv>
  <rv s="3">
    <fb>140.44999999999999</fb>
    <v>5</v>
  </rv>
  <rv s="3">
    <fb>139.05000000000001</fb>
    <v>5</v>
  </rv>
  <rv s="3">
    <fb>136.94999999999999</fb>
    <v>5</v>
  </rv>
  <rv s="3">
    <fb>135.05000000000001</fb>
    <v>5</v>
  </rv>
  <rv s="3">
    <fb>129.85</fb>
    <v>5</v>
  </rv>
  <rv s="3">
    <fb>125.55</fb>
    <v>5</v>
  </rv>
  <rv s="3">
    <fb>127.45</fb>
    <v>5</v>
  </rv>
  <rv s="3">
    <fb>121.5</fb>
    <v>5</v>
  </rv>
  <rv s="3">
    <fb>121.35</fb>
    <v>5</v>
  </rv>
  <rv s="3">
    <fb>126.7</fb>
    <v>5</v>
  </rv>
  <rv s="3">
    <fb>126.35</fb>
    <v>5</v>
  </rv>
  <rv s="3">
    <fb>124.65</fb>
    <v>5</v>
  </rv>
  <rv s="3">
    <fb>124</fb>
    <v>5</v>
  </rv>
  <rv s="3">
    <fb>125.75</fb>
    <v>5</v>
  </rv>
  <rv s="3">
    <fb>122.65</fb>
    <v>5</v>
  </rv>
  <rv s="3">
    <fb>124.95</fb>
    <v>5</v>
  </rv>
  <rv s="3">
    <fb>125.45</fb>
    <v>5</v>
  </rv>
  <rv s="3">
    <fb>123.55</fb>
    <v>5</v>
  </rv>
  <rv s="3">
    <fb>125.9</fb>
    <v>5</v>
  </rv>
  <rv s="3">
    <fb>126.4</fb>
    <v>5</v>
  </rv>
  <rv s="3">
    <fb>126.45</fb>
    <v>5</v>
  </rv>
  <rv s="3">
    <fb>126.65</fb>
    <v>5</v>
  </rv>
  <rv s="3">
    <fb>129.80000000000001</fb>
    <v>5</v>
  </rv>
  <rv s="3">
    <fb>127.75</fb>
    <v>5</v>
  </rv>
  <rv s="3">
    <fb>116.4</fb>
    <v>5</v>
  </rv>
  <rv s="3">
    <fb>115.2</fb>
    <v>5</v>
  </rv>
  <rv s="3">
    <fb>117.45</fb>
    <v>5</v>
  </rv>
  <rv s="3">
    <fb>115.85</fb>
    <v>5</v>
  </rv>
  <rv s="3">
    <fb>120.35</fb>
    <v>5</v>
  </rv>
  <rv s="3">
    <fb>122.75</fb>
    <v>5</v>
  </rv>
  <rv s="3">
    <fb>120.85</fb>
    <v>5</v>
  </rv>
  <rv s="3">
    <fb>120.05</fb>
    <v>5</v>
  </rv>
  <rv s="3">
    <fb>122.8</fb>
    <v>5</v>
  </rv>
  <rv s="3">
    <fb>123.75</fb>
    <v>5</v>
  </rv>
  <rv s="3">
    <fb>124.8</fb>
    <v>5</v>
  </rv>
  <rv s="3">
    <fb>124.75</fb>
    <v>5</v>
  </rv>
  <rv s="3">
    <fb>126.15</fb>
    <v>5</v>
  </rv>
  <rv s="3">
    <fb>126.9</fb>
    <v>5</v>
  </rv>
  <rv s="3">
    <fb>122.85</fb>
    <v>5</v>
  </rv>
  <rv s="3">
    <fb>121.4</fb>
    <v>5</v>
  </rv>
  <rv s="3">
    <fb>120.55</fb>
    <v>5</v>
  </rv>
  <rv s="3">
    <fb>120.95</fb>
    <v>5</v>
  </rv>
  <rv s="3">
    <fb>120.3</fb>
    <v>5</v>
  </rv>
  <rv s="3">
    <fb>116.9</fb>
    <v>5</v>
  </rv>
  <rv s="3">
    <fb>112.55</fb>
    <v>5</v>
  </rv>
  <rv s="3">
    <fb>113.55</fb>
    <v>5</v>
  </rv>
  <rv s="3">
    <fb>112.75</fb>
    <v>5</v>
  </rv>
  <rv s="3">
    <fb>116.25</fb>
    <v>5</v>
  </rv>
  <rv s="3">
    <fb>114.4</fb>
    <v>5</v>
  </rv>
  <rv s="3">
    <fb>112.95</fb>
    <v>5</v>
  </rv>
  <rv s="3">
    <fb>112</fb>
    <v>5</v>
  </rv>
  <rv s="3">
    <fb>113.5</fb>
    <v>5</v>
  </rv>
  <rv s="3">
    <fb>114.35</fb>
    <v>5</v>
  </rv>
  <rv s="3">
    <fb>114</fb>
    <v>5</v>
  </rv>
  <rv s="3">
    <fb>112.05</fb>
    <v>5</v>
  </rv>
  <rv s="3">
    <fb>128.05000000000001</fb>
    <v>5</v>
  </rv>
  <rv s="3">
    <fb>125.15</fb>
    <v>5</v>
  </rv>
  <rv s="3">
    <fb>128.35</fb>
    <v>5</v>
  </rv>
  <rv s="3">
    <fb>130.30000000000001</fb>
    <v>5</v>
  </rv>
  <rv s="3">
    <fb>132.19999999999999</fb>
    <v>5</v>
  </rv>
  <rv s="3">
    <fb>128</fb>
    <v>5</v>
  </rv>
  <rv s="3">
    <fb>127.15</fb>
    <v>5</v>
  </rv>
  <rv s="3">
    <fb>129.35</fb>
    <v>5</v>
  </rv>
  <rv s="3">
    <fb>130.35</fb>
    <v>5</v>
  </rv>
  <rv s="3">
    <fb>131.05000000000001</fb>
    <v>5</v>
  </rv>
  <rv s="3">
    <fb>129.05000000000001</fb>
    <v>5</v>
  </rv>
  <rv s="3">
    <fb>129.1</fb>
    <v>5</v>
  </rv>
  <rv s="3">
    <fb>129.9</fb>
    <v>5</v>
  </rv>
  <rv s="3">
    <fb>123.9</fb>
    <v>5</v>
  </rv>
  <rv s="3">
    <fb>132.4</fb>
    <v>5</v>
  </rv>
  <rv s="3">
    <fb>134.65</fb>
    <v>5</v>
  </rv>
  <rv s="3">
    <fb>133.75</fb>
    <v>5</v>
  </rv>
  <rv s="0">
    <v>https://www.bing.com/financeapi/forcetrigger?t=c4g7pr&amp;q=XLON%3aEDV&amp;form=skydnc</v>
    <v>Learn more on Bing</v>
  </rv>
  <rv s="1">
    <v>0</v>
    <v>ENDEAVOUR MINING PLC (XLON:EDV)</v>
    <v>2</v>
    <v>6</v>
    <v>Finance</v>
    <v>4</v>
    <v>en-GB</v>
    <v>c4g7pr</v>
    <v>268435456</v>
    <v>1</v>
    <v>Powered by Refinitiv</v>
    <v>2160</v>
    <v>1505</v>
    <v>0.55759999999999998</v>
    <v>16</v>
    <v>8.1969999999999994E-3</v>
    <v>GBp</v>
    <v>Endeavour Mining plc is a United Kingdom-based gold mining company. The Company operates seven mines in West Africa, and also has project development and exploration assets. Its assets include four mines (Hounde, Mana, Boungou, and Wahgnion) in Burkina Faso, the Ity mine in Cote d’Ivoire, the Sabodala-Massawa mine in Senegal, two development projects (Lafigue and Kalana) and a portfolio of exploration assets on the Birimian Greenstone Belt across Burkina Faso, Cote d’Ivoire, Mali, Senegal, and Guinea. The Boungou mine is a high-grade open pit operation. Its other projects include the Kalana Project, the Bantou Project, and the Nabanga Project. The Bantou Project is part of the Dynikongolo permit, which is located along the prolific Hounde Greenstone Belt that hosts both the Mana and Hounde mines. The Nabanga Project is an early-stage project, which consists of three exploration permits covering approximately 178.5 square kilometers (km2): Kamsongo, Napade, and Nabanga.</v>
    <v>4860</v>
    <v>London Stock Exchange</v>
    <v>XLON</v>
    <v>XLON</v>
    <v>5 Young Street, LONDON, UNITED KINGDOM-NA, W8 5EH GB</v>
    <v>1986</v>
    <v>Metals &amp; Mining</v>
    <v>Stock</v>
    <v>44965.714132800778</v>
    <v>1084</v>
    <v>1951</v>
    <v>7876696000</v>
    <v>ENDEAVOUR MINING PLC</v>
    <v>ENDEAVOUR MINING PLC</v>
    <v>1955</v>
    <v>64.593000000000004</v>
    <v>1952</v>
    <v>1968</v>
    <v>246609100</v>
    <v>EDV</v>
    <v>ENDEAVOUR MINING PLC (XLON:EDV)</v>
    <v>242796</v>
    <v>636610</v>
    <v>2021</v>
  </rv>
  <rv s="2">
    <v>1085</v>
  </rv>
  <rv s="3">
    <fb>1790</fb>
    <v>5</v>
  </rv>
  <rv s="3">
    <fb>1770</fb>
    <v>5</v>
  </rv>
  <rv s="3">
    <fb>1750</fb>
    <v>5</v>
  </rv>
  <rv s="3">
    <fb>1775</fb>
    <v>5</v>
  </rv>
  <rv s="3">
    <fb>1740</fb>
    <v>5</v>
  </rv>
  <rv s="3">
    <fb>1795</fb>
    <v>5</v>
  </rv>
  <rv s="3">
    <fb>1840</fb>
    <v>5</v>
  </rv>
  <rv s="3">
    <fb>1895</fb>
    <v>5</v>
  </rv>
  <rv s="3">
    <fb>1865</fb>
    <v>5</v>
  </rv>
  <rv s="3">
    <fb>1885</fb>
    <v>5</v>
  </rv>
  <rv s="3">
    <fb>1890</fb>
    <v>5</v>
  </rv>
  <rv s="3">
    <fb>1925</fb>
    <v>5</v>
  </rv>
  <rv s="3">
    <fb>1990</fb>
    <v>5</v>
  </rv>
  <rv s="3">
    <fb>2040</fb>
    <v>5</v>
  </rv>
  <rv s="3">
    <fb>2060</fb>
    <v>5</v>
  </rv>
  <rv s="3">
    <fb>1950</fb>
    <v>5</v>
  </rv>
  <rv s="3">
    <fb>1995</fb>
    <v>5</v>
  </rv>
  <rv s="3">
    <fb>2090</fb>
    <v>5</v>
  </rv>
  <rv s="3">
    <fb>1945</fb>
    <v>5</v>
  </rv>
  <rv s="3">
    <fb>1965</fb>
    <v>5</v>
  </rv>
  <rv s="3">
    <fb>1900</fb>
    <v>5</v>
  </rv>
  <rv s="3">
    <fb>1910</fb>
    <v>5</v>
  </rv>
  <rv s="3">
    <fb>1880</fb>
    <v>5</v>
  </rv>
  <rv s="3">
    <fb>1940</fb>
    <v>5</v>
  </rv>
  <rv s="3">
    <fb>1980</fb>
    <v>5</v>
  </rv>
  <rv s="3">
    <fb>1920</fb>
    <v>5</v>
  </rv>
  <rv s="3">
    <fb>1870</fb>
    <v>5</v>
  </rv>
  <rv s="3">
    <fb>1915</fb>
    <v>5</v>
  </rv>
  <rv s="3">
    <fb>1916</fb>
    <v>5</v>
  </rv>
  <rv s="3">
    <fb>1961</fb>
    <v>5</v>
  </rv>
  <rv s="3">
    <fb>1898</fb>
    <v>5</v>
  </rv>
  <rv s="3">
    <fb>1909</fb>
    <v>5</v>
  </rv>
  <rv s="3">
    <fb>1969</fb>
    <v>5</v>
  </rv>
  <rv s="3">
    <fb>1985</fb>
    <v>5</v>
  </rv>
  <rv s="3">
    <fb>2064</fb>
    <v>5</v>
  </rv>
  <rv s="3">
    <fb>2044</fb>
    <v>5</v>
  </rv>
  <rv s="3">
    <fb>2036</fb>
    <v>5</v>
  </rv>
  <rv s="3">
    <fb>2068</fb>
    <v>5</v>
  </rv>
  <rv s="3">
    <fb>2012</fb>
    <v>5</v>
  </rv>
  <rv s="3">
    <fb>2022</fb>
    <v>5</v>
  </rv>
  <rv s="3">
    <fb>1964</fb>
    <v>5</v>
  </rv>
  <rv s="3">
    <fb>1934</fb>
    <v>5</v>
  </rv>
  <rv s="3">
    <fb>1931</fb>
    <v>5</v>
  </rv>
  <rv s="3">
    <fb>1959</fb>
    <v>5</v>
  </rv>
  <rv s="3">
    <fb>1938</fb>
    <v>5</v>
  </rv>
  <rv s="3">
    <fb>1941</fb>
    <v>5</v>
  </rv>
  <rv s="3">
    <fb>2050</fb>
    <v>5</v>
  </rv>
  <rv s="3">
    <fb>1956</fb>
    <v>5</v>
  </rv>
  <rv s="3">
    <fb>1937</fb>
    <v>5</v>
  </rv>
  <rv s="3">
    <fb>1801</fb>
    <v>5</v>
  </rv>
  <rv s="3">
    <fb>1833</fb>
    <v>5</v>
  </rv>
  <rv s="3">
    <fb>1853</fb>
    <v>5</v>
  </rv>
  <rv s="3">
    <fb>1759</fb>
    <v>5</v>
  </rv>
  <rv s="3">
    <fb>1817</fb>
    <v>5</v>
  </rv>
  <rv s="3">
    <fb>1845</fb>
    <v>5</v>
  </rv>
  <rv s="3">
    <fb>1878</fb>
    <v>5</v>
  </rv>
  <rv s="3">
    <fb>1857</fb>
    <v>5</v>
  </rv>
  <rv s="3">
    <fb>1822</fb>
    <v>5</v>
  </rv>
  <rv s="3">
    <fb>1838</fb>
    <v>5</v>
  </rv>
  <rv s="3">
    <fb>1805</fb>
    <v>5</v>
  </rv>
  <rv s="3">
    <fb>1808</fb>
    <v>5</v>
  </rv>
  <rv s="3">
    <fb>1792</fb>
    <v>5</v>
  </rv>
  <rv s="3">
    <fb>1804</fb>
    <v>5</v>
  </rv>
  <rv s="3">
    <fb>1875</fb>
    <v>5</v>
  </rv>
  <rv s="3">
    <fb>1848</fb>
    <v>5</v>
  </rv>
  <rv s="3">
    <fb>1798</fb>
    <v>5</v>
  </rv>
  <rv s="3">
    <fb>1779</fb>
    <v>5</v>
  </rv>
  <rv s="3">
    <fb>1786</fb>
    <v>5</v>
  </rv>
  <rv s="3">
    <fb>1802</fb>
    <v>5</v>
  </rv>
  <rv s="3">
    <fb>1747</fb>
    <v>5</v>
  </rv>
  <rv s="3">
    <fb>1743</fb>
    <v>5</v>
  </rv>
  <rv s="3">
    <fb>1745</fb>
    <v>5</v>
  </rv>
  <rv s="3">
    <fb>1744</fb>
    <v>5</v>
  </rv>
  <rv s="3">
    <fb>1721</fb>
    <v>5</v>
  </rv>
  <rv s="3">
    <fb>1702</fb>
    <v>5</v>
  </rv>
  <rv s="3">
    <fb>1639</fb>
    <v>5</v>
  </rv>
  <rv s="3">
    <fb>1703</fb>
    <v>5</v>
  </rv>
  <rv s="3">
    <fb>1641</fb>
    <v>5</v>
  </rv>
  <rv s="3">
    <fb>1640</fb>
    <v>5</v>
  </rv>
  <rv s="3">
    <fb>1667</fb>
    <v>5</v>
  </rv>
  <rv s="3">
    <fb>1678</fb>
    <v>5</v>
  </rv>
  <rv s="3">
    <fb>1655</fb>
    <v>5</v>
  </rv>
  <rv s="3">
    <fb>1629</fb>
    <v>5</v>
  </rv>
  <rv s="3">
    <fb>1656</fb>
    <v>5</v>
  </rv>
  <rv s="3">
    <fb>1619</fb>
    <v>5</v>
  </rv>
  <rv s="3">
    <fb>1630</fb>
    <v>5</v>
  </rv>
  <rv s="3">
    <fb>1618</fb>
    <v>5</v>
  </rv>
  <rv s="3">
    <fb>1599</fb>
    <v>5</v>
  </rv>
  <rv s="3">
    <fb>1598</fb>
    <v>5</v>
  </rv>
  <rv s="3">
    <fb>1546</fb>
    <v>5</v>
  </rv>
  <rv s="3">
    <fb>1554</fb>
    <v>5</v>
  </rv>
  <rv s="3">
    <fb>1553</fb>
    <v>5</v>
  </rv>
  <rv s="3">
    <fb>1613</fb>
    <v>5</v>
  </rv>
  <rv s="3">
    <fb>1600</fb>
    <v>5</v>
  </rv>
  <rv s="3">
    <fb>1591</fb>
    <v>5</v>
  </rv>
  <rv s="3">
    <fb>1654</fb>
    <v>5</v>
  </rv>
  <rv s="3">
    <fb>1687</fb>
    <v>5</v>
  </rv>
  <rv s="3">
    <fb>1689</fb>
    <v>5</v>
  </rv>
  <rv s="3">
    <fb>1753</fb>
    <v>5</v>
  </rv>
  <rv s="3">
    <fb>1748</fb>
    <v>5</v>
  </rv>
  <rv s="3">
    <fb>1783</fb>
    <v>5</v>
  </rv>
  <rv s="3">
    <fb>1764</fb>
    <v>5</v>
  </rv>
  <rv s="3">
    <fb>1768</fb>
    <v>5</v>
  </rv>
  <rv s="3">
    <fb>1757</fb>
    <v>5</v>
  </rv>
  <rv s="3">
    <fb>1752</fb>
    <v>5</v>
  </rv>
  <rv s="3">
    <fb>1780</fb>
    <v>5</v>
  </rv>
  <rv s="3">
    <fb>1810</fb>
    <v>5</v>
  </rv>
  <rv s="3">
    <fb>1809</fb>
    <v>5</v>
  </rv>
  <rv s="3">
    <fb>1782</fb>
    <v>5</v>
  </rv>
  <rv s="3">
    <fb>1659</fb>
    <v>5</v>
  </rv>
  <rv s="3">
    <fb>1683</fb>
    <v>5</v>
  </rv>
  <rv s="3">
    <fb>1601</fb>
    <v>5</v>
  </rv>
  <rv s="3">
    <fb>1661</fb>
    <v>5</v>
  </rv>
  <rv s="3">
    <fb>1704</fb>
    <v>5</v>
  </rv>
  <rv s="3">
    <fb>1727</fb>
    <v>5</v>
  </rv>
  <rv s="3">
    <fb>1760</fb>
    <v>5</v>
  </rv>
  <rv s="3">
    <fb>1777</fb>
    <v>5</v>
  </rv>
  <rv s="3">
    <fb>1736</fb>
    <v>5</v>
  </rv>
  <rv s="3">
    <fb>1711</fb>
    <v>5</v>
  </rv>
  <rv s="3">
    <fb>1647</fb>
    <v>5</v>
  </rv>
  <rv s="3">
    <fb>1674</fb>
    <v>5</v>
  </rv>
  <rv s="3">
    <fb>1662</fb>
    <v>5</v>
  </rv>
  <rv s="3">
    <fb>1583</fb>
    <v>5</v>
  </rv>
  <rv s="3">
    <fb>1614</fb>
    <v>5</v>
  </rv>
  <rv s="3">
    <fb>1590</fb>
    <v>5</v>
  </rv>
  <rv s="3">
    <fb>1649</fb>
    <v>5</v>
  </rv>
  <rv s="3">
    <fb>1605</fb>
    <v>5</v>
  </rv>
  <rv s="3">
    <fb>1611</fb>
    <v>5</v>
  </rv>
  <rv s="3">
    <fb>1578</fb>
    <v>5</v>
  </rv>
  <rv s="3">
    <fb>1569</fb>
    <v>5</v>
  </rv>
  <rv s="3">
    <fb>1577</fb>
    <v>5</v>
  </rv>
  <rv s="3">
    <fb>1527</fb>
    <v>5</v>
  </rv>
  <rv s="3">
    <fb>1481</fb>
    <v>5</v>
  </rv>
  <rv s="3">
    <fb>1465</fb>
    <v>5</v>
  </rv>
  <rv s="3">
    <fb>1497</fb>
    <v>5</v>
  </rv>
  <rv s="3">
    <fb>1503</fb>
    <v>5</v>
  </rv>
  <rv s="3">
    <fb>1461</fb>
    <v>5</v>
  </rv>
  <rv s="3">
    <fb>1512</fb>
    <v>5</v>
  </rv>
  <rv s="3">
    <fb>1539</fb>
    <v>5</v>
  </rv>
  <rv s="3">
    <fb>1530</fb>
    <v>5</v>
  </rv>
  <rv s="3">
    <fb>1538</fb>
    <v>5</v>
  </rv>
  <rv s="3">
    <fb>1570</fb>
    <v>5</v>
  </rv>
  <rv s="3">
    <fb>1565</fb>
    <v>5</v>
  </rv>
  <rv s="3">
    <fb>1515</fb>
    <v>5</v>
  </rv>
  <rv s="3">
    <fb>1516</fb>
    <v>5</v>
  </rv>
  <rv s="3">
    <fb>1541</fb>
    <v>5</v>
  </rv>
  <rv s="3">
    <fb>1532</fb>
    <v>5</v>
  </rv>
  <rv s="3">
    <fb>1462</fb>
    <v>5</v>
  </rv>
  <rv s="3">
    <fb>1573</fb>
    <v>5</v>
  </rv>
  <rv s="3">
    <fb>1581</fb>
    <v>5</v>
  </rv>
  <rv s="3">
    <fb>1648</fb>
    <v>5</v>
  </rv>
  <rv s="3">
    <fb>1653</fb>
    <v>5</v>
  </rv>
  <rv s="3">
    <fb>1692</fb>
    <v>5</v>
  </rv>
  <rv s="3">
    <fb>1684</fb>
    <v>5</v>
  </rv>
  <rv s="3">
    <fb>1706</fb>
    <v>5</v>
  </rv>
  <rv s="3">
    <fb>1672</fb>
    <v>5</v>
  </rv>
  <rv s="3">
    <fb>1701</fb>
    <v>5</v>
  </rv>
  <rv s="3">
    <fb>1698</fb>
    <v>5</v>
  </rv>
  <rv s="3">
    <fb>1713</fb>
    <v>5</v>
  </rv>
  <rv s="3">
    <fb>1686</fb>
    <v>5</v>
  </rv>
  <rv s="3">
    <fb>1731</fb>
    <v>5</v>
  </rv>
  <rv s="3">
    <fb>1756</fb>
    <v>5</v>
  </rv>
  <rv s="3">
    <fb>1697</fb>
    <v>5</v>
  </rv>
  <rv s="3">
    <fb>1719</fb>
    <v>5</v>
  </rv>
  <rv s="3">
    <fb>1724</fb>
    <v>5</v>
  </rv>
  <rv s="3">
    <fb>1696</fb>
    <v>5</v>
  </rv>
  <rv s="3">
    <fb>1732</fb>
    <v>5</v>
  </rv>
  <rv s="3">
    <fb>1754</fb>
    <v>5</v>
  </rv>
  <rv s="3">
    <fb>1771</fb>
    <v>5</v>
  </rv>
  <rv s="3">
    <fb>1769</fb>
    <v>5</v>
  </rv>
  <rv s="3">
    <fb>1834</fb>
    <v>5</v>
  </rv>
  <rv s="3">
    <fb>1913</fb>
    <v>5</v>
  </rv>
  <rv s="3">
    <fb>1914</fb>
    <v>5</v>
  </rv>
  <rv s="3">
    <fb>1917</fb>
    <v>5</v>
  </rv>
  <rv s="3">
    <fb>1926</fb>
    <v>5</v>
  </rv>
  <rv s="3">
    <fb>1963</fb>
    <v>5</v>
  </rv>
  <rv s="3">
    <fb>1967</fb>
    <v>5</v>
  </rv>
  <rv s="3">
    <fb>1930</fb>
    <v>5</v>
  </rv>
  <rv s="3">
    <fb>1929</fb>
    <v>5</v>
  </rv>
  <rv s="3">
    <fb>1936</fb>
    <v>5</v>
  </rv>
  <rv s="3">
    <fb>1894</fb>
    <v>5</v>
  </rv>
  <rv s="3">
    <fb>1935</fb>
    <v>5</v>
  </rv>
  <rv s="3">
    <fb>1927</fb>
    <v>5</v>
  </rv>
  <rv s="3">
    <fb>1932</fb>
    <v>5</v>
  </rv>
  <rv s="3">
    <fb>1952</fb>
    <v>5</v>
  </rv>
  <rv s="0">
    <v>https://www.bing.com/financeapi/forcetrigger?t=ao91z2&amp;q=XLON%3aGLEN&amp;form=skydnc</v>
    <v>Learn more on Bing</v>
  </rv>
  <rv s="1">
    <v>0</v>
    <v>GLENCORE PLC (XLON:GLEN)</v>
    <v>2</v>
    <v>3</v>
    <v>Finance</v>
    <v>4</v>
    <v>en-GB</v>
    <v>ao91z2</v>
    <v>268435456</v>
    <v>1</v>
    <v>Powered by Refinitiv</v>
    <v>584.5</v>
    <v>387.495</v>
    <v>1.7278</v>
    <v>-3.9</v>
    <v>-7.0809999999999996E-3</v>
    <v>GBp</v>
    <v>Glencore PLC is a Switzerland-based producer and marketer of natural resources. The Company produces and markets a diverse range of metals and minerals - such as copper, cobalt, zinc, nickel and ferroalloys - and markets aluminium/alumina and iron ore from third parties. The Company is a producer and marketer of coal, with mines in Australia, Africa and South America - and a marketer of crude oil, refined products and natural gas. The Company physically source commodities and products from its global supplier base - and sell them to customers all over the world, transporting commodities by sea, rail and truck, storing, processing, and delivering them. The Company is also involved in the recycling of copper and precious metals.</v>
    <v>81284</v>
    <v>London Stock Exchange</v>
    <v>XLON</v>
    <v>XLON</v>
    <v>Baarermattstrasse 3, P.O. Box 1363, BAAR, ZUG, 6341 CH</v>
    <v>562.79999999999995</v>
    <v>Metals &amp; Mining</v>
    <v>Stock</v>
    <v>44965.468776596877</v>
    <v>1272</v>
    <v>544.6</v>
    <v>69814770000</v>
    <v>GLENCORE PLC</v>
    <v>GLENCORE PLC</v>
    <v>557.4</v>
    <v>5.5856000000000003</v>
    <v>550.79999999999995</v>
    <v>546.9</v>
    <v>12702480000</v>
    <v>GLEN</v>
    <v>GLENCORE PLC (XLON:GLEN)</v>
    <v>43468850</v>
    <v>43866010</v>
    <v>2011</v>
  </rv>
  <rv s="2">
    <v>1273</v>
  </rv>
  <rv s="3">
    <fb>420</fb>
    <v>5</v>
  </rv>
  <rv s="3">
    <fb>421.05</fb>
    <v>5</v>
  </rv>
  <rv s="3">
    <fb>417.75</fb>
    <v>5</v>
  </rv>
  <rv s="3">
    <fb>422.1</fb>
    <v>5</v>
  </rv>
  <rv s="3">
    <fb>427</fb>
    <v>5</v>
  </rv>
  <rv s="3">
    <fb>425.3</fb>
    <v>5</v>
  </rv>
  <rv s="3">
    <fb>420.7</fb>
    <v>5</v>
  </rv>
  <rv s="3">
    <fb>422</fb>
    <v>5</v>
  </rv>
  <rv s="3">
    <fb>417.85</fb>
    <v>5</v>
  </rv>
  <rv s="3">
    <fb>422.2</fb>
    <v>5</v>
  </rv>
  <rv s="3">
    <fb>427.35</fb>
    <v>5</v>
  </rv>
  <rv s="3">
    <fb>422.25</fb>
    <v>5</v>
  </rv>
  <rv s="3">
    <fb>439.15</fb>
    <v>5</v>
  </rv>
  <rv s="3">
    <fb>442.15</fb>
    <v>5</v>
  </rv>
  <rv s="3">
    <fb>444.95</fb>
    <v>5</v>
  </rv>
  <rv s="3">
    <fb>476.5</fb>
    <v>5</v>
  </rv>
  <rv s="3">
    <fb>460.65</fb>
    <v>5</v>
  </rv>
  <rv s="3">
    <fb>474.85</fb>
    <v>5</v>
  </rv>
  <rv s="3">
    <fb>476.2</fb>
    <v>5</v>
  </rv>
  <rv s="3">
    <fb>470.1</fb>
    <v>5</v>
  </rv>
  <rv s="3">
    <fb>511.3</fb>
    <v>5</v>
  </rv>
  <rv s="3">
    <fb>481.55</fb>
    <v>5</v>
  </rv>
  <rv s="3">
    <fb>460.3</fb>
    <v>5</v>
  </rv>
  <rv s="3">
    <fb>473.15</fb>
    <v>5</v>
  </rv>
  <rv s="3">
    <fb>479.25</fb>
    <v>5</v>
  </rv>
  <rv s="3">
    <fb>497.55</fb>
    <v>5</v>
  </rv>
  <rv s="3">
    <fb>502.2</fb>
    <v>5</v>
  </rv>
  <rv s="3">
    <fb>511.2</fb>
    <v>5</v>
  </rv>
  <rv s="3">
    <fb>500.3</fb>
    <v>5</v>
  </rv>
  <rv s="3">
    <fb>506</fb>
    <v>5</v>
  </rv>
  <rv s="3">
    <fb>499.6</fb>
    <v>5</v>
  </rv>
  <rv s="3">
    <fb>480.65</fb>
    <v>5</v>
  </rv>
  <rv s="3">
    <fb>500.7</fb>
    <v>5</v>
  </rv>
  <rv s="3">
    <fb>500</fb>
    <v>5</v>
  </rv>
  <rv s="3">
    <fb>507.6</fb>
    <v>5</v>
  </rv>
  <rv s="3">
    <fb>505</fb>
    <v>5</v>
  </rv>
  <rv s="3">
    <fb>516.79999999999995</fb>
    <v>5</v>
  </rv>
  <rv s="3">
    <fb>518.6</fb>
    <v>5</v>
  </rv>
  <rv s="3">
    <fb>514.70000000000005</fb>
    <v>5</v>
  </rv>
  <rv s="3">
    <fb>528</fb>
    <v>5</v>
  </rv>
  <rv s="3">
    <fb>520.4</fb>
    <v>5</v>
  </rv>
  <rv s="3">
    <fb>524.79999999999995</fb>
    <v>5</v>
  </rv>
  <rv s="3">
    <fb>530.1</fb>
    <v>5</v>
  </rv>
  <rv s="3">
    <fb>526.79999999999995</fb>
    <v>5</v>
  </rv>
  <rv s="3">
    <fb>535.6</fb>
    <v>5</v>
  </rv>
  <rv s="3">
    <fb>518.9</fb>
    <v>5</v>
  </rv>
  <rv s="3">
    <fb>489.7</fb>
    <v>5</v>
  </rv>
  <rv s="3">
    <fb>464.8</fb>
    <v>5</v>
  </rv>
  <rv s="3">
    <fb>479.65</fb>
    <v>5</v>
  </rv>
  <rv s="3">
    <fb>497.3</fb>
    <v>5</v>
  </rv>
  <rv s="3">
    <fb>482.3</fb>
    <v>5</v>
  </rv>
  <rv s="3">
    <fb>484.1</fb>
    <v>5</v>
  </rv>
  <rv s="3">
    <fb>487.6</fb>
    <v>5</v>
  </rv>
  <rv s="3">
    <fb>458.55</fb>
    <v>5</v>
  </rv>
  <rv s="3">
    <fb>455.5</fb>
    <v>5</v>
  </rv>
  <rv s="3">
    <fb>476</fb>
    <v>5</v>
  </rv>
  <rv s="3">
    <fb>455</fb>
    <v>5</v>
  </rv>
  <rv s="3">
    <fb>461.35</fb>
    <v>5</v>
  </rv>
  <rv s="3">
    <fb>498.25</fb>
    <v>5</v>
  </rv>
  <rv s="3">
    <fb>498.2</fb>
    <v>5</v>
  </rv>
  <rv s="3">
    <fb>497.95</fb>
    <v>5</v>
  </rv>
  <rv s="3">
    <fb>497.35</fb>
    <v>5</v>
  </rv>
  <rv s="3">
    <fb>513</fb>
    <v>5</v>
  </rv>
  <rv s="3">
    <fb>519.4</fb>
    <v>5</v>
  </rv>
  <rv s="3">
    <fb>520.79999999999995</fb>
    <v>5</v>
  </rv>
  <rv s="3">
    <fb>519.20000000000005</fb>
    <v>5</v>
  </rv>
  <rv s="3">
    <fb>526.20000000000005</fb>
    <v>5</v>
  </rv>
  <rv s="3">
    <fb>526.5</fb>
    <v>5</v>
  </rv>
  <rv s="3">
    <fb>522.1</fb>
    <v>5</v>
  </rv>
  <rv s="3">
    <fb>523.70000000000005</fb>
    <v>5</v>
  </rv>
  <rv s="3">
    <fb>541.5</fb>
    <v>5</v>
  </rv>
  <rv s="3">
    <fb>539.6</fb>
    <v>5</v>
  </rv>
  <rv s="3">
    <fb>538</fb>
    <v>5</v>
  </rv>
  <rv s="3">
    <fb>533.20000000000005</fb>
    <v>5</v>
  </rv>
  <rv s="3">
    <fb>505.5</fb>
    <v>5</v>
  </rv>
  <rv s="3">
    <fb>481.3</fb>
    <v>5</v>
  </rv>
  <rv s="3">
    <fb>483.3</fb>
    <v>5</v>
  </rv>
  <rv s="3">
    <fb>492.6</fb>
    <v>5</v>
  </rv>
  <rv s="3">
    <fb>461.2</fb>
    <v>5</v>
  </rv>
  <rv s="3">
    <fb>472.75</fb>
    <v>5</v>
  </rv>
  <rv s="3">
    <fb>482.6</fb>
    <v>5</v>
  </rv>
  <rv s="3">
    <fb>442.8</fb>
    <v>5</v>
  </rv>
  <rv s="3">
    <fb>446.25</fb>
    <v>5</v>
  </rv>
  <rv s="3">
    <fb>452.75</fb>
    <v>5</v>
  </rv>
  <rv s="3">
    <fb>460.25</fb>
    <v>5</v>
  </rv>
  <rv s="3">
    <fb>445.1</fb>
    <v>5</v>
  </rv>
  <rv s="3">
    <fb>426.35</fb>
    <v>5</v>
  </rv>
  <rv s="3">
    <fb>434.75</fb>
    <v>5</v>
  </rv>
  <rv s="3">
    <fb>408.45</fb>
    <v>5</v>
  </rv>
  <rv s="3">
    <fb>433.25</fb>
    <v>5</v>
  </rv>
  <rv s="3">
    <fb>431.35</fb>
    <v>5</v>
  </rv>
  <rv s="3">
    <fb>426.2</fb>
    <v>5</v>
  </rv>
  <rv s="3">
    <fb>422.05</fb>
    <v>5</v>
  </rv>
  <rv s="3">
    <fb>418.45</fb>
    <v>5</v>
  </rv>
  <rv s="3">
    <fb>401.3</fb>
    <v>5</v>
  </rv>
  <rv s="3">
    <fb>406.85</fb>
    <v>5</v>
  </rv>
  <rv s="3">
    <fb>419.8</fb>
    <v>5</v>
  </rv>
  <rv s="3">
    <fb>419.45</fb>
    <v>5</v>
  </rv>
  <rv s="3">
    <fb>426.05</fb>
    <v>5</v>
  </rv>
  <rv s="3">
    <fb>432.8</fb>
    <v>5</v>
  </rv>
  <rv s="3">
    <fb>438.8</fb>
    <v>5</v>
  </rv>
  <rv s="3">
    <fb>447</fb>
    <v>5</v>
  </rv>
  <rv s="3">
    <fb>461.85</fb>
    <v>5</v>
  </rv>
  <rv s="3">
    <fb>460.7</fb>
    <v>5</v>
  </rv>
  <rv s="3">
    <fb>448.4</fb>
    <v>5</v>
  </rv>
  <rv s="3">
    <fb>446.05</fb>
    <v>5</v>
  </rv>
  <rv s="3">
    <fb>459.75</fb>
    <v>5</v>
  </rv>
  <rv s="3">
    <fb>466.8</fb>
    <v>5</v>
  </rv>
  <rv s="3">
    <fb>465.35</fb>
    <v>5</v>
  </rv>
  <rv s="3">
    <fb>464.3</fb>
    <v>5</v>
  </rv>
  <rv s="3">
    <fb>469.95</fb>
    <v>5</v>
  </rv>
  <rv s="3">
    <fb>474.6</fb>
    <v>5</v>
  </rv>
  <rv s="3">
    <fb>472.4</fb>
    <v>5</v>
  </rv>
  <rv s="3">
    <fb>464.5</fb>
    <v>5</v>
  </rv>
  <rv s="3">
    <fb>482.9</fb>
    <v>5</v>
  </rv>
  <rv s="3">
    <fb>486.7</fb>
    <v>5</v>
  </rv>
  <rv s="3">
    <fb>487.15</fb>
    <v>5</v>
  </rv>
  <rv s="3">
    <fb>492.2</fb>
    <v>5</v>
  </rv>
  <rv s="3">
    <fb>497.7</fb>
    <v>5</v>
  </rv>
  <rv s="3">
    <fb>498.9</fb>
    <v>5</v>
  </rv>
  <rv s="3">
    <fb>483.95</fb>
    <v>5</v>
  </rv>
  <rv s="3">
    <fb>473.3</fb>
    <v>5</v>
  </rv>
  <rv s="3">
    <fb>453.25</fb>
    <v>5</v>
  </rv>
  <rv s="3">
    <fb>471.5</fb>
    <v>5</v>
  </rv>
  <rv s="3">
    <fb>486.85</fb>
    <v>5</v>
  </rv>
  <rv s="3">
    <fb>468.25</fb>
    <v>5</v>
  </rv>
  <rv s="3">
    <fb>471.15</fb>
    <v>5</v>
  </rv>
  <rv s="3">
    <fb>488.4</fb>
    <v>5</v>
  </rv>
  <rv s="3">
    <fb>499.35</fb>
    <v>5</v>
  </rv>
  <rv s="3">
    <fb>493.85</fb>
    <v>5</v>
  </rv>
  <rv s="3">
    <fb>490</fb>
    <v>5</v>
  </rv>
  <rv s="3">
    <fb>456.45</fb>
    <v>5</v>
  </rv>
  <rv s="3">
    <fb>471.4</fb>
    <v>5</v>
  </rv>
  <rv s="3">
    <fb>486.75</fb>
    <v>5</v>
  </rv>
  <rv s="3">
    <fb>478.15</fb>
    <v>5</v>
  </rv>
  <rv s="3">
    <fb>486.55</fb>
    <v>5</v>
  </rv>
  <rv s="3">
    <fb>500.8</fb>
    <v>5</v>
  </rv>
  <rv s="3">
    <fb>494.1</fb>
    <v>5</v>
  </rv>
  <rv s="3">
    <fb>486.1</fb>
    <v>5</v>
  </rv>
  <rv s="3">
    <fb>488.3</fb>
    <v>5</v>
  </rv>
  <rv s="3">
    <fb>487.3</fb>
    <v>5</v>
  </rv>
  <rv s="3">
    <fb>483.05</fb>
    <v>5</v>
  </rv>
  <rv s="3">
    <fb>473</fb>
    <v>5</v>
  </rv>
  <rv s="3">
    <fb>484.7</fb>
    <v>5</v>
  </rv>
  <rv s="3">
    <fb>502.1</fb>
    <v>5</v>
  </rv>
  <rv s="3">
    <fb>501.9</fb>
    <v>5</v>
  </rv>
  <rv s="3">
    <fb>502.7</fb>
    <v>5</v>
  </rv>
  <rv s="3">
    <fb>515.9</fb>
    <v>5</v>
  </rv>
  <rv s="3">
    <fb>501</fb>
    <v>5</v>
  </rv>
  <rv s="3">
    <fb>496.75</fb>
    <v>5</v>
  </rv>
  <rv s="3">
    <fb>499.5</fb>
    <v>5</v>
  </rv>
  <rv s="3">
    <fb>523.79999999999995</fb>
    <v>5</v>
  </rv>
  <rv s="3">
    <fb>514.1</fb>
    <v>5</v>
  </rv>
  <rv s="3">
    <fb>519</fb>
    <v>5</v>
  </rv>
  <rv s="3">
    <fb>532</fb>
    <v>5</v>
  </rv>
  <rv s="3">
    <fb>524.70000000000005</fb>
    <v>5</v>
  </rv>
  <rv s="3">
    <fb>510.4</fb>
    <v>5</v>
  </rv>
  <rv s="3">
    <fb>501.2</fb>
    <v>5</v>
  </rv>
  <rv s="3">
    <fb>512</fb>
    <v>5</v>
  </rv>
  <rv s="3">
    <fb>519.5</fb>
    <v>5</v>
  </rv>
  <rv s="3">
    <fb>517.29999999999995</fb>
    <v>5</v>
  </rv>
  <rv s="3">
    <fb>511.9</fb>
    <v>5</v>
  </rv>
  <rv s="3">
    <fb>505.8</fb>
    <v>5</v>
  </rv>
  <rv s="3">
    <fb>496.85</fb>
    <v>5</v>
  </rv>
  <rv s="3">
    <fb>514.9</fb>
    <v>5</v>
  </rv>
  <rv s="3">
    <fb>530.29999999999995</fb>
    <v>5</v>
  </rv>
  <rv s="3">
    <fb>533.79999999999995</fb>
    <v>5</v>
  </rv>
  <rv s="3">
    <fb>538.29999999999995</fb>
    <v>5</v>
  </rv>
  <rv s="3">
    <fb>550.79999999999995</fb>
    <v>5</v>
  </rv>
  <rv s="3">
    <fb>563.5</fb>
    <v>5</v>
  </rv>
  <rv s="3">
    <fb>556.70000000000005</fb>
    <v>5</v>
  </rv>
  <rv s="3">
    <fb>558.29999999999995</fb>
    <v>5</v>
  </rv>
  <rv s="3">
    <fb>561.6</fb>
    <v>5</v>
  </rv>
  <rv s="3">
    <fb>556.1</fb>
    <v>5</v>
  </rv>
  <rv s="3">
    <fb>540.29999999999995</fb>
    <v>5</v>
  </rv>
  <rv s="3">
    <fb>548.6</fb>
    <v>5</v>
  </rv>
  <rv s="3">
    <fb>537.4</fb>
    <v>5</v>
  </rv>
  <rv s="3">
    <fb>545.5</fb>
    <v>5</v>
  </rv>
  <rv s="3">
    <fb>532.6</fb>
    <v>5</v>
  </rv>
  <rv s="3">
    <fb>531.1</fb>
    <v>5</v>
  </rv>
  <rv s="3">
    <fb>536.79999999999995</fb>
    <v>5</v>
  </rv>
  <rv s="3">
    <fb>548</fb>
    <v>5</v>
  </rv>
  <rv s="3">
    <fb>560.79999999999995</fb>
    <v>5</v>
  </rv>
  <rv s="3">
    <fb>557</fb>
    <v>5</v>
  </rv>
  <rv s="3">
    <fb>559.70000000000005</fb>
    <v>5</v>
  </rv>
  <rv s="3">
    <fb>552.4</fb>
    <v>5</v>
  </rv>
  <rv s="3">
    <fb>544.4</fb>
    <v>5</v>
  </rv>
  <rv s="3">
    <fb>506.6</fb>
    <v>5</v>
  </rv>
  <rv s="3">
    <fb>514</fb>
    <v>5</v>
  </rv>
  <rv s="3">
    <fb>525.9</fb>
    <v>5</v>
  </rv>
  <rv s="3">
    <fb>542.6</fb>
    <v>5</v>
  </rv>
  <rv s="3">
    <fb>534.1</fb>
    <v>5</v>
  </rv>
  <rv s="3">
    <fb>535.4</fb>
    <v>5</v>
  </rv>
  <rv s="3">
    <fb>543.70000000000005</fb>
    <v>5</v>
  </rv>
  <rv s="3">
    <fb>558.4</fb>
    <v>5</v>
  </rv>
  <rv s="3">
    <fb>552.9</fb>
    <v>5</v>
  </rv>
  <rv s="3">
    <fb>576.6</fb>
    <v>5</v>
  </rv>
  <rv s="3">
    <fb>564.1</fb>
    <v>5</v>
  </rv>
  <rv s="3">
    <fb>575.9</fb>
    <v>5</v>
  </rv>
  <rv s="3">
    <fb>578.1</fb>
    <v>5</v>
  </rv>
  <rv s="3">
    <fb>565.6</fb>
    <v>5</v>
  </rv>
  <rv s="3">
    <fb>558.5</fb>
    <v>5</v>
  </rv>
  <rv s="3">
    <fb>549.5</fb>
    <v>5</v>
  </rv>
  <rv s="3">
    <fb>548.20000000000005</fb>
    <v>5</v>
  </rv>
  <rv s="3">
    <fb>549.20000000000005</fb>
    <v>5</v>
  </rv>
  <rv s="3">
    <fb>541.20000000000005</fb>
    <v>5</v>
  </rv>
  <rv s="3">
    <fb>545.6</fb>
    <v>5</v>
  </rv>
  <rv s="3">
    <fb>554.5</fb>
    <v>5</v>
  </rv>
  <rv s="3">
    <fb>545.9</fb>
    <v>5</v>
  </rv>
  <rv s="0">
    <v>https://www.bing.com/financeapi/forcetrigger?t=ao95c7&amp;q=XLON%3aGSK&amp;form=skydnc</v>
    <v>Learn more on Bing</v>
  </rv>
  <rv s="1">
    <v>0</v>
    <v>GSK PLC (XLON:GSK)</v>
    <v>2</v>
    <v>3</v>
    <v>Finance</v>
    <v>4</v>
    <v>en-GB</v>
    <v>ao95c7</v>
    <v>268435456</v>
    <v>1</v>
    <v>Powered by Refinitiv</v>
    <v>1842.758</v>
    <v>1280.92</v>
    <v>0.57420000000000004</v>
    <v>15.4</v>
    <v>1.0366E-2</v>
    <v>GBp</v>
    <v>GSK plc is a global biopharma company. The Company makes vaccines and specialty medicines to prevent and treat disease. Its segments include Commercial Operations and Research and Development. It develops cancer medicines for patients, including ovarian cancer, endometrial cancer, and multiple myeloma. It has developed a new monoclonal antibody treatment for COVID-19. Its product areas include vaccines, specialty medicines, and general medicines. Its vaccine portfolio includes more than 20 vaccines that help protect people from a range of diseases and infections throughout their lives. Its specialty medicines include medicines for immune-mediated conditions, including the chronic autoimmune condition lupus, respiratory disease, and human immunodeficiency virus (HIV). Its general medicines include inhaled medicines for asthma and chronic obstructive pulmonary disease (COPD), antibiotics and medicines for skin diseases. It has a global network of about 12 vaccines manufacturing sites.</v>
    <v>90096</v>
    <v>London Stock Exchange</v>
    <v>XLON</v>
    <v>XLON</v>
    <v>980 Great West Road, BRENTFORD, MIDDLESEX, TW8 9GS GB</v>
    <v>1513.2</v>
    <v>Pharmaceuticals</v>
    <v>Stock</v>
    <v>44965.697916666664</v>
    <v>1484</v>
    <v>1489.8</v>
    <v>60830550000</v>
    <v>GSK PLC</v>
    <v>GSK PLC</v>
    <v>1495.8</v>
    <v>12.592000000000001</v>
    <v>1485.6</v>
    <v>1501</v>
    <v>4094679000</v>
    <v>GSK</v>
    <v>GSK PLC (XLON:GSK)</v>
    <v>6906261</v>
    <v>13468620</v>
    <v>1999</v>
  </rv>
  <rv s="2">
    <v>1485</v>
  </rv>
  <rv s="3">
    <fb>1637.1093000000001</fb>
    <v>5</v>
  </rv>
  <rv s="3">
    <fb>1657.5126</fb>
    <v>5</v>
  </rv>
  <rv s="3">
    <fb>1635.6952000000001</fb>
    <v>5</v>
  </rv>
  <rv s="3">
    <fb>1587.0101999999999</fb>
    <v>5</v>
  </rv>
  <rv s="3">
    <fb>1613.8779</fb>
    <v>5</v>
  </rv>
  <rv s="3">
    <fb>1591.8585</fb>
    <v>5</v>
  </rv>
  <rv s="3">
    <fb>1595.4947</fb>
    <v>5</v>
  </rv>
  <rv s="3">
    <fb>1582.7679000000001</fb>
    <v>5</v>
  </rv>
  <rv s="3">
    <fb>1577.1116</fb>
    <v>5</v>
  </rv>
  <rv s="3">
    <fb>1573.2734</fb>
    <v>5</v>
  </rv>
  <rv s="3">
    <fb>1588.8282999999999</fb>
    <v>5</v>
  </rv>
  <rv s="3">
    <fb>1520.5481</fb>
    <v>5</v>
  </rv>
  <rv s="3">
    <fb>1579.7378000000001</fb>
    <v>5</v>
  </rv>
  <rv s="3">
    <fb>1560.9505999999999</fb>
    <v>5</v>
  </rv>
  <rv s="3">
    <fb>1560.5465999999999</fb>
    <v>5</v>
  </rv>
  <rv s="3">
    <fb>1565.7989</fb>
    <v>5</v>
  </rv>
  <rv s="3">
    <fb>1541.3553999999999</fb>
    <v>5</v>
  </rv>
  <rv s="3">
    <fb>1503.579</fb>
    <v>5</v>
  </rv>
  <rv s="3">
    <fb>1498.9328</fb>
    <v>5</v>
  </rv>
  <rv s="3">
    <fb>1523.7802999999999</fb>
    <v>5</v>
  </rv>
  <rv s="3">
    <fb>1562.1627000000001</fb>
    <v>5</v>
  </rv>
  <rv s="3">
    <fb>1547.4158</fb>
    <v>5</v>
  </rv>
  <rv s="3">
    <fb>1576.3035</fb>
    <v>5</v>
  </rv>
  <rv s="3">
    <fb>1585.7981</fb>
    <v>5</v>
  </rv>
  <rv s="3">
    <fb>1597.7168999999999</fb>
    <v>5</v>
  </rv>
  <rv s="3">
    <fb>1634.0790999999999</fb>
    <v>5</v>
  </rv>
  <rv s="3">
    <fb>1626.2005999999999</fb>
    <v>5</v>
  </rv>
  <rv s="3">
    <fb>1632.261</fb>
    <v>5</v>
  </rv>
  <rv s="3">
    <fb>1638.5234</fb>
    <v>5</v>
  </rv>
  <rv s="3">
    <fb>1628.8268</fb>
    <v>5</v>
  </rv>
  <rv s="3">
    <fb>1641.9576</fb>
    <v>5</v>
  </rv>
  <rv s="3">
    <fb>1639.9375</fb>
    <v>5</v>
  </rv>
  <rv s="3">
    <fb>1656.5025000000001</fb>
    <v>5</v>
  </rv>
  <rv s="3">
    <fb>1657.9166</fb>
    <v>5</v>
  </rv>
  <rv s="3">
    <fb>1677.5118</fb>
    <v>5</v>
  </rv>
  <rv s="3">
    <fb>1663.7750000000001</fb>
    <v>5</v>
  </rv>
  <rv s="3">
    <fb>1673.2695000000001</fb>
    <v>5</v>
  </rv>
  <rv s="3">
    <fb>1669.4313</fb>
    <v>5</v>
  </rv>
  <rv s="3">
    <fb>1720.9445000000001</fb>
    <v>5</v>
  </rv>
  <rv s="3">
    <fb>1742.1558</fb>
    <v>5</v>
  </rv>
  <rv s="3">
    <fb>1758.5188000000001</fb>
    <v>5</v>
  </rv>
  <rv s="3">
    <fb>1796.4972</fb>
    <v>5</v>
  </rv>
  <rv s="3">
    <fb>1801.7494999999999</fb>
    <v>5</v>
  </rv>
  <rv s="3">
    <fb>1799.1233</fb>
    <v>5</v>
  </rv>
  <rv s="3">
    <fb>1790.8407999999999</fb>
    <v>5</v>
  </rv>
  <rv s="3">
    <fb>1777.306</fb>
    <v>5</v>
  </rv>
  <rv s="3">
    <fb>1758.3168000000001</fb>
    <v>5</v>
  </rv>
  <rv s="3">
    <fb>1762.3570999999999</fb>
    <v>5</v>
  </rv>
  <rv s="3">
    <fb>1759.5289</fb>
    <v>5</v>
  </rv>
  <rv s="3">
    <fb>1756.7007000000001</fb>
    <v>5</v>
  </rv>
  <rv s="3">
    <fb>1772.2556999999999</fb>
    <v>5</v>
  </rv>
  <rv s="3">
    <fb>1815.0823</fb>
    <v>5</v>
  </rv>
  <rv s="3">
    <fb>1828.6171999999999</fb>
    <v>5</v>
  </rv>
  <rv s="3">
    <fb>1812.8602000000001</fb>
    <v>5</v>
  </rv>
  <rv s="3">
    <fb>1789.0227</fb>
    <v>5</v>
  </rv>
  <rv s="3">
    <fb>1798.5173</fb>
    <v>5</v>
  </rv>
  <rv s="3">
    <fb>1786.8006</fb>
    <v>5</v>
  </rv>
  <rv s="3">
    <fb>1754.2765999999999</fb>
    <v>5</v>
  </rv>
  <rv s="3">
    <fb>1762.9630999999999</fb>
    <v>5</v>
  </rv>
  <rv s="3">
    <fb>1757.5088000000001</fb>
    <v>5</v>
  </rv>
  <rv s="3">
    <fb>1730.4391000000001</fb>
    <v>5</v>
  </rv>
  <rv s="3">
    <fb>1773.0636999999999</fb>
    <v>5</v>
  </rv>
  <rv s="3">
    <fb>1816.4964</fb>
    <v>5</v>
  </rv>
  <rv s="3">
    <fb>1804.1736000000001</fb>
    <v>5</v>
  </rv>
  <rv s="3">
    <fb>1788.0126</fb>
    <v>5</v>
  </rv>
  <rv s="3">
    <fb>1749.0242000000001</fb>
    <v>5</v>
  </rv>
  <rv s="3">
    <fb>1781.7502999999999</fb>
    <v>5</v>
  </rv>
  <rv s="3">
    <fb>1799.9313999999999</fb>
    <v>5</v>
  </rv>
  <rv s="3">
    <fb>1792.8608999999999</fb>
    <v>5</v>
  </rv>
  <rv s="3">
    <fb>1771.4476</fb>
    <v>5</v>
  </rv>
  <rv s="3">
    <fb>1750.6403</fb>
    <v>5</v>
  </rv>
  <rv s="3">
    <fb>1745.3879999999999</fb>
    <v>5</v>
  </rv>
  <rv s="3">
    <fb>1750.0343</fb>
    <v>5</v>
  </rv>
  <rv s="3">
    <fb>1724.9847</fb>
    <v>5</v>
  </rv>
  <rv s="3">
    <fb>1712.0559000000001</fb>
    <v>5</v>
  </rv>
  <rv s="3">
    <fb>1736.9034999999999</fb>
    <v>5</v>
  </rv>
  <rv s="3">
    <fb>1768.6194</fb>
    <v>5</v>
  </rv>
  <rv s="3">
    <fb>1727.0048999999999</fb>
    <v>5</v>
  </rv>
  <rv s="3">
    <fb>1754.0744999999999</fb>
    <v>5</v>
  </rv>
  <rv s="3">
    <fb>1729.4290000000001</fb>
    <v>5</v>
  </rv>
  <rv s="3">
    <fb>1735.8933999999999</fb>
    <v>5</v>
  </rv>
  <rv s="3">
    <fb>1688.8244999999999</fb>
    <v>5</v>
  </rv>
  <rv s="3">
    <fb>1700.5411999999999</fb>
    <v>5</v>
  </rv>
  <rv s="3">
    <fb>1716.2982</fb>
    <v>5</v>
  </rv>
  <rv s="3">
    <fb>1708.6216999999999</fb>
    <v>5</v>
  </rv>
  <rv s="3">
    <fb>1722.9646</fb>
    <v>5</v>
  </rv>
  <rv s="3">
    <fb>1773.8717999999999</fb>
    <v>5</v>
  </rv>
  <rv s="3">
    <fb>1781.9522999999999</fb>
    <v>5</v>
  </rv>
  <rv s="3">
    <fb>1783.7704000000001</fb>
    <v>5</v>
  </rv>
  <rv s="3">
    <fb>1811.0420999999999</fb>
    <v>5</v>
  </rv>
  <rv s="3">
    <fb>1783.3664000000001</fb>
    <v>5</v>
  </rv>
  <rv s="3">
    <fb>1803.5676000000001</fb>
    <v>5</v>
  </rv>
  <rv s="3">
    <fb>1820.7387000000001</fb>
    <v>5</v>
  </rv>
  <rv s="3">
    <fb>1804.5777</fb>
    <v>5</v>
  </rv>
  <rv s="3">
    <fb>1808.2139</fb>
    <v>5</v>
  </rv>
  <rv s="3">
    <fb>1809.4259999999999</fb>
    <v>5</v>
  </rv>
  <rv s="3">
    <fb>1772.4576999999999</fb>
    <v>5</v>
  </rv>
  <rv s="3">
    <fb>1786.5986</fb>
    <v>5</v>
  </rv>
  <rv s="3">
    <fb>1760.1349</fb>
    <v>5</v>
  </rv>
  <rv s="3">
    <fb>1696.905</fb>
    <v>5</v>
  </rv>
  <rv s="3">
    <fb>1736.4994999999999</fb>
    <v>5</v>
  </rv>
  <rv s="3">
    <fb>1737.25</fb>
    <v>5</v>
  </rv>
  <rv s="3">
    <fb>1783.4</fb>
    <v>5</v>
  </rv>
  <rv s="3">
    <fb>1776.2</fb>
    <v>5</v>
  </rv>
  <rv s="3">
    <fb>1746.8</fb>
    <v>5</v>
  </rv>
  <rv s="3">
    <fb>1743.2</fb>
    <v>5</v>
  </rv>
  <rv s="3">
    <fb>1744.8</fb>
    <v>5</v>
  </rv>
  <rv s="3">
    <fb>1755</fb>
    <v>5</v>
  </rv>
  <rv s="3">
    <fb>1755.8</fb>
    <v>5</v>
  </rv>
  <rv s="3">
    <fb>1727.6</fb>
    <v>5</v>
  </rv>
  <rv s="3">
    <fb>1693.8</fb>
    <v>5</v>
  </rv>
  <rv s="3">
    <fb>1695</fb>
    <v>5</v>
  </rv>
  <rv s="3">
    <fb>1676.8</fb>
    <v>5</v>
  </rv>
  <rv s="3">
    <fb>1658.4</fb>
    <v>5</v>
  </rv>
  <rv s="3">
    <fb>1659.4</fb>
    <v>5</v>
  </rv>
  <rv s="3">
    <fb>1646.8</fb>
    <v>5</v>
  </rv>
  <rv s="3">
    <fb>1556.6</fb>
    <v>5</v>
  </rv>
  <rv s="3">
    <fb>1400</fb>
    <v>5</v>
  </rv>
  <rv s="3">
    <fb>1450</fb>
    <v>5</v>
  </rv>
  <rv s="3">
    <fb>1406</fb>
    <v>5</v>
  </rv>
  <rv s="3">
    <fb>1425</fb>
    <v>5</v>
  </rv>
  <rv s="3">
    <fb>1415.4</fb>
    <v>5</v>
  </rv>
  <rv s="3">
    <fb>1402</fb>
    <v>5</v>
  </rv>
  <rv s="3">
    <fb>1425.2</fb>
    <v>5</v>
  </rv>
  <rv s="3">
    <fb>1427.8</fb>
    <v>5</v>
  </rv>
  <rv s="3">
    <fb>1402.6</fb>
    <v>5</v>
  </rv>
  <rv s="3">
    <fb>1399</fb>
    <v>5</v>
  </rv>
  <rv s="3">
    <fb>1390.4</fb>
    <v>5</v>
  </rv>
  <rv s="3">
    <fb>1394.8</fb>
    <v>5</v>
  </rv>
  <rv s="3">
    <fb>1400.8</fb>
    <v>5</v>
  </rv>
  <rv s="3">
    <fb>1379.4</fb>
    <v>5</v>
  </rv>
  <rv s="3">
    <fb>1357.2</fb>
    <v>5</v>
  </rv>
  <rv s="3">
    <fb>1352</fb>
    <v>5</v>
  </rv>
  <rv s="3">
    <fb>1357.8</fb>
    <v>5</v>
  </rv>
  <rv s="3">
    <fb>1347.4</fb>
    <v>5</v>
  </rv>
  <rv s="3">
    <fb>1344.4</fb>
    <v>5</v>
  </rv>
  <rv s="3">
    <fb>1344.2</fb>
    <v>5</v>
  </rv>
  <rv s="3">
    <fb>1348.6</fb>
    <v>5</v>
  </rv>
  <rv s="3">
    <fb>1377.6</fb>
    <v>5</v>
  </rv>
  <rv s="3">
    <fb>1359.4</fb>
    <v>5</v>
  </rv>
  <rv s="3">
    <fb>1332.2</fb>
    <v>5</v>
  </rv>
  <rv s="3">
    <fb>1337.6</fb>
    <v>5</v>
  </rv>
  <rv s="3">
    <fb>1321.4</fb>
    <v>5</v>
  </rv>
  <rv s="3">
    <fb>1312.6</fb>
    <v>5</v>
  </rv>
  <rv s="3">
    <fb>1304.5999999999999</fb>
    <v>5</v>
  </rv>
  <rv s="3">
    <fb>1296</fb>
    <v>5</v>
  </rv>
  <rv s="3">
    <fb>1313.2</fb>
    <v>5</v>
  </rv>
  <rv s="3">
    <fb>1325</fb>
    <v>5</v>
  </rv>
  <rv s="3">
    <fb>1316.6</fb>
    <v>5</v>
  </rv>
  <rv s="3">
    <fb>1341.6</fb>
    <v>5</v>
  </rv>
  <rv s="3">
    <fb>1315.8</fb>
    <v>5</v>
  </rv>
  <rv s="3">
    <fb>1305.8</fb>
    <v>5</v>
  </rv>
  <rv s="3">
    <fb>1319.6</fb>
    <v>5</v>
  </rv>
  <rv s="3">
    <fb>1328.4</fb>
    <v>5</v>
  </rv>
  <rv s="3">
    <fb>1329</fb>
    <v>5</v>
  </rv>
  <rv s="3">
    <fb>1322.6</fb>
    <v>5</v>
  </rv>
  <rv s="3">
    <fb>1342.6</fb>
    <v>5</v>
  </rv>
  <rv s="3">
    <fb>1346</fb>
    <v>5</v>
  </rv>
  <rv s="3">
    <fb>1358.8</fb>
    <v>5</v>
  </rv>
  <rv s="3">
    <fb>1331</fb>
    <v>5</v>
  </rv>
  <rv s="3">
    <fb>1350.2</fb>
    <v>5</v>
  </rv>
  <rv s="3">
    <fb>1354</fb>
    <v>5</v>
  </rv>
  <rv s="3">
    <fb>1363.8</fb>
    <v>5</v>
  </rv>
  <rv s="3">
    <fb>1382.2</fb>
    <v>5</v>
  </rv>
  <rv s="3">
    <fb>1365</fb>
    <v>5</v>
  </rv>
  <rv s="3">
    <fb>1392.4</fb>
    <v>5</v>
  </rv>
  <rv s="3">
    <fb>1387.4</fb>
    <v>5</v>
  </rv>
  <rv s="3">
    <fb>1383.6</fb>
    <v>5</v>
  </rv>
  <rv s="3">
    <fb>1395</fb>
    <v>5</v>
  </rv>
  <rv s="3">
    <fb>1387</fb>
    <v>5</v>
  </rv>
  <rv s="3">
    <fb>1416.6</fb>
    <v>5</v>
  </rv>
  <rv s="3">
    <fb>1428.8</fb>
    <v>5</v>
  </rv>
  <rv s="3">
    <fb>1446</fb>
    <v>5</v>
  </rv>
  <rv s="3">
    <fb>1445.6</fb>
    <v>5</v>
  </rv>
  <rv s="3">
    <fb>1448</fb>
    <v>5</v>
  </rv>
  <rv s="3">
    <fb>1377.4</fb>
    <v>5</v>
  </rv>
  <rv s="3">
    <fb>1407.2</fb>
    <v>5</v>
  </rv>
  <rv s="3">
    <fb>1408.2</fb>
    <v>5</v>
  </rv>
  <rv s="3">
    <fb>1323.6</fb>
    <v>5</v>
  </rv>
  <rv s="3">
    <fb>1354.2</fb>
    <v>5</v>
  </rv>
  <rv s="3">
    <fb>1374.4</fb>
    <v>5</v>
  </rv>
  <rv s="3">
    <fb>1354.4</fb>
    <v>5</v>
  </rv>
  <rv s="3">
    <fb>1368.4</fb>
    <v>5</v>
  </rv>
  <rv s="3">
    <fb>1398</fb>
    <v>5</v>
  </rv>
  <rv s="3">
    <fb>1409.6</fb>
    <v>5</v>
  </rv>
  <rv s="3">
    <fb>1384</fb>
    <v>5</v>
  </rv>
  <rv s="3">
    <fb>1380</fb>
    <v>5</v>
  </rv>
  <rv s="3">
    <fb>1417.8</fb>
    <v>5</v>
  </rv>
  <rv s="3">
    <fb>1406.8</fb>
    <v>5</v>
  </rv>
  <rv s="3">
    <fb>1424</fb>
    <v>5</v>
  </rv>
  <rv s="3">
    <fb>1422.2</fb>
    <v>5</v>
  </rv>
  <rv s="3">
    <fb>1387.8</fb>
    <v>5</v>
  </rv>
  <rv s="3">
    <fb>1492.4</fb>
    <v>5</v>
  </rv>
  <rv s="3">
    <fb>1483.6</fb>
    <v>5</v>
  </rv>
  <rv s="3">
    <fb>1457.8</fb>
    <v>5</v>
  </rv>
  <rv s="3">
    <fb>1445</fb>
    <v>5</v>
  </rv>
  <rv s="3">
    <fb>1452.4</fb>
    <v>5</v>
  </rv>
  <rv s="3">
    <fb>1443.8</fb>
    <v>5</v>
  </rv>
  <rv s="3">
    <fb>1449.4</fb>
    <v>5</v>
  </rv>
  <rv s="3">
    <fb>1428</fb>
    <v>5</v>
  </rv>
  <rv s="3">
    <fb>1420.8</fb>
    <v>5</v>
  </rv>
  <rv s="3">
    <fb>1427</fb>
    <v>5</v>
  </rv>
  <rv s="3">
    <fb>1453.2</fb>
    <v>5</v>
  </rv>
  <rv s="3">
    <fb>1454.8</fb>
    <v>5</v>
  </rv>
  <rv s="3">
    <fb>1452.8</fb>
    <v>5</v>
  </rv>
  <rv s="3">
    <fb>1440.2</fb>
    <v>5</v>
  </rv>
  <rv s="3">
    <fb>1444.6</fb>
    <v>5</v>
  </rv>
  <rv s="3">
    <fb>1437.6</fb>
    <v>5</v>
  </rv>
  <rv s="3">
    <fb>1451</fb>
    <v>5</v>
  </rv>
  <rv s="3">
    <fb>1447.8</fb>
    <v>5</v>
  </rv>
  <rv s="3">
    <fb>1431.6</fb>
    <v>5</v>
  </rv>
  <rv s="3">
    <fb>1432.2</fb>
    <v>5</v>
  </rv>
  <rv s="3">
    <fb>1421.4</fb>
    <v>5</v>
  </rv>
  <rv s="3">
    <fb>1414</fb>
    <v>5</v>
  </rv>
  <rv s="3">
    <fb>1409.8</fb>
    <v>5</v>
  </rv>
  <rv s="3">
    <fb>1431</fb>
    <v>5</v>
  </rv>
  <rv s="3">
    <fb>1434.6</fb>
    <v>5</v>
  </rv>
  <rv s="3">
    <fb>1436.2</fb>
    <v>5</v>
  </rv>
  <rv s="3">
    <fb>1437.8</fb>
    <v>5</v>
  </rv>
  <rv s="3">
    <fb>1410</fb>
    <v>5</v>
  </rv>
  <rv s="3">
    <fb>1418.6</fb>
    <v>5</v>
  </rv>
  <rv s="3">
    <fb>1410.8</fb>
    <v>5</v>
  </rv>
  <rv s="3">
    <fb>1403.6</fb>
    <v>5</v>
  </rv>
  <rv s="3">
    <fb>1405.2</fb>
    <v>5</v>
  </rv>
  <rv s="3">
    <fb>1413</fb>
    <v>5</v>
  </rv>
  <rv s="3">
    <fb>1423.4</fb>
    <v>5</v>
  </rv>
  <rv s="3">
    <fb>1419.6</fb>
    <v>5</v>
  </rv>
  <rv s="3">
    <fb>1427.4</fb>
    <v>5</v>
  </rv>
  <rv s="3">
    <fb>1439.6</fb>
    <v>5</v>
  </rv>
  <rv s="3">
    <fb>1485.6</fb>
    <v>5</v>
  </rv>
  <rv s="0">
    <v>https://www.bing.com/financeapi/forcetrigger?t=c6tqbh&amp;q=XLON%3aHLN&amp;form=skydnc</v>
    <v>Learn more on Bing</v>
  </rv>
  <rv s="1">
    <v>0</v>
    <v>HALEON PLC (XLON:HLN)</v>
    <v>2</v>
    <v>3</v>
    <v>Finance</v>
    <v>4</v>
    <v>en-GB</v>
    <v>c6tqbh</v>
    <v>268435456</v>
    <v>1</v>
    <v>Powered by Refinitiv</v>
    <v>337.4</v>
    <v>241.17400000000001</v>
    <v>-0.316</v>
    <v>-4.9000000000000004</v>
    <v>-1.4700999999999999E-2</v>
    <v>GBp</v>
    <v>Haleon plc is a consumer healthcare company. The Company's product portfolio is divided among five categories: Oral Health; Pain Relief; vitamins, minerals and supplements (VMS); Respiratory Health; Digestive Health, and Other. Its portfolio of brands includes Panadol, Voltaren, Advil, Otrivin, Theraflu, Sensodyne, Polident, parodontax and Centrum. In addition, the Company also has local strategic brands, which include TUMS, ENO, Flonase, ChapStick, Emergen-C, Fenbid, Grand-Pa, and Dr.BEST. The Company operates its business units in three regions: North America; Europe, Middle East, and Africa (EMEA) and Latin America (LatAm), and Asia-Pacific (APAC).</v>
    <v>22800</v>
    <v>London Stock Exchange</v>
    <v>XLON</v>
    <v>XLON</v>
    <v>Building 5, First Floor, The Heights, BRENTFORD, MIDDLESEX, KT13 0NY GB</v>
    <v>335.65</v>
    <v>Pharmaceuticals</v>
    <v>Stock</v>
    <v>44965.697916666664</v>
    <v>1717</v>
    <v>327.8</v>
    <v>30778830000</v>
    <v>HALEON PLC</v>
    <v>HALEON PLC</v>
    <v>332.25</v>
    <v>21.7134</v>
    <v>333.3</v>
    <v>328.4</v>
    <v>9234574000</v>
    <v>HLN</v>
    <v>HALEON PLC (XLON:HLN)</v>
    <v>17229203</v>
    <v>16209180</v>
    <v>2021</v>
  </rv>
  <rv s="2">
    <v>1718</v>
  </rv>
  <rv s="3">
    <fb>308.35000000000002</fb>
    <v>5</v>
  </rv>
  <rv s="3">
    <fb>301</fb>
    <v>5</v>
  </rv>
  <rv s="3">
    <fb>303</fb>
    <v>5</v>
  </rv>
  <rv s="3">
    <fb>314.2</fb>
    <v>5</v>
  </rv>
  <rv s="3">
    <fb>316.5</fb>
    <v>5</v>
  </rv>
  <rv s="3">
    <fb>305</fb>
    <v>5</v>
  </rv>
  <rv s="3">
    <fb>308.89999999999998</fb>
    <v>5</v>
  </rv>
  <rv s="3">
    <fb>303.5</fb>
    <v>5</v>
  </rv>
  <rv s="3">
    <fb>295.5</fb>
    <v>5</v>
  </rv>
  <rv s="3">
    <fb>291.8</fb>
    <v>5</v>
  </rv>
  <rv s="3">
    <fb>297.60000000000002</fb>
    <v>5</v>
  </rv>
  <rv s="3">
    <fb>310.5</fb>
    <v>5</v>
  </rv>
  <rv s="3">
    <fb>307</fb>
    <v>5</v>
  </rv>
  <rv s="3">
    <fb>305.2</fb>
    <v>5</v>
  </rv>
  <rv s="3">
    <fb>307.89999999999998</fb>
    <v>5</v>
  </rv>
  <rv s="3">
    <fb>309.2</fb>
    <v>5</v>
  </rv>
  <rv s="3">
    <fb>304</fb>
    <v>5</v>
  </rv>
  <rv s="3">
    <fb>279.5</fb>
    <v>5</v>
  </rv>
  <rv s="3">
    <fb>265.8</fb>
    <v>5</v>
  </rv>
  <rv s="3">
    <fb>271.60000000000002</fb>
    <v>5</v>
  </rv>
  <rv s="3">
    <fb>266.7</fb>
    <v>5</v>
  </rv>
  <rv s="3">
    <fb>269.10000000000002</fb>
    <v>5</v>
  </rv>
  <rv s="3">
    <fb>258.39999999999998</fb>
    <v>5</v>
  </rv>
  <rv s="3">
    <fb>256.2</fb>
    <v>5</v>
  </rv>
  <rv s="3">
    <fb>256.10000000000002</fb>
    <v>5</v>
  </rv>
  <rv s="3">
    <fb>263.3</fb>
    <v>5</v>
  </rv>
  <rv s="3">
    <fb>267.8</fb>
    <v>5</v>
  </rv>
  <rv s="3">
    <fb>268.8</fb>
    <v>5</v>
  </rv>
  <rv s="3">
    <fb>263.60000000000002</fb>
    <v>5</v>
  </rv>
  <rv s="3">
    <fb>266.3</fb>
    <v>5</v>
  </rv>
  <rv s="3">
    <fb>259.2</fb>
    <v>5</v>
  </rv>
  <rv s="3">
    <fb>258.85000000000002</fb>
    <v>5</v>
  </rv>
  <rv s="3">
    <fb>249.7</fb>
    <v>5</v>
  </rv>
  <rv s="3">
    <fb>247.15</fb>
    <v>5</v>
  </rv>
  <rv s="3">
    <fb>246.15</fb>
    <v>5</v>
  </rv>
  <rv s="3">
    <fb>254.2</fb>
    <v>5</v>
  </rv>
  <rv s="3">
    <fb>255</fb>
    <v>5</v>
  </rv>
  <rv s="3">
    <fb>260.14999999999998</fb>
    <v>5</v>
  </rv>
  <rv s="3">
    <fb>261</fb>
    <v>5</v>
  </rv>
  <rv s="3">
    <fb>264</fb>
    <v>5</v>
  </rv>
  <rv s="3">
    <fb>266.60000000000002</fb>
    <v>5</v>
  </rv>
  <rv s="3">
    <fb>270.3</fb>
    <v>5</v>
  </rv>
  <rv s="3">
    <fb>264.45</fb>
    <v>5</v>
  </rv>
  <rv s="3">
    <fb>259.39999999999998</fb>
    <v>5</v>
  </rv>
  <rv s="3">
    <fb>265.45</fb>
    <v>5</v>
  </rv>
  <rv s="3">
    <fb>267.60000000000002</fb>
    <v>5</v>
  </rv>
  <rv s="3">
    <fb>266</fb>
    <v>5</v>
  </rv>
  <rv s="3">
    <fb>277.45</fb>
    <v>5</v>
  </rv>
  <rv s="3">
    <fb>286.35000000000002</fb>
    <v>5</v>
  </rv>
  <rv s="3">
    <fb>278.8</fb>
    <v>5</v>
  </rv>
  <rv s="3">
    <fb>278.7</fb>
    <v>5</v>
  </rv>
  <rv s="3">
    <fb>280.05</fb>
    <v>5</v>
  </rv>
  <rv s="3">
    <fb>279.25</fb>
    <v>5</v>
  </rv>
  <rv s="3">
    <fb>270.8</fb>
    <v>5</v>
  </rv>
  <rv s="3">
    <fb>274.2</fb>
    <v>5</v>
  </rv>
  <rv s="3">
    <fb>278.45</fb>
    <v>5</v>
  </rv>
  <rv s="3">
    <fb>284.14999999999998</fb>
    <v>5</v>
  </rv>
  <rv s="3">
    <fb>279.3</fb>
    <v>5</v>
  </rv>
  <rv s="3">
    <fb>271.14999999999998</fb>
    <v>5</v>
  </rv>
  <rv s="3">
    <fb>275.60000000000002</fb>
    <v>5</v>
  </rv>
  <rv s="3">
    <fb>273.60000000000002</fb>
    <v>5</v>
  </rv>
  <rv s="3">
    <fb>270.5</fb>
    <v>5</v>
  </rv>
  <rv s="3">
    <fb>273.8</fb>
    <v>5</v>
  </rv>
  <rv s="3">
    <fb>266.95</fb>
    <v>5</v>
  </rv>
  <rv s="3">
    <fb>271.5</fb>
    <v>5</v>
  </rv>
  <rv s="3">
    <fb>272.5</fb>
    <v>5</v>
  </rv>
  <rv s="3">
    <fb>273.7</fb>
    <v>5</v>
  </rv>
  <rv s="3">
    <fb>273.10000000000002</fb>
    <v>5</v>
  </rv>
  <rv s="3">
    <fb>268.3</fb>
    <v>5</v>
  </rv>
  <rv s="3">
    <fb>269.95</fb>
    <v>5</v>
  </rv>
  <rv s="3">
    <fb>269.3</fb>
    <v>5</v>
  </rv>
  <rv s="3">
    <fb>268</fb>
    <v>5</v>
  </rv>
  <rv s="3">
    <fb>268.55</fb>
    <v>5</v>
  </rv>
  <rv s="3">
    <fb>267.05</fb>
    <v>5</v>
  </rv>
  <rv s="3">
    <fb>274.45</fb>
    <v>5</v>
  </rv>
  <rv s="3">
    <fb>275.3</fb>
    <v>5</v>
  </rv>
  <rv s="3">
    <fb>278.60000000000002</fb>
    <v>5</v>
  </rv>
  <rv s="3">
    <fb>278.2</fb>
    <v>5</v>
  </rv>
  <rv s="3">
    <fb>286.25</fb>
    <v>5</v>
  </rv>
  <rv s="3">
    <fb>279.60000000000002</fb>
    <v>5</v>
  </rv>
  <rv s="3">
    <fb>277.5</fb>
    <v>5</v>
  </rv>
  <rv s="3">
    <fb>281.85000000000002</fb>
    <v>5</v>
  </rv>
  <rv s="3">
    <fb>279.10000000000002</fb>
    <v>5</v>
  </rv>
  <rv s="3">
    <fb>288.05</fb>
    <v>5</v>
  </rv>
  <rv s="3">
    <fb>289.35000000000002</fb>
    <v>5</v>
  </rv>
  <rv s="3">
    <fb>287.2</fb>
    <v>5</v>
  </rv>
  <rv s="3">
    <fb>289.14999999999998</fb>
    <v>5</v>
  </rv>
  <rv s="3">
    <fb>288</fb>
    <v>5</v>
  </rv>
  <rv s="3">
    <fb>286.60000000000002</fb>
    <v>5</v>
  </rv>
  <rv s="3">
    <fb>286.85000000000002</fb>
    <v>5</v>
  </rv>
  <rv s="3">
    <fb>289</fb>
    <v>5</v>
  </rv>
  <rv s="3">
    <fb>288.3</fb>
    <v>5</v>
  </rv>
  <rv s="3">
    <fb>285.35000000000002</fb>
    <v>5</v>
  </rv>
  <rv s="3">
    <fb>284.10000000000002</fb>
    <v>5</v>
  </rv>
  <rv s="3">
    <fb>292.95</fb>
    <v>5</v>
  </rv>
  <rv s="3">
    <fb>291.45</fb>
    <v>5</v>
  </rv>
  <rv s="3">
    <fb>295</fb>
    <v>5</v>
  </rv>
  <rv s="3">
    <fb>295.2</fb>
    <v>5</v>
  </rv>
  <rv s="3">
    <fb>305.7</fb>
    <v>5</v>
  </rv>
  <rv s="3">
    <fb>316.14999999999998</fb>
    <v>5</v>
  </rv>
  <rv s="3">
    <fb>314.60000000000002</fb>
    <v>5</v>
  </rv>
  <rv s="3">
    <fb>317.60000000000002</fb>
    <v>5</v>
  </rv>
  <rv s="3">
    <fb>319.2</fb>
    <v>5</v>
  </rv>
  <rv s="3">
    <fb>321.10000000000002</fb>
    <v>5</v>
  </rv>
  <rv s="3">
    <fb>320.10000000000002</fb>
    <v>5</v>
  </rv>
  <rv s="3">
    <fb>312.75</fb>
    <v>5</v>
  </rv>
  <rv s="3">
    <fb>313.8</fb>
    <v>5</v>
  </rv>
  <rv s="3">
    <fb>314.55</fb>
    <v>5</v>
  </rv>
  <rv s="3">
    <fb>320.7</fb>
    <v>5</v>
  </rv>
  <rv s="3">
    <fb>323.89999999999998</fb>
    <v>5</v>
  </rv>
  <rv s="3">
    <fb>324.10000000000002</fb>
    <v>5</v>
  </rv>
  <rv s="3">
    <fb>327.05</fb>
    <v>5</v>
  </rv>
  <rv s="3">
    <fb>326.89999999999998</fb>
    <v>5</v>
  </rv>
  <rv s="3">
    <fb>327.35000000000002</fb>
    <v>5</v>
  </rv>
  <rv s="3">
    <fb>323</fb>
    <v>5</v>
  </rv>
  <rv s="3">
    <fb>322.55</fb>
    <v>5</v>
  </rv>
  <rv s="3">
    <fb>313</fb>
    <v>5</v>
  </rv>
  <rv s="3">
    <fb>317.55</fb>
    <v>5</v>
  </rv>
  <rv s="3">
    <fb>321.5</fb>
    <v>5</v>
  </rv>
  <rv s="3">
    <fb>312.55</fb>
    <v>5</v>
  </rv>
  <rv s="3">
    <fb>311.10000000000002</fb>
    <v>5</v>
  </rv>
  <rv s="3">
    <fb>313.60000000000002</fb>
    <v>5</v>
  </rv>
  <rv s="3">
    <fb>325</fb>
    <v>5</v>
  </rv>
  <rv s="3">
    <fb>324</fb>
    <v>5</v>
  </rv>
  <rv s="3">
    <fb>327.2</fb>
    <v>5</v>
  </rv>
  <rv s="3">
    <fb>317.95</fb>
    <v>5</v>
  </rv>
  <rv s="3">
    <fb>313.3</fb>
    <v>5</v>
  </rv>
  <rv s="3">
    <fb>315.85000000000002</fb>
    <v>5</v>
  </rv>
  <rv s="3">
    <fb>313.39999999999998</fb>
    <v>5</v>
  </rv>
  <rv s="3">
    <fb>313.25</fb>
    <v>5</v>
  </rv>
  <rv s="3">
    <fb>314.05</fb>
    <v>5</v>
  </rv>
  <rv s="3">
    <fb>317.25</fb>
    <v>5</v>
  </rv>
  <rv s="3">
    <fb>319.5</fb>
    <v>5</v>
  </rv>
  <rv s="3">
    <fb>320.8</fb>
    <v>5</v>
  </rv>
  <rv s="3">
    <fb>324.25</fb>
    <v>5</v>
  </rv>
  <rv s="3">
    <fb>318.55</fb>
    <v>5</v>
  </rv>
  <rv s="3">
    <fb>318.45</fb>
    <v>5</v>
  </rv>
  <rv s="3">
    <fb>329.5</fb>
    <v>5</v>
  </rv>
  <rv s="3">
    <fb>330.65</fb>
    <v>5</v>
  </rv>
  <rv s="3">
    <fb>333.3</fb>
    <v>5</v>
  </rv>
  <rv s="0">
    <v>https://www.bing.com/financeapi/forcetrigger?t=ao9rm7&amp;q=XLON%3aHSBA&amp;form=skydnc</v>
    <v>Learn more on Bing</v>
  </rv>
  <rv s="1">
    <v>0</v>
    <v>HSBC HOLDINGS PLC (XLON:HSBA)</v>
    <v>2</v>
    <v>3</v>
    <v>Finance</v>
    <v>4</v>
    <v>en-GB</v>
    <v>ao9rm7</v>
    <v>268435456</v>
    <v>1</v>
    <v>Powered by Refinitiv</v>
    <v>612.9</v>
    <v>434.7</v>
    <v>0.94379999999999997</v>
    <v>7.4</v>
    <v>1.2231000000000001E-2</v>
    <v>GBp</v>
    <v>HSBC Holdings plc (HSBC) is a banking and financial services company. The Company’s segments include Wealth and Personal Banking (WPB), Commercial Banking (CMB) and Global Banking and Markets (GBM). WPB provides a range of retail banking and wealth management services, including insurance and investment products, global asset management services, investment management and private wealth solutions for customers. CMB offers a range of products and services to serve the needs of commercial customers, including small and medium-sized enterprises, mid-market enterprises and corporates. These include credit and lending, international trade and receivables finance, commercial insurance and investments. GBM provides tailored financial solutions to government, corporate and institutional clients and private investors worldwide. The Company operates across various geographical regions, which include Europe, Asia-Pacific, Middle East and North Africa, North America and Latin America.</v>
    <v>220075</v>
    <v>London Stock Exchange</v>
    <v>XLON</v>
    <v>XLON</v>
    <v>8 Canada Square, LONDON, UNITED KINGDOM-NA, E14 5HQ GB</v>
    <v>612.79999999999995</v>
    <v>Banking Services</v>
    <v>Stock</v>
    <v>44965.468775890622</v>
    <v>1860</v>
    <v>604.20000000000005</v>
    <v>120548600000</v>
    <v>HSBC HOLDINGS PLC</v>
    <v>HSBC HOLDINGS PLC</v>
    <v>608.9</v>
    <v>11.2537</v>
    <v>605</v>
    <v>612.4</v>
    <v>19968330000</v>
    <v>HSBA</v>
    <v>HSBC HOLDINGS PLC (XLON:HSBA)</v>
    <v>31596058</v>
    <v>25662910</v>
    <v>1959</v>
  </rv>
  <rv s="2">
    <v>1861</v>
  </rv>
  <rv s="3">
    <fb>561.70000000000005</fb>
    <v>5</v>
  </rv>
  <rv s="3">
    <fb>567.20000000000005</fb>
    <v>5</v>
  </rv>
  <rv s="3">
    <fb>558.20000000000005</fb>
    <v>5</v>
  </rv>
  <rv s="3">
    <fb>554.79999999999995</fb>
    <v>5</v>
  </rv>
  <rv s="3">
    <fb>548.29999999999995</fb>
    <v>5</v>
  </rv>
  <rv s="3">
    <fb>540.1</fb>
    <v>5</v>
  </rv>
  <rv s="3">
    <fb>546.79999999999995</fb>
    <v>5</v>
  </rv>
  <rv s="3">
    <fb>547</fb>
    <v>5</v>
  </rv>
  <rv s="3">
    <fb>547.79999999999995</fb>
    <v>5</v>
  </rv>
  <rv s="3">
    <fb>513.70000000000005</fb>
    <v>5</v>
  </rv>
  <rv s="3">
    <fb>514.6</fb>
    <v>5</v>
  </rv>
  <rv s="3">
    <fb>495.4</fb>
    <v>5</v>
  </rv>
  <rv s="3">
    <fb>507.8</fb>
    <v>5</v>
  </rv>
  <rv s="3">
    <fb>495.45</fb>
    <v>5</v>
  </rv>
  <rv s="3">
    <fb>467.65</fb>
    <v>5</v>
  </rv>
  <rv s="3">
    <fb>466.05</fb>
    <v>5</v>
  </rv>
  <rv s="3">
    <fb>470.35</fb>
    <v>5</v>
  </rv>
  <rv s="3">
    <fb>489</fb>
    <v>5</v>
  </rv>
  <rv s="3">
    <fb>475.5</fb>
    <v>5</v>
  </rv>
  <rv s="3">
    <fb>489.5</fb>
    <v>5</v>
  </rv>
  <rv s="3">
    <fb>494.35</fb>
    <v>5</v>
  </rv>
  <rv s="3">
    <fb>500.6</fb>
    <v>5</v>
  </rv>
  <rv s="3">
    <fb>516.6</fb>
    <v>5</v>
  </rv>
  <rv s="3">
    <fb>509.7</fb>
    <v>5</v>
  </rv>
  <rv s="3">
    <fb>517.6</fb>
    <v>5</v>
  </rv>
  <rv s="3">
    <fb>518.70000000000005</fb>
    <v>5</v>
  </rv>
  <rv s="3">
    <fb>527</fb>
    <v>5</v>
  </rv>
  <rv s="3">
    <fb>526.6</fb>
    <v>5</v>
  </rv>
  <rv s="3">
    <fb>525.4</fb>
    <v>5</v>
  </rv>
  <rv s="3">
    <fb>528.9</fb>
    <v>5</v>
  </rv>
  <rv s="3">
    <fb>525.1</fb>
    <v>5</v>
  </rv>
  <rv s="3">
    <fb>527.70000000000005</fb>
    <v>5</v>
  </rv>
  <rv s="3">
    <fb>524.20000000000005</fb>
    <v>5</v>
  </rv>
  <rv s="3">
    <fb>521.4</fb>
    <v>5</v>
  </rv>
  <rv s="3">
    <fb>530</fb>
    <v>5</v>
  </rv>
  <rv s="3">
    <fb>533.29999999999995</fb>
    <v>5</v>
  </rv>
  <rv s="3">
    <fb>519.29999999999995</fb>
    <v>5</v>
  </rv>
  <rv s="3">
    <fb>518.20000000000005</fb>
    <v>5</v>
  </rv>
  <rv s="3">
    <fb>522.4</fb>
    <v>5</v>
  </rv>
  <rv s="3">
    <fb>525.6</fb>
    <v>5</v>
  </rv>
  <rv s="3">
    <fb>536.9</fb>
    <v>5</v>
  </rv>
  <rv s="3">
    <fb>523.29999999999995</fb>
    <v>5</v>
  </rv>
  <rv s="3">
    <fb>501.6</fb>
    <v>5</v>
  </rv>
  <rv s="3">
    <fb>473.85</fb>
    <v>5</v>
  </rv>
  <rv s="3">
    <fb>486.3</fb>
    <v>5</v>
  </rv>
  <rv s="3">
    <fb>494.05</fb>
    <v>5</v>
  </rv>
  <rv s="3">
    <fb>501.3</fb>
    <v>5</v>
  </rv>
  <rv s="3">
    <fb>512.79999999999995</fb>
    <v>5</v>
  </rv>
  <rv s="3">
    <fb>515.4</fb>
    <v>5</v>
  </rv>
  <rv s="3">
    <fb>508</fb>
    <v>5</v>
  </rv>
  <rv s="3">
    <fb>492.7</fb>
    <v>5</v>
  </rv>
  <rv s="3">
    <fb>495.7</fb>
    <v>5</v>
  </rv>
  <rv s="3">
    <fb>499.45</fb>
    <v>5</v>
  </rv>
  <rv s="3">
    <fb>501.4</fb>
    <v>5</v>
  </rv>
  <rv s="3">
    <fb>498.55</fb>
    <v>5</v>
  </rv>
  <rv s="3">
    <fb>502.4</fb>
    <v>5</v>
  </rv>
  <rv s="3">
    <fb>495.5</fb>
    <v>5</v>
  </rv>
  <rv s="3">
    <fb>485.9</fb>
    <v>5</v>
  </rv>
  <rv s="3">
    <fb>490.75</fb>
    <v>5</v>
  </rv>
  <rv s="3">
    <fb>521.29999999999995</fb>
    <v>5</v>
  </rv>
  <rv s="3">
    <fb>525.29999999999995</fb>
    <v>5</v>
  </rv>
  <rv s="3">
    <fb>532.4</fb>
    <v>5</v>
  </rv>
  <rv s="3">
    <fb>528.6</fb>
    <v>5</v>
  </rv>
  <rv s="3">
    <fb>533</fb>
    <v>5</v>
  </rv>
  <rv s="3">
    <fb>529.6</fb>
    <v>5</v>
  </rv>
  <rv s="3">
    <fb>533.5</fb>
    <v>5</v>
  </rv>
  <rv s="3">
    <fb>529.29999999999995</fb>
    <v>5</v>
  </rv>
  <rv s="3">
    <fb>520.20000000000005</fb>
    <v>5</v>
  </rv>
  <rv s="3">
    <fb>511.8</fb>
    <v>5</v>
  </rv>
  <rv s="3">
    <fb>499.1</fb>
    <v>5</v>
  </rv>
  <rv s="3">
    <fb>502.9</fb>
    <v>5</v>
  </rv>
  <rv s="3">
    <fb>530.6</fb>
    <v>5</v>
  </rv>
  <rv s="3">
    <fb>511.6</fb>
    <v>5</v>
  </rv>
  <rv s="3">
    <fb>508.7</fb>
    <v>5</v>
  </rv>
  <rv s="3">
    <fb>537.5</fb>
    <v>5</v>
  </rv>
  <rv s="3">
    <fb>538.79999999999995</fb>
    <v>5</v>
  </rv>
  <rv s="3">
    <fb>533.6</fb>
    <v>5</v>
  </rv>
  <rv s="3">
    <fb>537.29999999999995</fb>
    <v>5</v>
  </rv>
  <rv s="3">
    <fb>538.6</fb>
    <v>5</v>
  </rv>
  <rv s="3">
    <fb>545.79999999999995</fb>
    <v>5</v>
  </rv>
  <rv s="3">
    <fb>552.1</fb>
    <v>5</v>
  </rv>
  <rv s="3">
    <fb>534.4</fb>
    <v>5</v>
  </rv>
  <rv s="3">
    <fb>539.70000000000005</fb>
    <v>5</v>
  </rv>
  <rv s="3">
    <fb>523.1</fb>
    <v>5</v>
  </rv>
  <rv s="3">
    <fb>525.79999999999995</fb>
    <v>5</v>
  </rv>
  <rv s="3">
    <fb>529.79999999999995</fb>
    <v>5</v>
  </rv>
  <rv s="3">
    <fb>527.20000000000005</fb>
    <v>5</v>
  </rv>
  <rv s="3">
    <fb>512.4</fb>
    <v>5</v>
  </rv>
  <rv s="3">
    <fb>513.9</fb>
    <v>5</v>
  </rv>
  <rv s="3">
    <fb>519.79999999999995</fb>
    <v>5</v>
  </rv>
  <rv s="3">
    <fb>523.4</fb>
    <v>5</v>
  </rv>
  <rv s="3">
    <fb>517.79999999999995</fb>
    <v>5</v>
  </rv>
  <rv s="3">
    <fb>515.20000000000005</fb>
    <v>5</v>
  </rv>
  <rv s="3">
    <fb>524.5</fb>
    <v>5</v>
  </rv>
  <rv s="3">
    <fb>513.4</fb>
    <v>5</v>
  </rv>
  <rv s="3">
    <fb>545.20000000000005</fb>
    <v>5</v>
  </rv>
  <rv s="3">
    <fb>543.4</fb>
    <v>5</v>
  </rv>
  <rv s="3">
    <fb>540.79999999999995</fb>
    <v>5</v>
  </rv>
  <rv s="3">
    <fb>541.9</fb>
    <v>5</v>
  </rv>
  <rv s="3">
    <fb>553.5</fb>
    <v>5</v>
  </rv>
  <rv s="3">
    <fb>545</fb>
    <v>5</v>
  </rv>
  <rv s="3">
    <fb>548.9</fb>
    <v>5</v>
  </rv>
  <rv s="3">
    <fb>550.5</fb>
    <v>5</v>
  </rv>
  <rv s="3">
    <fb>549.79999999999995</fb>
    <v>5</v>
  </rv>
  <rv s="3">
    <fb>545.1</fb>
    <v>5</v>
  </rv>
  <rv s="3">
    <fb>540.70000000000005</fb>
    <v>5</v>
  </rv>
  <rv s="3">
    <fb>538.20000000000005</fb>
    <v>5</v>
  </rv>
  <rv s="3">
    <fb>531.29999999999995</fb>
    <v>5</v>
  </rv>
  <rv s="3">
    <fb>521.20000000000005</fb>
    <v>5</v>
  </rv>
  <rv s="3">
    <fb>522.5</fb>
    <v>5</v>
  </rv>
  <rv s="3">
    <fb>523</fb>
    <v>5</v>
  </rv>
  <rv s="3">
    <fb>529.5</fb>
    <v>5</v>
  </rv>
  <rv s="3">
    <fb>528.79999999999995</fb>
    <v>5</v>
  </rv>
  <rv s="3">
    <fb>534.9</fb>
    <v>5</v>
  </rv>
  <rv s="3">
    <fb>533.70000000000005</fb>
    <v>5</v>
  </rv>
  <rv s="3">
    <fb>525.5</fb>
    <v>5</v>
  </rv>
  <rv s="3">
    <fb>525</fb>
    <v>5</v>
  </rv>
  <rv s="3">
    <fb>529.70000000000005</fb>
    <v>5</v>
  </rv>
  <rv s="3">
    <fb>524.9</fb>
    <v>5</v>
  </rv>
  <rv s="3">
    <fb>515</fb>
    <v>5</v>
  </rv>
  <rv s="3">
    <fb>510</fb>
    <v>5</v>
  </rv>
  <rv s="3">
    <fb>483.45</fb>
    <v>5</v>
  </rv>
  <rv s="3">
    <fb>467</fb>
    <v>5</v>
  </rv>
  <rv s="3">
    <fb>467.3</fb>
    <v>5</v>
  </rv>
  <rv s="3">
    <fb>461.4</fb>
    <v>5</v>
  </rv>
  <rv s="3">
    <fb>481.95</fb>
    <v>5</v>
  </rv>
  <rv s="3">
    <fb>471.3</fb>
    <v>5</v>
  </rv>
  <rv s="3">
    <fb>462.75</fb>
    <v>5</v>
  </rv>
  <rv s="3">
    <fb>449.05</fb>
    <v>5</v>
  </rv>
  <rv s="3">
    <fb>459.25</fb>
    <v>5</v>
  </rv>
  <rv s="3">
    <fb>458.8</fb>
    <v>5</v>
  </rv>
  <rv s="3">
    <fb>471.25</fb>
    <v>5</v>
  </rv>
  <rv s="3">
    <fb>465.75</fb>
    <v>5</v>
  </rv>
  <rv s="3">
    <fb>474</fb>
    <v>5</v>
  </rv>
  <rv s="3">
    <fb>472.9</fb>
    <v>5</v>
  </rv>
  <rv s="3">
    <fb>477.85</fb>
    <v>5</v>
  </rv>
  <rv s="3">
    <fb>442.65</fb>
    <v>5</v>
  </rv>
  <rv s="3">
    <fb>443.95</fb>
    <v>5</v>
  </rv>
  <rv s="3">
    <fb>450.15</fb>
    <v>5</v>
  </rv>
  <rv s="3">
    <fb>442.2</fb>
    <v>5</v>
  </rv>
  <rv s="3">
    <fb>447.3</fb>
    <v>5</v>
  </rv>
  <rv s="3">
    <fb>456.8</fb>
    <v>5</v>
  </rv>
  <rv s="3">
    <fb>463.15</fb>
    <v>5</v>
  </rv>
  <rv s="3">
    <fb>479.4</fb>
    <v>5</v>
  </rv>
  <rv s="3">
    <fb>476.7</fb>
    <v>5</v>
  </rv>
  <rv s="3">
    <fb>474.15</fb>
    <v>5</v>
  </rv>
  <rv s="3">
    <fb>470.2</fb>
    <v>5</v>
  </rv>
  <rv s="3">
    <fb>480.3</fb>
    <v>5</v>
  </rv>
  <rv s="3">
    <fb>481.2</fb>
    <v>5</v>
  </rv>
  <rv s="3">
    <fb>489.2</fb>
    <v>5</v>
  </rv>
  <rv s="3">
    <fb>491.95</fb>
    <v>5</v>
  </rv>
  <rv s="3">
    <fb>510.3</fb>
    <v>5</v>
  </rv>
  <rv s="3">
    <fb>497.9</fb>
    <v>5</v>
  </rv>
  <rv s="3">
    <fb>498.5</fb>
    <v>5</v>
  </rv>
  <rv s="3">
    <fb>498.65</fb>
    <v>5</v>
  </rv>
  <rv s="3">
    <fb>495.3</fb>
    <v>5</v>
  </rv>
  <rv s="3">
    <fb>496.35</fb>
    <v>5</v>
  </rv>
  <rv s="3">
    <fb>500.1</fb>
    <v>5</v>
  </rv>
  <rv s="3">
    <fb>492.65</fb>
    <v>5</v>
  </rv>
  <rv s="3">
    <fb>492.25</fb>
    <v>5</v>
  </rv>
  <rv s="3">
    <fb>495.75</fb>
    <v>5</v>
  </rv>
  <rv s="3">
    <fb>502.8</fb>
    <v>5</v>
  </rv>
  <rv s="3">
    <fb>512.29999999999995</fb>
    <v>5</v>
  </rv>
  <rv s="3">
    <fb>518</fb>
    <v>5</v>
  </rv>
  <rv s="3">
    <fb>518.79999999999995</fb>
    <v>5</v>
  </rv>
  <rv s="3">
    <fb>515.70000000000005</fb>
    <v>5</v>
  </rv>
  <rv s="3">
    <fb>529.9</fb>
    <v>5</v>
  </rv>
  <rv s="3">
    <fb>543.5</fb>
    <v>5</v>
  </rv>
  <rv s="3">
    <fb>565.29999999999995</fb>
    <v>5</v>
  </rv>
  <rv s="3">
    <fb>568.6</fb>
    <v>5</v>
  </rv>
  <rv s="3">
    <fb>563.20000000000005</fb>
    <v>5</v>
  </rv>
  <rv s="3">
    <fb>569.6</fb>
    <v>5</v>
  </rv>
  <rv s="3">
    <fb>581.79999999999995</fb>
    <v>5</v>
  </rv>
  <rv s="3">
    <fb>591.20000000000005</fb>
    <v>5</v>
  </rv>
  <rv s="3">
    <fb>596.1</fb>
    <v>5</v>
  </rv>
  <rv s="3">
    <fb>590.70000000000005</fb>
    <v>5</v>
  </rv>
  <rv s="3">
    <fb>585.5</fb>
    <v>5</v>
  </rv>
  <rv s="3">
    <fb>592.6</fb>
    <v>5</v>
  </rv>
  <rv s="3">
    <fb>592.1</fb>
    <v>5</v>
  </rv>
  <rv s="3">
    <fb>594.79999999999995</fb>
    <v>5</v>
  </rv>
  <rv s="3">
    <fb>598.5</fb>
    <v>5</v>
  </rv>
  <rv s="3">
    <fb>603.9</fb>
    <v>5</v>
  </rv>
  <rv s="3">
    <fb>600.5</fb>
    <v>5</v>
  </rv>
  <rv s="3">
    <fb>602</fb>
    <v>5</v>
  </rv>
  <rv s="3">
    <fb>596.4</fb>
    <v>5</v>
  </rv>
  <rv s="3">
    <fb>601.29999999999995</fb>
    <v>5</v>
  </rv>
  <rv s="3">
    <fb>591</fb>
    <v>5</v>
  </rv>
  <rv s="3">
    <fb>596.70000000000005</fb>
    <v>5</v>
  </rv>
  <rv s="3">
    <fb>596</fb>
    <v>5</v>
  </rv>
  <rv s="0">
    <v>https://www.bing.com/financeapi/forcetrigger?t=aob7c7&amp;q=XLON%3aLLOY&amp;form=skydnc</v>
    <v>Learn more on Bing</v>
  </rv>
  <rv s="1">
    <v>0</v>
    <v>LLOYDS BANKING GROUP PLC (XLON:LLOY)</v>
    <v>2</v>
    <v>3</v>
    <v>Finance</v>
    <v>4</v>
    <v>en-GB</v>
    <v>aob7c7</v>
    <v>268435456</v>
    <v>1</v>
    <v>Powered by Refinitiv</v>
    <v>53.97</v>
    <v>38.094999999999999</v>
    <v>1.6475</v>
    <v>0.2</v>
    <v>3.7419999999999997E-3</v>
    <v>GBp</v>
    <v>Lloyds Banking Group plc is a United Kingdom-based retail and commercial financial services provider. The Company provides a range of banking and financial services in the United Kingdom and in certain locations overseas. Its services are offered through brands, including Lloyds Bank, Halifax, Bank of Scotland and Scottish Widows. It operates through three segments: Retail, Commercial Banking, and Insurance and Wealth. Its Retail segment offers a range of financial service products, including current accounts, savings, mortgages, motor finance and unsecured consumer lending to personal and small business customers. Its Commercial Banking segment provides a range of products and services, such as lending, transactional banking, working capital management, risk management and debt capital markets services to small and medium enterprises (SMEs), corporates and financial institutions. Its Insurance and Wealth segment offers insurance, investment and wealth management products and services.</v>
    <v>57955</v>
    <v>London Stock Exchange</v>
    <v>XLON</v>
    <v>XLON</v>
    <v>8 Victoria Street, Linclnshire, SPALDING, UNITED KINGDOM-NA, PE11 1EA GB</v>
    <v>53.78</v>
    <v>Banking Services</v>
    <v>Stock</v>
    <v>44965.714140520315</v>
    <v>2052</v>
    <v>53.23</v>
    <v>36028930000</v>
    <v>LLOYDS BANKING GROUP PLC</v>
    <v>LLOYDS BANKING GROUP PLC</v>
    <v>53.73</v>
    <v>15.2714</v>
    <v>53.45</v>
    <v>53.65</v>
    <v>67406790000</v>
    <v>LLOY</v>
    <v>LLOYDS BANKING GROUP PLC (XLON:LLOY)</v>
    <v>76738049</v>
    <v>158099940</v>
    <v>1985</v>
  </rv>
  <rv s="2">
    <v>2053</v>
  </rv>
  <rv s="3">
    <fb>53.09</fb>
    <v>5</v>
  </rv>
  <rv s="3">
    <fb>53.4</fb>
    <v>5</v>
  </rv>
  <rv s="3">
    <fb>53.96</fb>
    <v>5</v>
  </rv>
  <rv s="3">
    <fb>51.71</fb>
    <v>5</v>
  </rv>
  <rv s="3">
    <fb>52.63</fb>
    <v>5</v>
  </rv>
  <rv s="3">
    <fb>51.93</fb>
    <v>5</v>
  </rv>
  <rv s="3">
    <fb>51.29</fb>
    <v>5</v>
  </rv>
  <rv s="3">
    <fb>51.22</fb>
    <v>5</v>
  </rv>
  <rv s="3">
    <fb>50.92</fb>
    <v>5</v>
  </rv>
  <rv s="3">
    <fb>51.31</fb>
    <v>5</v>
  </rv>
  <rv s="3">
    <fb>52.2</fb>
    <v>5</v>
  </rv>
  <rv s="3">
    <fb>46.545000000000002</fb>
    <v>5</v>
  </rv>
  <rv s="3">
    <fb>49.68</fb>
    <v>5</v>
  </rv>
  <rv s="3">
    <fb>48.435000000000002</fb>
    <v>5</v>
  </rv>
  <rv s="3">
    <fb>45.78</fb>
    <v>5</v>
  </rv>
  <rv s="3">
    <fb>46.075000000000003</fb>
    <v>5</v>
  </rv>
  <rv s="3">
    <fb>45.155000000000001</fb>
    <v>5</v>
  </rv>
  <rv s="3">
    <fb>43.03</fb>
    <v>5</v>
  </rv>
  <rv s="3">
    <fb>41.25</fb>
    <v>5</v>
  </rv>
  <rv s="3">
    <fb>41.96</fb>
    <v>5</v>
  </rv>
  <rv s="3">
    <fb>45.38</fb>
    <v>5</v>
  </rv>
  <rv s="3">
    <fb>44.59</fb>
    <v>5</v>
  </rv>
  <rv s="3">
    <fb>45.465000000000003</fb>
    <v>5</v>
  </rv>
  <rv s="3">
    <fb>47.734999999999999</fb>
    <v>5</v>
  </rv>
  <rv s="3">
    <fb>47.395000000000003</fb>
    <v>5</v>
  </rv>
  <rv s="3">
    <fb>48.604999999999997</fb>
    <v>5</v>
  </rv>
  <rv s="3">
    <fb>48</fb>
    <v>5</v>
  </rv>
  <rv s="3">
    <fb>49.14</fb>
    <v>5</v>
  </rv>
  <rv s="3">
    <fb>48.63</fb>
    <v>5</v>
  </rv>
  <rv s="3">
    <fb>50.24</fb>
    <v>5</v>
  </rv>
  <rv s="3">
    <fb>49.51</fb>
    <v>5</v>
  </rv>
  <rv s="3">
    <fb>49.494999999999997</fb>
    <v>5</v>
  </rv>
  <rv s="3">
    <fb>48.75</fb>
    <v>5</v>
  </rv>
  <rv s="3">
    <fb>48.78</fb>
    <v>5</v>
  </rv>
  <rv s="3">
    <fb>50</fb>
    <v>5</v>
  </rv>
  <rv s="3">
    <fb>48.12</fb>
    <v>5</v>
  </rv>
  <rv s="3">
    <fb>47.055</fb>
    <v>5</v>
  </rv>
  <rv s="3">
    <fb>47.39</fb>
    <v>5</v>
  </rv>
  <rv s="3">
    <fb>46.89</fb>
    <v>5</v>
  </rv>
  <rv s="3">
    <fb>46.305</fb>
    <v>5</v>
  </rv>
  <rv s="3">
    <fb>45.185000000000002</fb>
    <v>5</v>
  </rv>
  <rv s="3">
    <fb>44.335000000000001</fb>
    <v>5</v>
  </rv>
  <rv s="3">
    <fb>44.585000000000001</fb>
    <v>5</v>
  </rv>
  <rv s="3">
    <fb>45.08</fb>
    <v>5</v>
  </rv>
  <rv s="3">
    <fb>44.12</fb>
    <v>5</v>
  </rv>
  <rv s="3">
    <fb>44.14</fb>
    <v>5</v>
  </rv>
  <rv s="3">
    <fb>44.98</fb>
    <v>5</v>
  </rv>
  <rv s="3">
    <fb>45.37</fb>
    <v>5</v>
  </rv>
  <rv s="3">
    <fb>46.33</fb>
    <v>5</v>
  </rv>
  <rv s="3">
    <fb>46.924999999999997</fb>
    <v>5</v>
  </rv>
  <rv s="3">
    <fb>46.11</fb>
    <v>5</v>
  </rv>
  <rv s="3">
    <fb>45.4</fb>
    <v>5</v>
  </rv>
  <rv s="3">
    <fb>45.884999999999998</fb>
    <v>5</v>
  </rv>
  <rv s="3">
    <fb>45.77</fb>
    <v>5</v>
  </rv>
  <rv s="3">
    <fb>46.31</fb>
    <v>5</v>
  </rv>
  <rv s="3">
    <fb>45.88</fb>
    <v>5</v>
  </rv>
  <rv s="3">
    <fb>46.18</fb>
    <v>5</v>
  </rv>
  <rv s="3">
    <fb>45.65</fb>
    <v>5</v>
  </rv>
  <rv s="3">
    <fb>44.024999999999999</fb>
    <v>5</v>
  </rv>
  <rv s="3">
    <fb>43.37</fb>
    <v>5</v>
  </rv>
  <rv s="3">
    <fb>42.344999999999999</fb>
    <v>5</v>
  </rv>
  <rv s="3">
    <fb>42.59</fb>
    <v>5</v>
  </rv>
  <rv s="3">
    <fb>43.115000000000002</fb>
    <v>5</v>
  </rv>
  <rv s="3">
    <fb>42.96</fb>
    <v>5</v>
  </rv>
  <rv s="3">
    <fb>43.875</fb>
    <v>5</v>
  </rv>
  <rv s="3">
    <fb>43.664999999999999</fb>
    <v>5</v>
  </rv>
  <rv s="3">
    <fb>43.8</fb>
    <v>5</v>
  </rv>
  <rv s="3">
    <fb>43.43</fb>
    <v>5</v>
  </rv>
  <rv s="3">
    <fb>43.6</fb>
    <v>5</v>
  </rv>
  <rv s="3">
    <fb>44.505000000000003</fb>
    <v>5</v>
  </rv>
  <rv s="3">
    <fb>44.01</fb>
    <v>5</v>
  </rv>
  <rv s="3">
    <fb>44.29</fb>
    <v>5</v>
  </rv>
  <rv s="3">
    <fb>45.335000000000001</fb>
    <v>5</v>
  </rv>
  <rv s="3">
    <fb>45.234999999999999</fb>
    <v>5</v>
  </rv>
  <rv s="3">
    <fb>45.14</fb>
    <v>5</v>
  </rv>
  <rv s="3">
    <fb>44.89</fb>
    <v>5</v>
  </rv>
  <rv s="3">
    <fb>45.125</fb>
    <v>5</v>
  </rv>
  <rv s="3">
    <fb>45.594999999999999</fb>
    <v>5</v>
  </rv>
  <rv s="3">
    <fb>45.59</fb>
    <v>5</v>
  </rv>
  <rv s="3">
    <fb>45.935000000000002</fb>
    <v>5</v>
  </rv>
  <rv s="3">
    <fb>44.79</fb>
    <v>5</v>
  </rv>
  <rv s="3">
    <fb>43.7</fb>
    <v>5</v>
  </rv>
  <rv s="3">
    <fb>42.825000000000003</fb>
    <v>5</v>
  </rv>
  <rv s="3">
    <fb>44.064999999999998</fb>
    <v>5</v>
  </rv>
  <rv s="3">
    <fb>42.24</fb>
    <v>5</v>
  </rv>
  <rv s="3">
    <fb>42.26</fb>
    <v>5</v>
  </rv>
  <rv s="3">
    <fb>43.744999999999997</fb>
    <v>5</v>
  </rv>
  <rv s="3">
    <fb>43.445</fb>
    <v>5</v>
  </rv>
  <rv s="3">
    <fb>43.84</fb>
    <v>5</v>
  </rv>
  <rv s="3">
    <fb>42.31</fb>
    <v>5</v>
  </rv>
  <rv s="3">
    <fb>43.395000000000003</fb>
    <v>5</v>
  </rv>
  <rv s="3">
    <fb>43.31</fb>
    <v>5</v>
  </rv>
  <rv s="3">
    <fb>43.435000000000002</fb>
    <v>5</v>
  </rv>
  <rv s="3">
    <fb>43.01</fb>
    <v>5</v>
  </rv>
  <rv s="3">
    <fb>42.41</fb>
    <v>5</v>
  </rv>
  <rv s="3">
    <fb>42.664999999999999</fb>
    <v>5</v>
  </rv>
  <rv s="3">
    <fb>41.354999999999997</fb>
    <v>5</v>
  </rv>
  <rv s="3">
    <fb>41.295000000000002</fb>
    <v>5</v>
  </rv>
  <rv s="3">
    <fb>42.295000000000002</fb>
    <v>5</v>
  </rv>
  <rv s="3">
    <fb>42.2</fb>
    <v>5</v>
  </rv>
  <rv s="3">
    <fb>42.015000000000001</fb>
    <v>5</v>
  </rv>
  <rv s="3">
    <fb>42.42</fb>
    <v>5</v>
  </rv>
  <rv s="3">
    <fb>41.914999999999999</fb>
    <v>5</v>
  </rv>
  <rv s="3">
    <fb>41.02</fb>
    <v>5</v>
  </rv>
  <rv s="3">
    <fb>41.9</fb>
    <v>5</v>
  </rv>
  <rv s="3">
    <fb>42.78</fb>
    <v>5</v>
  </rv>
  <rv s="3">
    <fb>44.07</fb>
    <v>5</v>
  </rv>
  <rv s="3">
    <fb>43.45</fb>
    <v>5</v>
  </rv>
  <rv s="3">
    <fb>43.33</fb>
    <v>5</v>
  </rv>
  <rv s="3">
    <fb>43.23</fb>
    <v>5</v>
  </rv>
  <rv s="3">
    <fb>43.81</fb>
    <v>5</v>
  </rv>
  <rv s="3">
    <fb>43.53</fb>
    <v>5</v>
  </rv>
  <rv s="3">
    <fb>45.32</fb>
    <v>5</v>
  </rv>
  <rv s="3">
    <fb>44.424999999999997</fb>
    <v>5</v>
  </rv>
  <rv s="3">
    <fb>45.244999999999997</fb>
    <v>5</v>
  </rv>
  <rv s="3">
    <fb>45.055</fb>
    <v>5</v>
  </rv>
  <rv s="3">
    <fb>45.83</fb>
    <v>5</v>
  </rv>
  <rv s="3">
    <fb>45.1</fb>
    <v>5</v>
  </rv>
  <rv s="3">
    <fb>44.91</fb>
    <v>5</v>
  </rv>
  <rv s="3">
    <fb>45.24</fb>
    <v>5</v>
  </rv>
  <rv s="3">
    <fb>44.994999999999997</fb>
    <v>5</v>
  </rv>
  <rv s="3">
    <fb>45.47</fb>
    <v>5</v>
  </rv>
  <rv s="3">
    <fb>45.604999999999997</fb>
    <v>5</v>
  </rv>
  <rv s="3">
    <fb>45.655000000000001</fb>
    <v>5</v>
  </rv>
  <rv s="3">
    <fb>45.865000000000002</fb>
    <v>5</v>
  </rv>
  <rv s="3">
    <fb>45.73</fb>
    <v>5</v>
  </rv>
  <rv s="3">
    <fb>45.784999999999997</fb>
    <v>5</v>
  </rv>
  <rv s="3">
    <fb>45.715000000000003</fb>
    <v>5</v>
  </rv>
  <rv s="3">
    <fb>44.82</fb>
    <v>5</v>
  </rv>
  <rv s="3">
    <fb>44.515000000000001</fb>
    <v>5</v>
  </rv>
  <rv s="3">
    <fb>44.37</fb>
    <v>5</v>
  </rv>
  <rv s="3">
    <fb>44.32</fb>
    <v>5</v>
  </rv>
  <rv s="3">
    <fb>43.67</fb>
    <v>5</v>
  </rv>
  <rv s="3">
    <fb>43.75</fb>
    <v>5</v>
  </rv>
  <rv s="3">
    <fb>43.88</fb>
    <v>5</v>
  </rv>
  <rv s="3">
    <fb>42.7</fb>
    <v>5</v>
  </rv>
  <rv s="3">
    <fb>43.715000000000003</fb>
    <v>5</v>
  </rv>
  <rv s="3">
    <fb>45.23</fb>
    <v>5</v>
  </rv>
  <rv s="3">
    <fb>44.674999999999997</fb>
    <v>5</v>
  </rv>
  <rv s="3">
    <fb>45.98</fb>
    <v>5</v>
  </rv>
  <rv s="3">
    <fb>46.96</fb>
    <v>5</v>
  </rv>
  <rv s="3">
    <fb>46.465000000000003</fb>
    <v>5</v>
  </rv>
  <rv s="3">
    <fb>46.21</fb>
    <v>5</v>
  </rv>
  <rv s="3">
    <fb>47.62</fb>
    <v>5</v>
  </rv>
  <rv s="3">
    <fb>47.805</fb>
    <v>5</v>
  </rv>
  <rv s="3">
    <fb>49</fb>
    <v>5</v>
  </rv>
  <rv s="3">
    <fb>48.465000000000003</fb>
    <v>5</v>
  </rv>
  <rv s="3">
    <fb>47.96</fb>
    <v>5</v>
  </rv>
  <rv s="3">
    <fb>46.225000000000001</fb>
    <v>5</v>
  </rv>
  <rv s="3">
    <fb>44.71</fb>
    <v>5</v>
  </rv>
  <rv s="3">
    <fb>43.29</fb>
    <v>5</v>
  </rv>
  <rv s="3">
    <fb>41.854999999999997</fb>
    <v>5</v>
  </rv>
  <rv s="3">
    <fb>40.715000000000003</fb>
    <v>5</v>
  </rv>
  <rv s="3">
    <fb>41.39</fb>
    <v>5</v>
  </rv>
  <rv s="3">
    <fb>41.78</fb>
    <v>5</v>
  </rv>
  <rv s="3">
    <fb>43.12</fb>
    <v>5</v>
  </rv>
  <rv s="3">
    <fb>42.854999999999997</fb>
    <v>5</v>
  </rv>
  <rv s="3">
    <fb>42.53</fb>
    <v>5</v>
  </rv>
  <rv s="3">
    <fb>42.68</fb>
    <v>5</v>
  </rv>
  <rv s="3">
    <fb>42.19</fb>
    <v>5</v>
  </rv>
  <rv s="3">
    <fb>41.494999999999997</fb>
    <v>5</v>
  </rv>
  <rv s="3">
    <fb>39.090000000000003</fb>
    <v>5</v>
  </rv>
  <rv s="3">
    <fb>41.77</fb>
    <v>5</v>
  </rv>
  <rv s="3">
    <fb>42.45</fb>
    <v>5</v>
  </rv>
  <rv s="3">
    <fb>42.67</fb>
    <v>5</v>
  </rv>
  <rv s="3">
    <fb>42.604999999999997</fb>
    <v>5</v>
  </rv>
  <rv s="3">
    <fb>40.61</fb>
    <v>5</v>
  </rv>
  <rv s="3">
    <fb>42.045000000000002</fb>
    <v>5</v>
  </rv>
  <rv s="3">
    <fb>41.384999999999998</fb>
    <v>5</v>
  </rv>
  <rv s="3">
    <fb>42.54</fb>
    <v>5</v>
  </rv>
  <rv s="3">
    <fb>42.975000000000001</fb>
    <v>5</v>
  </rv>
  <rv s="3">
    <fb>42.55</fb>
    <v>5</v>
  </rv>
  <rv s="3">
    <fb>41.27</fb>
    <v>5</v>
  </rv>
  <rv s="3">
    <fb>42.02</fb>
    <v>5</v>
  </rv>
  <rv s="3">
    <fb>42.204999999999998</fb>
    <v>5</v>
  </rv>
  <rv s="3">
    <fb>41.774999999999999</fb>
    <v>5</v>
  </rv>
  <rv s="3">
    <fb>42.23</fb>
    <v>5</v>
  </rv>
  <rv s="3">
    <fb>42.75</fb>
    <v>5</v>
  </rv>
  <rv s="3">
    <fb>42.85</fb>
    <v>5</v>
  </rv>
  <rv s="3">
    <fb>42.564999999999998</fb>
    <v>5</v>
  </rv>
  <rv s="3">
    <fb>43.3</fb>
    <v>5</v>
  </rv>
  <rv s="3">
    <fb>43.515000000000001</fb>
    <v>5</v>
  </rv>
  <rv s="3">
    <fb>43.604999999999997</fb>
    <v>5</v>
  </rv>
  <rv s="3">
    <fb>43.13</fb>
    <v>5</v>
  </rv>
  <rv s="3">
    <fb>44.42</fb>
    <v>5</v>
  </rv>
  <rv s="3">
    <fb>45.475000000000001</fb>
    <v>5</v>
  </rv>
  <rv s="3">
    <fb>45.515000000000001</fb>
    <v>5</v>
  </rv>
  <rv s="3">
    <fb>45.57</fb>
    <v>5</v>
  </rv>
  <rv s="3">
    <fb>45.484999999999999</fb>
    <v>5</v>
  </rv>
  <rv s="3">
    <fb>45.94</fb>
    <v>5</v>
  </rv>
  <rv s="3">
    <fb>45.814999999999998</fb>
    <v>5</v>
  </rv>
  <rv s="3">
    <fb>46.325000000000003</fb>
    <v>5</v>
  </rv>
  <rv s="3">
    <fb>46.905000000000001</fb>
    <v>5</v>
  </rv>
  <rv s="3">
    <fb>46.125</fb>
    <v>5</v>
  </rv>
  <rv s="3">
    <fb>46.65</fb>
    <v>5</v>
  </rv>
  <rv s="3">
    <fb>46.375</fb>
    <v>5</v>
  </rv>
  <rv s="3">
    <fb>46.424999999999997</fb>
    <v>5</v>
  </rv>
  <rv s="3">
    <fb>46.234999999999999</fb>
    <v>5</v>
  </rv>
  <rv s="3">
    <fb>45.9</fb>
    <v>5</v>
  </rv>
  <rv s="3">
    <fb>46.44</fb>
    <v>5</v>
  </rv>
  <rv s="3">
    <fb>45.774999999999999</fb>
    <v>5</v>
  </rv>
  <rv s="3">
    <fb>46.37</fb>
    <v>5</v>
  </rv>
  <rv s="3">
    <fb>46.155000000000001</fb>
    <v>5</v>
  </rv>
  <rv s="3">
    <fb>45.18</fb>
    <v>5</v>
  </rv>
  <rv s="3">
    <fb>45</fb>
    <v>5</v>
  </rv>
  <rv s="3">
    <fb>45.52</fb>
    <v>5</v>
  </rv>
  <rv s="3">
    <fb>46.244999999999997</fb>
    <v>5</v>
  </rv>
  <rv s="3">
    <fb>46.1</fb>
    <v>5</v>
  </rv>
  <rv s="3">
    <fb>46.03</fb>
    <v>5</v>
  </rv>
  <rv s="3">
    <fb>46.24</fb>
    <v>5</v>
  </rv>
  <rv s="3">
    <fb>45.41</fb>
    <v>5</v>
  </rv>
  <rv s="3">
    <fb>47.13</fb>
    <v>5</v>
  </rv>
  <rv s="3">
    <fb>47.445</fb>
    <v>5</v>
  </rv>
  <rv s="3">
    <fb>48.314999999999998</fb>
    <v>5</v>
  </rv>
  <rv s="3">
    <fb>48.005000000000003</fb>
    <v>5</v>
  </rv>
  <rv s="3">
    <fb>48.25</fb>
    <v>5</v>
  </rv>
  <rv s="3">
    <fb>48.034999999999997</fb>
    <v>5</v>
  </rv>
  <rv s="3">
    <fb>48.075000000000003</fb>
    <v>5</v>
  </rv>
  <rv s="3">
    <fb>49.615000000000002</fb>
    <v>5</v>
  </rv>
  <rv s="3">
    <fb>49.75</fb>
    <v>5</v>
  </rv>
  <rv s="3">
    <fb>49.5</fb>
    <v>5</v>
  </rv>
  <rv s="3">
    <fb>49.465000000000003</fb>
    <v>5</v>
  </rv>
  <rv s="3">
    <fb>48.805</fb>
    <v>5</v>
  </rv>
  <rv s="3">
    <fb>49.274999999999999</fb>
    <v>5</v>
  </rv>
  <rv s="3">
    <fb>49.81</fb>
    <v>5</v>
  </rv>
  <rv s="3">
    <fb>50.13</fb>
    <v>5</v>
  </rv>
  <rv s="3">
    <fb>50.95</fb>
    <v>5</v>
  </rv>
  <rv s="3">
    <fb>52.5</fb>
    <v>5</v>
  </rv>
  <rv s="3">
    <fb>52.59</fb>
    <v>5</v>
  </rv>
  <rv s="3">
    <fb>52.98</fb>
    <v>5</v>
  </rv>
  <rv s="3">
    <fb>52.58</fb>
    <v>5</v>
  </rv>
  <rv s="3">
    <fb>53.49</fb>
    <v>5</v>
  </rv>
  <rv s="3">
    <fb>53.33</fb>
    <v>5</v>
  </rv>
  <rv s="3">
    <fb>52.83</fb>
    <v>5</v>
  </rv>
  <rv s="3">
    <fb>53.45</fb>
    <v>5</v>
  </rv>
  <rv s="0">
    <v>https://www.bing.com/financeapi/forcetrigger?t=aoc652&amp;q=XLON%3aOCDO&amp;form=skydnc</v>
    <v>Learn more on Bing</v>
  </rv>
  <rv s="1">
    <v>0</v>
    <v>OCADO GROUP PLC (XLON:OCDO)</v>
    <v>2</v>
    <v>3</v>
    <v>Finance</v>
    <v>4</v>
    <v>en-GB</v>
    <v>aoc652</v>
    <v>268435456</v>
    <v>1</v>
    <v>Powered by Refinitiv</v>
    <v>1427</v>
    <v>380.3</v>
    <v>1.1856</v>
    <v>-7.2</v>
    <v>-1.0033E-2</v>
    <v>GBp</v>
    <v>Ocado Group PLC is a United Kingdom-based online grocery retailer. The Company's principal activities are grocery retailing and the development and monetization of Intellectual Property (IP) and technology used for online grocery retailing, fulfilment, logistics and services in the United Kingdom, Europe, North America, Australia and Japan. It provides Ocado Smart Platform (OSP), a platform that provides end-to-end suite of solutions for online grocery fulfilment to its retail partners. The Company's segments include Retail, UK Solutions &amp; Logistics and International Solutions. The Retail segment provides online grocery and general merchandise offerings to customers within the United Kingdom and comprises the Ocado Retail joint venture. The UK Solutions &amp; Logistics segment provides the IT platform, CFCs and logistics for customers in the United Kingdom. The International Solutions segment provides end-to-end online retail solutions to corporate customers outside the United Kingdom.</v>
    <v>19347</v>
    <v>London Stock Exchange</v>
    <v>XLON</v>
    <v>XLON</v>
    <v>Buildings 1 &amp; 2 Trident Place, Hatfield Business Park, Mosquito Way, HATFIELD, HERTFORDSHIRE, AL10 9UL GB</v>
    <v>740.6</v>
    <v>Diversified Retail</v>
    <v>Stock</v>
    <v>44965.756867303127</v>
    <v>2290</v>
    <v>710.4</v>
    <v>5927538000</v>
    <v>OCADO GROUP PLC</v>
    <v>OCADO GROUP PLC</v>
    <v>714.6</v>
    <v>0</v>
    <v>717.6</v>
    <v>710.4</v>
    <v>826022600</v>
    <v>OCDO</v>
    <v>OCADO GROUP PLC (XLON:OCDO)</v>
    <v>1033343</v>
    <v>2434750</v>
    <v>2009</v>
  </rv>
  <rv s="2">
    <v>2291</v>
  </rv>
  <rv s="3">
    <fb>1300</fb>
    <v>5</v>
  </rv>
  <rv s="3">
    <fb>1322</fb>
    <v>5</v>
  </rv>
  <rv s="3">
    <fb>1293.5</fb>
    <v>5</v>
  </rv>
  <rv s="3">
    <fb>1300.5</fb>
    <v>5</v>
  </rv>
  <rv s="3">
    <fb>1363</fb>
    <v>5</v>
  </rv>
  <rv s="3">
    <fb>1342.5</fb>
    <v>5</v>
  </rv>
  <rv s="3">
    <fb>1360.5</fb>
    <v>5</v>
  </rv>
  <rv s="3">
    <fb>1326</fb>
    <v>5</v>
  </rv>
  <rv s="3">
    <fb>1324.5</fb>
    <v>5</v>
  </rv>
  <rv s="3">
    <fb>1334</fb>
    <v>5</v>
  </rv>
  <rv s="3">
    <fb>1373</fb>
    <v>5</v>
  </rv>
  <rv s="3">
    <fb>1307.5</fb>
    <v>5</v>
  </rv>
  <rv s="3">
    <fb>1266</fb>
    <v>5</v>
  </rv>
  <rv s="3">
    <fb>1214</fb>
    <v>5</v>
  </rv>
  <rv s="3">
    <fb>1180.5</fb>
    <v>5</v>
  </rv>
  <rv s="3">
    <fb>1105</fb>
    <v>5</v>
  </rv>
  <rv s="3">
    <fb>1175</fb>
    <v>5</v>
  </rv>
  <rv s="3">
    <fb>1182.5</fb>
    <v>5</v>
  </rv>
  <rv s="3">
    <fb>1200</fb>
    <v>5</v>
  </rv>
  <rv s="3">
    <fb>1194</fb>
    <v>5</v>
  </rv>
  <rv s="3">
    <fb>1188</fb>
    <v>5</v>
  </rv>
  <rv s="3">
    <fb>1203.5</fb>
    <v>5</v>
  </rv>
  <rv s="3">
    <fb>1189</fb>
    <v>5</v>
  </rv>
  <rv s="3">
    <fb>1097</fb>
    <v>5</v>
  </rv>
  <rv s="3">
    <fb>1086</fb>
    <v>5</v>
  </rv>
  <rv s="3">
    <fb>1124</fb>
    <v>5</v>
  </rv>
  <rv s="3">
    <fb>1103</fb>
    <v>5</v>
  </rv>
  <rv s="3">
    <fb>1077</fb>
    <v>5</v>
  </rv>
  <rv s="3">
    <fb>1089.5</fb>
    <v>5</v>
  </rv>
  <rv s="3">
    <fb>1166.5</fb>
    <v>5</v>
  </rv>
  <rv s="3">
    <fb>1165.5</fb>
    <v>5</v>
  </rv>
  <rv s="3">
    <fb>1171</fb>
    <v>5</v>
  </rv>
  <rv s="3">
    <fb>1212</fb>
    <v>5</v>
  </rv>
  <rv s="3">
    <fb>1231.5</fb>
    <v>5</v>
  </rv>
  <rv s="3">
    <fb>1204</fb>
    <v>5</v>
  </rv>
  <rv s="3">
    <fb>1229.5</fb>
    <v>5</v>
  </rv>
  <rv s="3">
    <fb>1244</fb>
    <v>5</v>
  </rv>
  <rv s="3">
    <fb>1238</fb>
    <v>5</v>
  </rv>
  <rv s="3">
    <fb>1184.5</fb>
    <v>5</v>
  </rv>
  <rv s="3">
    <fb>1153.5</fb>
    <v>5</v>
  </rv>
  <rv s="3">
    <fb>1138.5</fb>
    <v>5</v>
  </rv>
  <rv s="3">
    <fb>1143</fb>
    <v>5</v>
  </rv>
  <rv s="3">
    <fb>1082</fb>
    <v>5</v>
  </rv>
  <rv s="3">
    <fb>1090</fb>
    <v>5</v>
  </rv>
  <rv s="3">
    <fb>1042</fb>
    <v>5</v>
  </rv>
  <rv s="3">
    <fb>1036</fb>
    <v>5</v>
  </rv>
  <rv s="3">
    <fb>950</fb>
    <v>5</v>
  </rv>
  <rv s="3">
    <fb>929.4</fb>
    <v>5</v>
  </rv>
  <rv s="3">
    <fb>911</fb>
    <v>5</v>
  </rv>
  <rv s="3">
    <fb>924</fb>
    <v>5</v>
  </rv>
  <rv s="3">
    <fb>919.4</fb>
    <v>5</v>
  </rv>
  <rv s="3">
    <fb>891.8</fb>
    <v>5</v>
  </rv>
  <rv s="3">
    <fb>830</fb>
    <v>5</v>
  </rv>
  <rv s="3">
    <fb>800.2</fb>
    <v>5</v>
  </rv>
  <rv s="3">
    <fb>783.4</fb>
    <v>5</v>
  </rv>
  <rv s="3">
    <fb>791.4</fb>
    <v>5</v>
  </rv>
  <rv s="3">
    <fb>764.2</fb>
    <v>5</v>
  </rv>
  <rv s="3">
    <fb>774</fb>
    <v>5</v>
  </rv>
  <rv s="3">
    <fb>810.8</fb>
    <v>5</v>
  </rv>
  <rv s="3">
    <fb>811.8</fb>
    <v>5</v>
  </rv>
  <rv s="3">
    <fb>727.8</fb>
    <v>5</v>
  </rv>
  <rv s="3">
    <fb>743</fb>
    <v>5</v>
  </rv>
  <rv s="3">
    <fb>754.8</fb>
    <v>5</v>
  </rv>
  <rv s="3">
    <fb>783.6</fb>
    <v>5</v>
  </rv>
  <rv s="3">
    <fb>765</fb>
    <v>5</v>
  </rv>
  <rv s="3">
    <fb>769.6</fb>
    <v>5</v>
  </rv>
  <rv s="3">
    <fb>858.4</fb>
    <v>5</v>
  </rv>
  <rv s="3">
    <fb>901.4</fb>
    <v>5</v>
  </rv>
  <rv s="3">
    <fb>935.2</fb>
    <v>5</v>
  </rv>
  <rv s="3">
    <fb>930.8</fb>
    <v>5</v>
  </rv>
  <rv s="3">
    <fb>908.6</fb>
    <v>5</v>
  </rv>
  <rv s="3">
    <fb>951.4</fb>
    <v>5</v>
  </rv>
  <rv s="3">
    <fb>920.8</fb>
    <v>5</v>
  </rv>
  <rv s="3">
    <fb>952.6</fb>
    <v>5</v>
  </rv>
  <rv s="3">
    <fb>915.4</fb>
    <v>5</v>
  </rv>
  <rv s="3">
    <fb>916.8</fb>
    <v>5</v>
  </rv>
  <rv s="3">
    <fb>880</fb>
    <v>5</v>
  </rv>
  <rv s="3">
    <fb>784.6</fb>
    <v>5</v>
  </rv>
  <rv s="3">
    <fb>837.4</fb>
    <v>5</v>
  </rv>
  <rv s="3">
    <fb>787.4</fb>
    <v>5</v>
  </rv>
  <rv s="3">
    <fb>831</fb>
    <v>5</v>
  </rv>
  <rv s="3">
    <fb>877.6</fb>
    <v>5</v>
  </rv>
  <rv s="3">
    <fb>855.6</fb>
    <v>5</v>
  </rv>
  <rv s="3">
    <fb>819.8</fb>
    <v>5</v>
  </rv>
  <rv s="3">
    <fb>855.4</fb>
    <v>5</v>
  </rv>
  <rv s="3">
    <fb>870.6</fb>
    <v>5</v>
  </rv>
  <rv s="3">
    <fb>860</fb>
    <v>5</v>
  </rv>
  <rv s="3">
    <fb>863.4</fb>
    <v>5</v>
  </rv>
  <rv s="3">
    <fb>801</fb>
    <v>5</v>
  </rv>
  <rv s="3">
    <fb>781.2</fb>
    <v>5</v>
  </rv>
  <rv s="3">
    <fb>814</fb>
    <v>5</v>
  </rv>
  <rv s="3">
    <fb>784.8</fb>
    <v>5</v>
  </rv>
  <rv s="3">
    <fb>805.4</fb>
    <v>5</v>
  </rv>
  <rv s="3">
    <fb>823.4</fb>
    <v>5</v>
  </rv>
  <rv s="3">
    <fb>851.4</fb>
    <v>5</v>
  </rv>
  <rv s="3">
    <fb>867</fb>
    <v>5</v>
  </rv>
  <rv s="3">
    <fb>835.6</fb>
    <v>5</v>
  </rv>
  <rv s="3">
    <fb>831.6</fb>
    <v>5</v>
  </rv>
  <rv s="3">
    <fb>813</fb>
    <v>5</v>
  </rv>
  <rv s="3">
    <fb>770</fb>
    <v>5</v>
  </rv>
  <rv s="3">
    <fb>759.4</fb>
    <v>5</v>
  </rv>
  <rv s="3">
    <fb>779.8</fb>
    <v>5</v>
  </rv>
  <rv s="3">
    <fb>774.8</fb>
    <v>5</v>
  </rv>
  <rv s="3">
    <fb>753.2</fb>
    <v>5</v>
  </rv>
  <rv s="3">
    <fb>791.6</fb>
    <v>5</v>
  </rv>
  <rv s="3">
    <fb>759.6</fb>
    <v>5</v>
  </rv>
  <rv s="3">
    <fb>736</fb>
    <v>5</v>
  </rv>
  <rv s="3">
    <fb>768.8</fb>
    <v>5</v>
  </rv>
  <rv s="3">
    <fb>785.8</fb>
    <v>5</v>
  </rv>
  <rv s="3">
    <fb>839.4</fb>
    <v>5</v>
  </rv>
  <rv s="3">
    <fb>876</fb>
    <v>5</v>
  </rv>
  <rv s="3">
    <fb>869.6</fb>
    <v>5</v>
  </rv>
  <rv s="3">
    <fb>912.2</fb>
    <v>5</v>
  </rv>
  <rv s="3">
    <fb>940</fb>
    <v>5</v>
  </rv>
  <rv s="3">
    <fb>880.6</fb>
    <v>5</v>
  </rv>
  <rv s="3">
    <fb>891.2</fb>
    <v>5</v>
  </rv>
  <rv s="3">
    <fb>867.4</fb>
    <v>5</v>
  </rv>
  <rv s="3">
    <fb>925</fb>
    <v>5</v>
  </rv>
  <rv s="3">
    <fb>932.4</fb>
    <v>5</v>
  </rv>
  <rv s="3">
    <fb>928.4</fb>
    <v>5</v>
  </rv>
  <rv s="3">
    <fb>944.8</fb>
    <v>5</v>
  </rv>
  <rv s="3">
    <fb>931.8</fb>
    <v>5</v>
  </rv>
  <rv s="3">
    <fb>921.8</fb>
    <v>5</v>
  </rv>
  <rv s="3">
    <fb>901</fb>
    <v>5</v>
  </rv>
  <rv s="3">
    <fb>877</fb>
    <v>5</v>
  </rv>
  <rv s="3">
    <fb>841</fb>
    <v>5</v>
  </rv>
  <rv s="3">
    <fb>798.8</fb>
    <v>5</v>
  </rv>
  <rv s="3">
    <fb>786.2</fb>
    <v>5</v>
  </rv>
  <rv s="3">
    <fb>763.8</fb>
    <v>5</v>
  </rv>
  <rv s="3">
    <fb>731.2</fb>
    <v>5</v>
  </rv>
  <rv s="3">
    <fb>720</fb>
    <v>5</v>
  </rv>
  <rv s="3">
    <fb>726</fb>
    <v>5</v>
  </rv>
  <rv s="3">
    <fb>684.2</fb>
    <v>5</v>
  </rv>
  <rv s="3">
    <fb>704</fb>
    <v>5</v>
  </rv>
  <rv s="3">
    <fb>719.6</fb>
    <v>5</v>
  </rv>
  <rv s="3">
    <fb>734.8</fb>
    <v>5</v>
  </rv>
  <rv s="3">
    <fb>733.8</fb>
    <v>5</v>
  </rv>
  <rv s="3">
    <fb>751.2</fb>
    <v>5</v>
  </rv>
  <rv s="3">
    <fb>756.8</fb>
    <v>5</v>
  </rv>
  <rv s="3">
    <fb>795.2</fb>
    <v>5</v>
  </rv>
  <rv s="3">
    <fb>679.2</fb>
    <v>5</v>
  </rv>
  <rv s="3">
    <fb>623.20000000000005</fb>
    <v>5</v>
  </rv>
  <rv s="3">
    <fb>650</fb>
    <v>5</v>
  </rv>
  <rv s="3">
    <fb>671</fb>
    <v>5</v>
  </rv>
  <rv s="3">
    <fb>606.4</fb>
    <v>5</v>
  </rv>
  <rv s="3">
    <fb>557.6</fb>
    <v>5</v>
  </rv>
  <rv s="3">
    <fb>553.4</fb>
    <v>5</v>
  </rv>
  <rv s="3">
    <fb>556.20000000000005</fb>
    <v>5</v>
  </rv>
  <rv s="3">
    <fb>469.3</fb>
    <v>5</v>
  </rv>
  <rv s="3">
    <fb>472.5</fb>
    <v>5</v>
  </rv>
  <rv s="3">
    <fb>465.7</fb>
    <v>5</v>
  </rv>
  <rv s="3">
    <fb>507</fb>
    <v>5</v>
  </rv>
  <rv s="3">
    <fb>456.1</fb>
    <v>5</v>
  </rv>
  <rv s="3">
    <fb>458.6</fb>
    <v>5</v>
  </rv>
  <rv s="3">
    <fb>432.1</fb>
    <v>5</v>
  </rv>
  <rv s="3">
    <fb>437.8</fb>
    <v>5</v>
  </rv>
  <rv s="3">
    <fb>414.5</fb>
    <v>5</v>
  </rv>
  <rv s="3">
    <fb>393.1</fb>
    <v>5</v>
  </rv>
  <rv s="3">
    <fb>435.8</fb>
    <v>5</v>
  </rv>
  <rv s="3">
    <fb>473.9</fb>
    <v>5</v>
  </rv>
  <rv s="3">
    <fb>480.1</fb>
    <v>5</v>
  </rv>
  <rv s="3">
    <fb>478</fb>
    <v>5</v>
  </rv>
  <rv s="3">
    <fb>493.9</fb>
    <v>5</v>
  </rv>
  <rv s="3">
    <fb>504.8</fb>
    <v>5</v>
  </rv>
  <rv s="3">
    <fb>495.2</fb>
    <v>5</v>
  </rv>
  <rv s="3">
    <fb>654.6</fb>
    <v>5</v>
  </rv>
  <rv s="3">
    <fb>650.4</fb>
    <v>5</v>
  </rv>
  <rv s="3">
    <fb>634</fb>
    <v>5</v>
  </rv>
  <rv s="3">
    <fb>674.2</fb>
    <v>5</v>
  </rv>
  <rv s="3">
    <fb>703.6</fb>
    <v>5</v>
  </rv>
  <rv s="3">
    <fb>668.4</fb>
    <v>5</v>
  </rv>
  <rv s="3">
    <fb>713.2</fb>
    <v>5</v>
  </rv>
  <rv s="3">
    <fb>812</fb>
    <v>5</v>
  </rv>
  <rv s="3">
    <fb>925.6</fb>
    <v>5</v>
  </rv>
  <rv s="3">
    <fb>770.2</fb>
    <v>5</v>
  </rv>
  <rv s="3">
    <fb>663.4</fb>
    <v>5</v>
  </rv>
  <rv s="3">
    <fb>678.2</fb>
    <v>5</v>
  </rv>
  <rv s="3">
    <fb>645.20000000000005</fb>
    <v>5</v>
  </rv>
  <rv s="3">
    <fb>631.20000000000005</fb>
    <v>5</v>
  </rv>
  <rv s="3">
    <fb>657.6</fb>
    <v>5</v>
  </rv>
  <rv s="3">
    <fb>649.79999999999995</fb>
    <v>5</v>
  </rv>
  <rv s="3">
    <fb>633.79999999999995</fb>
    <v>5</v>
  </rv>
  <rv s="3">
    <fb>617</fb>
    <v>5</v>
  </rv>
  <rv s="3">
    <fb>622.6</fb>
    <v>5</v>
  </rv>
  <rv s="3">
    <fb>664.8</fb>
    <v>5</v>
  </rv>
  <rv s="3">
    <fb>670.4</fb>
    <v>5</v>
  </rv>
  <rv s="3">
    <fb>663.2</fb>
    <v>5</v>
  </rv>
  <rv s="3">
    <fb>662.2</fb>
    <v>5</v>
  </rv>
  <rv s="3">
    <fb>685.8</fb>
    <v>5</v>
  </rv>
  <rv s="3">
    <fb>675.8</fb>
    <v>5</v>
  </rv>
  <rv s="3">
    <fb>686.2</fb>
    <v>5</v>
  </rv>
  <rv s="3">
    <fb>669.4</fb>
    <v>5</v>
  </rv>
  <rv s="3">
    <fb>700</fb>
    <v>5</v>
  </rv>
  <rv s="3">
    <fb>688.6</fb>
    <v>5</v>
  </rv>
  <rv s="3">
    <fb>660</fb>
    <v>5</v>
  </rv>
  <rv s="3">
    <fb>629.6</fb>
    <v>5</v>
  </rv>
  <rv s="3">
    <fb>621.6</fb>
    <v>5</v>
  </rv>
  <rv s="3">
    <fb>651.6</fb>
    <v>5</v>
  </rv>
  <rv s="3">
    <fb>629.20000000000005</fb>
    <v>5</v>
  </rv>
  <rv s="3">
    <fb>626.6</fb>
    <v>5</v>
  </rv>
  <rv s="3">
    <fb>623.79999999999995</fb>
    <v>5</v>
  </rv>
  <rv s="3">
    <fb>633.4</fb>
    <v>5</v>
  </rv>
  <rv s="3">
    <fb>616.79999999999995</fb>
    <v>5</v>
  </rv>
  <rv s="3">
    <fb>648.6</fb>
    <v>5</v>
  </rv>
  <rv s="3">
    <fb>707.2</fb>
    <v>5</v>
  </rv>
  <rv s="3">
    <fb>712.6</fb>
    <v>5</v>
  </rv>
  <rv s="3">
    <fb>718</fb>
    <v>5</v>
  </rv>
  <rv s="3">
    <fb>743.2</fb>
    <v>5</v>
  </rv>
  <rv s="3">
    <fb>720.4</fb>
    <v>5</v>
  </rv>
  <rv s="3">
    <fb>732</fb>
    <v>5</v>
  </rv>
  <rv s="3">
    <fb>757.8</fb>
    <v>5</v>
  </rv>
  <rv s="3">
    <fb>768.2</fb>
    <v>5</v>
  </rv>
  <rv s="3">
    <fb>808</fb>
    <v>5</v>
  </rv>
  <rv s="3">
    <fb>733</fb>
    <v>5</v>
  </rv>
  <rv s="3">
    <fb>761.8</fb>
    <v>5</v>
  </rv>
  <rv s="3">
    <fb>707.8</fb>
    <v>5</v>
  </rv>
  <rv s="3">
    <fb>735.6</fb>
    <v>5</v>
  </rv>
  <rv s="3">
    <fb>733.2</fb>
    <v>5</v>
  </rv>
  <rv s="3">
    <fb>697</fb>
    <v>5</v>
  </rv>
  <rv s="3">
    <fb>689.4</fb>
    <v>5</v>
  </rv>
  <rv s="3">
    <fb>682.4</fb>
    <v>5</v>
  </rv>
  <rv s="3">
    <fb>660.2</fb>
    <v>5</v>
  </rv>
  <rv s="3">
    <fb>738.6</fb>
    <v>5</v>
  </rv>
  <rv s="3">
    <fb>713.8</fb>
    <v>5</v>
  </rv>
  <rv s="3">
    <fb>717.6</fb>
    <v>5</v>
  </rv>
  <rv s="0">
    <v>https://www.bing.com/financeapi/forcetrigger?t=aocohw&amp;q=XLON%3aPSN&amp;form=skydnc</v>
    <v>Learn more on Bing</v>
  </rv>
  <rv s="1">
    <v>0</v>
    <v>PERSIMMON PUBLIC LIMITED COMPANY (XLON:PSN)</v>
    <v>2</v>
    <v>3</v>
    <v>Finance</v>
    <v>4</v>
    <v>en-GB</v>
    <v>aocohw</v>
    <v>268435456</v>
    <v>1</v>
    <v>Powered by Refinitiv</v>
    <v>2507.0239999999999</v>
    <v>1113.5</v>
    <v>1.5606</v>
    <v>29</v>
    <v>1.9802E-2</v>
    <v>GBp</v>
    <v>Persimmon Plc is a United Kingdom-based holding company. The Company and its subsidiaries are primarily engaged in home building business and operate approximately 31 operating businesses across the United Kingdom. It has three brands, three off-site manufacturing facilities, and full fiber broadband service, delivering quality homes to serve local communities. It operates under the brands, Persimmon Homes, Charles Church and Westbury Partnerships. It also owns other brands, such as Tileworks, Brickworks, FibreNest and Space4. Its Persimmon Homes brand delivers a range of traditional family housing throughout the United Kingdom in places where customers wish to live and work. Its Charles Church brand builds tailored homes for local markets. Its Westbury Partnerships focuses on affordable social housing. The Space4 business operates an off-site manufacturing plant producing timber frames, insulated wall panels and roof cassettes as a fabric solution to the construction of new homes.</v>
    <v>5121</v>
    <v>London Stock Exchange</v>
    <v>XLON</v>
    <v>XLON</v>
    <v>Persimmon House, FULFORD, YORK, YO19 4FE GB</v>
    <v>1521.5</v>
    <v>Homebuilding &amp; Construction Supplies</v>
    <v>Stock</v>
    <v>44965.714143796096</v>
    <v>2518</v>
    <v>1465</v>
    <v>4676492000</v>
    <v>PERSIMMON PUBLIC LIMITED COMPANY</v>
    <v>PERSIMMON PUBLIC LIMITED COMPANY</v>
    <v>1465</v>
    <v>6.3497000000000003</v>
    <v>1464.5</v>
    <v>1493.5</v>
    <v>319323400</v>
    <v>PSN</v>
    <v>PERSIMMON PUBLIC LIMITED COMPANY (XLON:PSN)</v>
    <v>1370514</v>
    <v>1210920</v>
    <v>1984</v>
  </rv>
  <rv s="2">
    <v>2519</v>
  </rv>
  <rv s="3">
    <fb>2472</fb>
    <v>5</v>
  </rv>
  <rv s="3">
    <fb>2450</fb>
    <v>5</v>
  </rv>
  <rv s="3">
    <fb>2449</fb>
    <v>5</v>
  </rv>
  <rv s="3">
    <fb>2445</fb>
    <v>5</v>
  </rv>
  <rv s="3">
    <fb>2470</fb>
    <v>5</v>
  </rv>
  <rv s="3">
    <fb>2444</fb>
    <v>5</v>
  </rv>
  <rv s="3">
    <fb>2408</fb>
    <v>5</v>
  </rv>
  <rv s="3">
    <fb>2414</fb>
    <v>5</v>
  </rv>
  <rv s="3">
    <fb>2405</fb>
    <v>5</v>
  </rv>
  <rv s="3">
    <fb>2382</fb>
    <v>5</v>
  </rv>
  <rv s="3">
    <fb>2274</fb>
    <v>5</v>
  </rv>
  <rv s="3">
    <fb>2325</fb>
    <v>5</v>
  </rv>
  <rv s="3">
    <fb>2413</fb>
    <v>5</v>
  </rv>
  <rv s="3">
    <fb>2322</fb>
    <v>5</v>
  </rv>
  <rv s="3">
    <fb>2370</fb>
    <v>5</v>
  </rv>
  <rv s="3">
    <fb>2340</fb>
    <v>5</v>
  </rv>
  <rv s="3">
    <fb>2298</fb>
    <v>5</v>
  </rv>
  <rv s="3">
    <fb>2310</fb>
    <v>5</v>
  </rv>
  <rv s="3">
    <fb>2278</fb>
    <v>5</v>
  </rv>
  <rv s="3">
    <fb>2335</fb>
    <v>5</v>
  </rv>
  <rv s="3">
    <fb>2120</fb>
    <v>5</v>
  </rv>
  <rv s="3">
    <fb>2172</fb>
    <v>5</v>
  </rv>
  <rv s="3">
    <fb>2292</fb>
    <v>5</v>
  </rv>
  <rv s="3">
    <fb>2228</fb>
    <v>5</v>
  </rv>
  <rv s="3">
    <fb>2302</fb>
    <v>5</v>
  </rv>
  <rv s="3">
    <fb>2276</fb>
    <v>5</v>
  </rv>
  <rv s="3">
    <fb>2273</fb>
    <v>5</v>
  </rv>
  <rv s="3">
    <fb>2264</fb>
    <v>5</v>
  </rv>
  <rv s="3">
    <fb>2283</fb>
    <v>5</v>
  </rv>
  <rv s="3">
    <fb>2227</fb>
    <v>5</v>
  </rv>
  <rv s="3">
    <fb>2192</fb>
    <v>5</v>
  </rv>
  <rv s="3">
    <fb>2096</fb>
    <v>5</v>
  </rv>
  <rv s="3">
    <fb>2093</fb>
    <v>5</v>
  </rv>
  <rv s="3">
    <fb>2163</fb>
    <v>5</v>
  </rv>
  <rv s="3">
    <fb>2147</fb>
    <v>5</v>
  </rv>
  <rv s="3">
    <fb>2151</fb>
    <v>5</v>
  </rv>
  <rv s="3">
    <fb>2148</fb>
    <v>5</v>
  </rv>
  <rv s="3">
    <fb>2210</fb>
    <v>5</v>
  </rv>
  <rv s="3">
    <fb>2212</fb>
    <v>5</v>
  </rv>
  <rv s="3">
    <fb>2237</fb>
    <v>5</v>
  </rv>
  <rv s="3">
    <fb>2171</fb>
    <v>5</v>
  </rv>
  <rv s="3">
    <fb>2157</fb>
    <v>5</v>
  </rv>
  <rv s="3">
    <fb>2183</fb>
    <v>5</v>
  </rv>
  <rv s="3">
    <fb>2136</fb>
    <v>5</v>
  </rv>
  <rv s="3">
    <fb>2170</fb>
    <v>5</v>
  </rv>
  <rv s="3">
    <fb>2185</fb>
    <v>5</v>
  </rv>
  <rv s="3">
    <fb>2215</fb>
    <v>5</v>
  </rv>
  <rv s="3">
    <fb>2247</fb>
    <v>5</v>
  </rv>
  <rv s="3">
    <fb>2194</fb>
    <v>5</v>
  </rv>
  <rv s="3">
    <fb>2180</fb>
    <v>5</v>
  </rv>
  <rv s="3">
    <fb>2076</fb>
    <v>5</v>
  </rv>
  <rv s="3">
    <fb>2100</fb>
    <v>5</v>
  </rv>
  <rv s="3">
    <fb>2133</fb>
    <v>5</v>
  </rv>
  <rv s="3">
    <fb>2094</fb>
    <v>5</v>
  </rv>
  <rv s="3">
    <fb>2095</fb>
    <v>5</v>
  </rv>
  <rv s="3">
    <fb>2039</fb>
    <v>5</v>
  </rv>
  <rv s="3">
    <fb>2032</fb>
    <v>5</v>
  </rv>
  <rv s="3">
    <fb>2075</fb>
    <v>5</v>
  </rv>
  <rv s="3">
    <fb>2087</fb>
    <v>5</v>
  </rv>
  <rv s="3">
    <fb>2097</fb>
    <v>5</v>
  </rv>
  <rv s="3">
    <fb>2111</fb>
    <v>5</v>
  </rv>
  <rv s="3">
    <fb>2105</fb>
    <v>5</v>
  </rv>
  <rv s="3">
    <fb>2141</fb>
    <v>5</v>
  </rv>
  <rv s="3">
    <fb>2116</fb>
    <v>5</v>
  </rv>
  <rv s="3">
    <fb>2083</fb>
    <v>5</v>
  </rv>
  <rv s="3">
    <fb>2146</fb>
    <v>5</v>
  </rv>
  <rv s="3">
    <fb>2161</fb>
    <v>5</v>
  </rv>
  <rv s="3">
    <fb>2242</fb>
    <v>5</v>
  </rv>
  <rv s="3">
    <fb>2254</fb>
    <v>5</v>
  </rv>
  <rv s="3">
    <fb>2177</fb>
    <v>5</v>
  </rv>
  <rv s="3">
    <fb>2246</fb>
    <v>5</v>
  </rv>
  <rv s="3">
    <fb>2230</fb>
    <v>5</v>
  </rv>
  <rv s="3">
    <fb>2218</fb>
    <v>5</v>
  </rv>
  <rv s="3">
    <fb>2193</fb>
    <v>5</v>
  </rv>
  <rv s="3">
    <fb>2118</fb>
    <v>5</v>
  </rv>
  <rv s="3">
    <fb>2150</fb>
    <v>5</v>
  </rv>
  <rv s="3">
    <fb>2195</fb>
    <v>5</v>
  </rv>
  <rv s="3">
    <fb>1937.5</fb>
    <v>5</v>
  </rv>
  <rv s="3">
    <fb>1851</fb>
    <v>5</v>
  </rv>
  <rv s="3">
    <fb>1850</fb>
    <v>5</v>
  </rv>
  <rv s="3">
    <fb>1826</fb>
    <v>5</v>
  </rv>
  <rv s="3">
    <fb>1871.5</fb>
    <v>5</v>
  </rv>
  <rv s="3">
    <fb>1894.5</fb>
    <v>5</v>
  </rv>
  <rv s="3">
    <fb>1863</fb>
    <v>5</v>
  </rv>
  <rv s="3">
    <fb>1874</fb>
    <v>5</v>
  </rv>
  <rv s="3">
    <fb>1892.5</fb>
    <v>5</v>
  </rv>
  <rv s="3">
    <fb>1836</fb>
    <v>5</v>
  </rv>
  <rv s="3">
    <fb>1772.5</fb>
    <v>5</v>
  </rv>
  <rv s="3">
    <fb>1776.5</fb>
    <v>5</v>
  </rv>
  <rv s="3">
    <fb>1783.5</fb>
    <v>5</v>
  </rv>
  <rv s="3">
    <fb>1797.5</fb>
    <v>5</v>
  </rv>
  <rv s="3">
    <fb>1766.5</fb>
    <v>5</v>
  </rv>
  <rv s="3">
    <fb>1761.5</fb>
    <v>5</v>
  </rv>
  <rv s="3">
    <fb>1776</fb>
    <v>5</v>
  </rv>
  <rv s="3">
    <fb>1811.5</fb>
    <v>5</v>
  </rv>
  <rv s="3">
    <fb>1799</fb>
    <v>5</v>
  </rv>
  <rv s="3">
    <fb>1844</fb>
    <v>5</v>
  </rv>
  <rv s="3">
    <fb>1857.5</fb>
    <v>5</v>
  </rv>
  <rv s="3">
    <fb>1876</fb>
    <v>5</v>
  </rv>
  <rv s="3">
    <fb>1855</fb>
    <v>5</v>
  </rv>
  <rv s="3">
    <fb>1882</fb>
    <v>5</v>
  </rv>
  <rv s="3">
    <fb>1884</fb>
    <v>5</v>
  </rv>
  <rv s="3">
    <fb>1904</fb>
    <v>5</v>
  </rv>
  <rv s="3">
    <fb>1825</fb>
    <v>5</v>
  </rv>
  <rv s="3">
    <fb>1889.5</fb>
    <v>5</v>
  </rv>
  <rv s="3">
    <fb>1850.5</fb>
    <v>5</v>
  </rv>
  <rv s="3">
    <fb>1864.5</fb>
    <v>5</v>
  </rv>
  <rv s="3">
    <fb>1825.5</fb>
    <v>5</v>
  </rv>
  <rv s="3">
    <fb>1889</fb>
    <v>5</v>
  </rv>
  <rv s="3">
    <fb>1856</fb>
    <v>5</v>
  </rv>
  <rv s="3">
    <fb>1847</fb>
    <v>5</v>
  </rv>
  <rv s="3">
    <fb>1855.5</fb>
    <v>5</v>
  </rv>
  <rv s="3">
    <fb>1849</fb>
    <v>5</v>
  </rv>
  <rv s="3">
    <fb>1741</fb>
    <v>5</v>
  </rv>
  <rv s="3">
    <fb>1670</fb>
    <v>5</v>
  </rv>
  <rv s="3">
    <fb>1582.5</fb>
    <v>5</v>
  </rv>
  <rv s="3">
    <fb>1544</fb>
    <v>5</v>
  </rv>
  <rv s="3">
    <fb>1485</fb>
    <v>5</v>
  </rv>
  <rv s="3">
    <fb>1497.5</fb>
    <v>5</v>
  </rv>
  <rv s="3">
    <fb>1500.5</fb>
    <v>5</v>
  </rv>
  <rv s="3">
    <fb>1476</fb>
    <v>5</v>
  </rv>
  <rv s="3">
    <fb>1470</fb>
    <v>5</v>
  </rv>
  <rv s="3">
    <fb>1442</fb>
    <v>5</v>
  </rv>
  <rv s="3">
    <fb>1452</fb>
    <v>5</v>
  </rv>
  <rv s="3">
    <fb>1464.5</fb>
    <v>5</v>
  </rv>
  <rv s="3">
    <fb>1502</fb>
    <v>5</v>
  </rv>
  <rv s="3">
    <fb>1519.5</fb>
    <v>5</v>
  </rv>
  <rv s="3">
    <fb>1460</fb>
    <v>5</v>
  </rv>
  <rv s="3">
    <fb>1421</fb>
    <v>5</v>
  </rv>
  <rv s="3">
    <fb>1430</fb>
    <v>5</v>
  </rv>
  <rv s="3">
    <fb>1337</fb>
    <v>5</v>
  </rv>
  <rv s="3">
    <fb>1375.5</fb>
    <v>5</v>
  </rv>
  <rv s="3">
    <fb>1350</fb>
    <v>5</v>
  </rv>
  <rv s="3">
    <fb>1260.5</fb>
    <v>5</v>
  </rv>
  <rv s="3">
    <fb>1208</fb>
    <v>5</v>
  </rv>
  <rv s="3">
    <fb>1250</fb>
    <v>5</v>
  </rv>
  <rv s="3">
    <fb>1237.5</fb>
    <v>5</v>
  </rv>
  <rv s="3">
    <fb>1277</fb>
    <v>5</v>
  </rv>
  <rv s="3">
    <fb>1303.5</fb>
    <v>5</v>
  </rv>
  <rv s="3">
    <fb>1266.5</fb>
    <v>5</v>
  </rv>
  <rv s="3">
    <fb>1262</fb>
    <v>5</v>
  </rv>
  <rv s="3">
    <fb>1216</fb>
    <v>5</v>
  </rv>
  <rv s="3">
    <fb>1215</fb>
    <v>5</v>
  </rv>
  <rv s="3">
    <fb>1213.5</fb>
    <v>5</v>
  </rv>
  <rv s="3">
    <fb>1196.5</fb>
    <v>5</v>
  </rv>
  <rv s="3">
    <fb>1211</fb>
    <v>5</v>
  </rv>
  <rv s="3">
    <fb>1269.5</fb>
    <v>5</v>
  </rv>
  <rv s="3">
    <fb>1233</fb>
    <v>5</v>
  </rv>
  <rv s="3">
    <fb>1239</fb>
    <v>5</v>
  </rv>
  <rv s="3">
    <fb>1218.5</fb>
    <v>5</v>
  </rv>
  <rv s="3">
    <fb>1273</fb>
    <v>5</v>
  </rv>
  <rv s="3">
    <fb>1302.5</fb>
    <v>5</v>
  </rv>
  <rv s="3">
    <fb>1321.5</fb>
    <v>5</v>
  </rv>
  <rv s="3">
    <fb>1312</fb>
    <v>5</v>
  </rv>
  <rv s="3">
    <fb>1305</fb>
    <v>5</v>
  </rv>
  <rv s="3">
    <fb>1321</fb>
    <v>5</v>
  </rv>
  <rv s="3">
    <fb>1295</fb>
    <v>5</v>
  </rv>
  <rv s="3">
    <fb>1330</fb>
    <v>5</v>
  </rv>
  <rv s="3">
    <fb>1323</fb>
    <v>5</v>
  </rv>
  <rv s="3">
    <fb>1254</fb>
    <v>5</v>
  </rv>
  <rv s="3">
    <fb>1281.5</fb>
    <v>5</v>
  </rv>
  <rv s="3">
    <fb>1378</fb>
    <v>5</v>
  </rv>
  <rv s="3">
    <fb>1359</fb>
    <v>5</v>
  </rv>
  <rv s="3">
    <fb>1335</fb>
    <v>5</v>
  </rv>
  <rv s="3">
    <fb>1322.5</fb>
    <v>5</v>
  </rv>
  <rv s="3">
    <fb>1282</fb>
    <v>5</v>
  </rv>
  <rv s="3">
    <fb>1292</fb>
    <v>5</v>
  </rv>
  <rv s="3">
    <fb>1299.5</fb>
    <v>5</v>
  </rv>
  <rv s="3">
    <fb>1296.5</fb>
    <v>5</v>
  </rv>
  <rv s="3">
    <fb>1314.5</fb>
    <v>5</v>
  </rv>
  <rv s="3">
    <fb>1325.5</fb>
    <v>5</v>
  </rv>
  <rv s="3">
    <fb>1328.5</fb>
    <v>5</v>
  </rv>
  <rv s="3">
    <fb>1279.5</fb>
    <v>5</v>
  </rv>
  <rv s="3">
    <fb>1270</fb>
    <v>5</v>
  </rv>
  <rv s="3">
    <fb>1272</fb>
    <v>5</v>
  </rv>
  <rv s="3">
    <fb>1285</fb>
    <v>5</v>
  </rv>
  <rv s="3">
    <fb>1295.5</fb>
    <v>5</v>
  </rv>
  <rv s="3">
    <fb>1276.5</fb>
    <v>5</v>
  </rv>
  <rv s="3">
    <fb>1271</fb>
    <v>5</v>
  </rv>
  <rv s="3">
    <fb>1252</fb>
    <v>5</v>
  </rv>
  <rv s="3">
    <fb>1267.5</fb>
    <v>5</v>
  </rv>
  <rv s="3">
    <fb>1257</fb>
    <v>5</v>
  </rv>
  <rv s="3">
    <fb>1259.5</fb>
    <v>5</v>
  </rv>
  <rv s="3">
    <fb>1213</fb>
    <v>5</v>
  </rv>
  <rv s="3">
    <fb>1209</fb>
    <v>5</v>
  </rv>
  <rv s="3">
    <fb>1239.5</fb>
    <v>5</v>
  </rv>
  <rv s="3">
    <fb>1231</fb>
    <v>5</v>
  </rv>
  <rv s="3">
    <fb>1258</fb>
    <v>5</v>
  </rv>
  <rv s="3">
    <fb>1255</fb>
    <v>5</v>
  </rv>
  <rv s="3">
    <fb>1217</fb>
    <v>5</v>
  </rv>
  <rv s="3">
    <fb>1272.5</fb>
    <v>5</v>
  </rv>
  <rv s="3">
    <fb>1316</fb>
    <v>5</v>
  </rv>
  <rv s="3">
    <fb>1279</fb>
    <v>5</v>
  </rv>
  <rv s="3">
    <fb>1404.5</fb>
    <v>5</v>
  </rv>
  <rv s="3">
    <fb>1416</fb>
    <v>5</v>
  </rv>
  <rv s="3">
    <fb>1438.5</fb>
    <v>5</v>
  </rv>
  <rv s="3">
    <fb>1427.5</fb>
    <v>5</v>
  </rv>
  <rv s="3">
    <fb>1379</fb>
    <v>5</v>
  </rv>
  <rv s="3">
    <fb>1373.5</fb>
    <v>5</v>
  </rv>
  <rv s="3">
    <fb>1407</fb>
    <v>5</v>
  </rv>
  <rv s="3">
    <fb>1405.5</fb>
    <v>5</v>
  </rv>
  <rv s="3">
    <fb>1407.5</fb>
    <v>5</v>
  </rv>
  <rv s="3">
    <fb>1443.5</fb>
    <v>5</v>
  </rv>
  <rv s="3">
    <fb>1422</fb>
    <v>5</v>
  </rv>
  <rv s="3">
    <fb>1412</fb>
    <v>5</v>
  </rv>
  <rv s="3">
    <fb>1409.5</fb>
    <v>5</v>
  </rv>
  <rv s="3">
    <fb>1531</fb>
    <v>5</v>
  </rv>
  <rv s="3">
    <fb>1487.5</fb>
    <v>5</v>
  </rv>
  <rv s="0">
    <v>https://www.bing.com/financeapi/forcetrigger?t=aocnu2&amp;q=XLON%3aPRU&amp;form=skydnc</v>
    <v>Learn more on Bing</v>
  </rv>
  <rv s="1">
    <v>0</v>
    <v>PRUDENTIAL PUBLIC LIMITED COMPANY (XLON:PRU)</v>
    <v>2</v>
    <v>3</v>
    <v>Finance</v>
    <v>4</v>
    <v>en-GB</v>
    <v>aocnu2</v>
    <v>268435456</v>
    <v>1</v>
    <v>Powered by Refinitiv</v>
    <v>1381.5</v>
    <v>782.4</v>
    <v>1.5779000000000001</v>
    <v>-6</v>
    <v>-4.6169999999999996E-3</v>
    <v>GBp</v>
    <v>Prudential plc is a United Kingdom-based international financial services company. The Company provides life and health insurance and asset management products in Asia and Africa. The Company protects its customers wealth, helps them grow their assets, and enables them to save for their goals. Its businesses are diversified across Asia and Africa, with a health and protection focus. Its multi-channel distribution platform includes agents, banks, and digital. It offers consumer-centric products, including the Pulse digital platform. It provides savings and protection in markets challenged by low insurance penetration and a pension funding gap. It focusses on providing regular health and protection business alongside fee-earning asset management services. It operates in markets with low insurance penetration with a growing need for health, protection, and savings products. Its largest life insurance businesses are based in Mainland China, Hong Kong, Indonesia, Malaysia, and Singapore.</v>
    <v>14486</v>
    <v>London Stock Exchange</v>
    <v>XLON</v>
    <v>XLON</v>
    <v>1 Angel Court, LONDON, UNITED KINGDOM-NA, EC2R 7AG GB</v>
    <v>1313.5</v>
    <v>Insurance</v>
    <v>Stock</v>
    <v>44965.715991272657</v>
    <v>2729</v>
    <v>1292.5</v>
    <v>35655100000</v>
    <v>PRUDENTIAL PUBLIC LIMITED COMPANY</v>
    <v>PRUDENTIAL PUBLIC LIMITED COMPANY</v>
    <v>1313.5</v>
    <v>70.510000000000005</v>
    <v>1299.5</v>
    <v>1293.5</v>
    <v>2749669000</v>
    <v>PRU</v>
    <v>PRUDENTIAL PUBLIC LIMITED COMPANY (XLON:PRU)</v>
    <v>4820122</v>
    <v>4503610</v>
    <v>1978</v>
  </rv>
  <rv s="2">
    <v>2730</v>
  </rv>
  <rv s="3">
    <fb>1177</fb>
    <v>5</v>
  </rv>
  <rv s="3">
    <fb>1207</fb>
    <v>5</v>
  </rv>
  <rv s="3">
    <fb>1183.5</fb>
    <v>5</v>
  </rv>
  <rv s="3">
    <fb>1159.5</fb>
    <v>5</v>
  </rv>
  <rv s="3">
    <fb>1147</fb>
    <v>5</v>
  </rv>
  <rv s="3">
    <fb>1164.5</fb>
    <v>5</v>
  </rv>
  <rv s="3">
    <fb>1115.5</fb>
    <v>5</v>
  </rv>
  <rv s="3">
    <fb>1184</fb>
    <v>5</v>
  </rv>
  <rv s="3">
    <fb>1136.5</fb>
    <v>5</v>
  </rv>
  <rv s="3">
    <fb>1063</fb>
    <v>5</v>
  </rv>
  <rv s="3">
    <fb>1129</fb>
    <v>5</v>
  </rv>
  <rv s="3">
    <fb>1113.5</fb>
    <v>5</v>
  </rv>
  <rv s="3">
    <fb>1085.5</fb>
    <v>5</v>
  </rv>
  <rv s="3">
    <fb>1019</fb>
    <v>5</v>
  </rv>
  <rv s="3">
    <fb>1027.5</fb>
    <v>5</v>
  </rv>
  <rv s="3">
    <fb>1116</fb>
    <v>5</v>
  </rv>
  <rv s="3">
    <fb>1077.5</fb>
    <v>5</v>
  </rv>
  <rv s="3">
    <fb>1068</fb>
    <v>5</v>
  </rv>
  <rv s="3">
    <fb>1044</fb>
    <v>5</v>
  </rv>
  <rv s="3">
    <fb>1000</fb>
    <v>5</v>
  </rv>
  <rv s="3">
    <fb>1050</fb>
    <v>5</v>
  </rv>
  <rv s="3">
    <fb>1071</fb>
    <v>5</v>
  </rv>
  <rv s="3">
    <fb>1068.5</fb>
    <v>5</v>
  </rv>
  <rv s="3">
    <fb>1084</fb>
    <v>5</v>
  </rv>
  <rv s="3">
    <fb>1128.5</fb>
    <v>5</v>
  </rv>
  <rv s="3">
    <fb>1093</fb>
    <v>5</v>
  </rv>
  <rv s="3">
    <fb>1065.5</fb>
    <v>5</v>
  </rv>
  <rv s="3">
    <fb>1075.5</fb>
    <v>5</v>
  </rv>
  <rv s="3">
    <fb>1133</fb>
    <v>5</v>
  </rv>
  <rv s="3">
    <fb>1123.5</fb>
    <v>5</v>
  </rv>
  <rv s="3">
    <fb>1134</fb>
    <v>5</v>
  </rv>
  <rv s="3">
    <fb>1120.5</fb>
    <v>5</v>
  </rv>
  <rv s="3">
    <fb>1129.5</fb>
    <v>5</v>
  </rv>
  <rv s="3">
    <fb>1133.5</fb>
    <v>5</v>
  </rv>
  <rv s="3">
    <fb>1110</fb>
    <v>5</v>
  </rv>
  <rv s="3">
    <fb>1085</fb>
    <v>5</v>
  </rv>
  <rv s="3">
    <fb>1102.5</fb>
    <v>5</v>
  </rv>
  <rv s="3">
    <fb>1059</fb>
    <v>5</v>
  </rv>
  <rv s="3">
    <fb>1069</fb>
    <v>5</v>
  </rv>
  <rv s="3">
    <fb>1056</fb>
    <v>5</v>
  </rv>
  <rv s="3">
    <fb>1078.5</fb>
    <v>5</v>
  </rv>
  <rv s="3">
    <fb>1071.5</fb>
    <v>5</v>
  </rv>
  <rv s="3">
    <fb>989.2</fb>
    <v>5</v>
  </rv>
  <rv s="3">
    <fb>981</fb>
    <v>5</v>
  </rv>
  <rv s="3">
    <fb>986</fb>
    <v>5</v>
  </rv>
  <rv s="3">
    <fb>1005.5</fb>
    <v>5</v>
  </rv>
  <rv s="3">
    <fb>1010</fb>
    <v>5</v>
  </rv>
  <rv s="3">
    <fb>1004</fb>
    <v>5</v>
  </rv>
  <rv s="3">
    <fb>986.8</fb>
    <v>5</v>
  </rv>
  <rv s="3">
    <fb>957.2</fb>
    <v>5</v>
  </rv>
  <rv s="3">
    <fb>920.6</fb>
    <v>5</v>
  </rv>
  <rv s="3">
    <fb>881</fb>
    <v>5</v>
  </rv>
  <rv s="3">
    <fb>883</fb>
    <v>5</v>
  </rv>
  <rv s="3">
    <fb>942.2</fb>
    <v>5</v>
  </rv>
  <rv s="3">
    <fb>914.6</fb>
    <v>5</v>
  </rv>
  <rv s="3">
    <fb>960</fb>
    <v>5</v>
  </rv>
  <rv s="3">
    <fb>965.6</fb>
    <v>5</v>
  </rv>
  <rv s="3">
    <fb>1016.5</fb>
    <v>5</v>
  </rv>
  <rv s="3">
    <fb>991.4</fb>
    <v>5</v>
  </rv>
  <rv s="3">
    <fb>977.2</fb>
    <v>5</v>
  </rv>
  <rv s="3">
    <fb>1006</fb>
    <v>5</v>
  </rv>
  <rv s="3">
    <fb>1017</fb>
    <v>5</v>
  </rv>
  <rv s="3">
    <fb>1008.5</fb>
    <v>5</v>
  </rv>
  <rv s="3">
    <fb>987.2</fb>
    <v>5</v>
  </rv>
  <rv s="3">
    <fb>1007</fb>
    <v>5</v>
  </rv>
  <rv s="3">
    <fb>1030</fb>
    <v>5</v>
  </rv>
  <rv s="3">
    <fb>1051</fb>
    <v>5</v>
  </rv>
  <rv s="3">
    <fb>1037.5</fb>
    <v>5</v>
  </rv>
  <rv s="3">
    <fb>1018</fb>
    <v>5</v>
  </rv>
  <rv s="3">
    <fb>1063.5</fb>
    <v>5</v>
  </rv>
  <rv s="3">
    <fb>1058</fb>
    <v>5</v>
  </rv>
  <rv s="3">
    <fb>1030.5</fb>
    <v>5</v>
  </rv>
  <rv s="3">
    <fb>985</fb>
    <v>5</v>
  </rv>
  <rv s="3">
    <fb>976.6</fb>
    <v>5</v>
  </rv>
  <rv s="3">
    <fb>973.6</fb>
    <v>5</v>
  </rv>
  <rv s="3">
    <fb>994.4</fb>
    <v>5</v>
  </rv>
  <rv s="3">
    <fb>940.8</fb>
    <v>5</v>
  </rv>
  <rv s="3">
    <fb>955.2</fb>
    <v>5</v>
  </rv>
  <rv s="3">
    <fb>969.8</fb>
    <v>5</v>
  </rv>
  <rv s="3">
    <fb>976</fb>
    <v>5</v>
  </rv>
  <rv s="3">
    <fb>933.6</fb>
    <v>5</v>
  </rv>
  <rv s="3">
    <fb>934.6</fb>
    <v>5</v>
  </rv>
  <rv s="3">
    <fb>986.2</fb>
    <v>5</v>
  </rv>
  <rv s="3">
    <fb>1009</fb>
    <v>5</v>
  </rv>
  <rv s="3">
    <fb>1052.5</fb>
    <v>5</v>
  </rv>
  <rv s="3">
    <fb>1027</fb>
    <v>5</v>
  </rv>
  <rv s="3">
    <fb>1016</fb>
    <v>5</v>
  </rv>
  <rv s="3">
    <fb>1031</fb>
    <v>5</v>
  </rv>
  <rv s="3">
    <fb>1018.5</fb>
    <v>5</v>
  </rv>
  <rv s="3">
    <fb>962.2</fb>
    <v>5</v>
  </rv>
  <rv s="3">
    <fb>983.8</fb>
    <v>5</v>
  </rv>
  <rv s="3">
    <fb>1025.5</fb>
    <v>5</v>
  </rv>
  <rv s="3">
    <fb>987.6</fb>
    <v>5</v>
  </rv>
  <rv s="3">
    <fb>969.2</fb>
    <v>5</v>
  </rv>
  <rv s="3">
    <fb>978.6</fb>
    <v>5</v>
  </rv>
  <rv s="3">
    <fb>1010.5</fb>
    <v>5</v>
  </rv>
  <rv s="3">
    <fb>1022.5</fb>
    <v>5</v>
  </rv>
  <rv s="3">
    <fb>1002</fb>
    <v>5</v>
  </rv>
  <rv s="3">
    <fb>1002.5</fb>
    <v>5</v>
  </rv>
  <rv s="3">
    <fb>986.4</fb>
    <v>5</v>
  </rv>
  <rv s="3">
    <fb>984.2</fb>
    <v>5</v>
  </rv>
  <rv s="3">
    <fb>978.4</fb>
    <v>5</v>
  </rv>
  <rv s="3">
    <fb>980.8</fb>
    <v>5</v>
  </rv>
  <rv s="3">
    <fb>958.2</fb>
    <v>5</v>
  </rv>
  <rv s="3">
    <fb>976.2</fb>
    <v>5</v>
  </rv>
  <rv s="3">
    <fb>980.2</fb>
    <v>5</v>
  </rv>
  <rv s="3">
    <fb>973.8</fb>
    <v>5</v>
  </rv>
  <rv s="3">
    <fb>994.2</fb>
    <v>5</v>
  </rv>
  <rv s="3">
    <fb>990</fb>
    <v>5</v>
  </rv>
  <rv s="3">
    <fb>997</fb>
    <v>5</v>
  </rv>
  <rv s="3">
    <fb>990.8</fb>
    <v>5</v>
  </rv>
  <rv s="3">
    <fb>989</fb>
    <v>5</v>
  </rv>
  <rv s="3">
    <fb>949.6</fb>
    <v>5</v>
  </rv>
  <rv s="3">
    <fb>973</fb>
    <v>5</v>
  </rv>
  <rv s="3">
    <fb>958.8</fb>
    <v>5</v>
  </rv>
  <rv s="3">
    <fb>941.2</fb>
    <v>5</v>
  </rv>
  <rv s="3">
    <fb>953.8</fb>
    <v>5</v>
  </rv>
  <rv s="3">
    <fb>930</fb>
    <v>5</v>
  </rv>
  <rv s="3">
    <fb>916.4</fb>
    <v>5</v>
  </rv>
  <rv s="3">
    <fb>915</fb>
    <v>5</v>
  </rv>
  <rv s="3">
    <fb>910.2</fb>
    <v>5</v>
  </rv>
  <rv s="3">
    <fb>903.6</fb>
    <v>5</v>
  </rv>
  <rv s="3">
    <fb>881.6</fb>
    <v>5</v>
  </rv>
  <rv s="3">
    <fb>936.6</fb>
    <v>5</v>
  </rv>
  <rv s="3">
    <fb>919.2</fb>
    <v>5</v>
  </rv>
  <rv s="3">
    <fb>933</fb>
    <v>5</v>
  </rv>
  <rv s="3">
    <fb>917.6</fb>
    <v>5</v>
  </rv>
  <rv s="3">
    <fb>938</fb>
    <v>5</v>
  </rv>
  <rv s="3">
    <fb>961.4</fb>
    <v>5</v>
  </rv>
  <rv s="3">
    <fb>976.4</fb>
    <v>5</v>
  </rv>
  <rv s="3">
    <fb>959.2</fb>
    <v>5</v>
  </rv>
  <rv s="3">
    <fb>950.8</fb>
    <v>5</v>
  </rv>
  <rv s="3">
    <fb>957.6</fb>
    <v>5</v>
  </rv>
  <rv s="3">
    <fb>934.2</fb>
    <v>5</v>
  </rv>
  <rv s="3">
    <fb>927.8</fb>
    <v>5</v>
  </rv>
  <rv s="3">
    <fb>940.2</fb>
    <v>5</v>
  </rv>
  <rv s="3">
    <fb>913.4</fb>
    <v>5</v>
  </rv>
  <rv s="3">
    <fb>891</fb>
    <v>5</v>
  </rv>
  <rv s="3">
    <fb>862.4</fb>
    <v>5</v>
  </rv>
  <rv s="3">
    <fb>893.8</fb>
    <v>5</v>
  </rv>
  <rv s="3">
    <fb>882.4</fb>
    <v>5</v>
  </rv>
  <rv s="3">
    <fb>946.2</fb>
    <v>5</v>
  </rv>
  <rv s="3">
    <fb>926.8</fb>
    <v>5</v>
  </rv>
  <rv s="3">
    <fb>939</fb>
    <v>5</v>
  </rv>
  <rv s="3">
    <fb>923</fb>
    <v>5</v>
  </rv>
  <rv s="3">
    <fb>922</fb>
    <v>5</v>
  </rv>
  <rv s="3">
    <fb>886.2</fb>
    <v>5</v>
  </rv>
  <rv s="3">
    <fb>858.2</fb>
    <v>5</v>
  </rv>
  <rv s="3">
    <fb>892.8</fb>
    <v>5</v>
  </rv>
  <rv s="3">
    <fb>872.2</fb>
    <v>5</v>
  </rv>
  <rv s="3">
    <fb>884</fb>
    <v>5</v>
  </rv>
  <rv s="3">
    <fb>899.2</fb>
    <v>5</v>
  </rv>
  <rv s="3">
    <fb>893</fb>
    <v>5</v>
  </rv>
  <rv s="3">
    <fb>892</fb>
    <v>5</v>
  </rv>
  <rv s="3">
    <fb>886.4</fb>
    <v>5</v>
  </rv>
  <rv s="3">
    <fb>804.2</fb>
    <v>5</v>
  </rv>
  <rv s="3">
    <fb>817.2</fb>
    <v>5</v>
  </rv>
  <rv s="3">
    <fb>819.6</fb>
    <v>5</v>
  </rv>
  <rv s="3">
    <fb>817</fb>
    <v>5</v>
  </rv>
  <rv s="3">
    <fb>797.6</fb>
    <v>5</v>
  </rv>
  <rv s="3">
    <fb>844</fb>
    <v>5</v>
  </rv>
  <rv s="3">
    <fb>838</fb>
    <v>5</v>
  </rv>
  <rv s="3">
    <fb>838.4</fb>
    <v>5</v>
  </rv>
  <rv s="3">
    <fb>913.6</fb>
    <v>5</v>
  </rv>
  <rv s="3">
    <fb>906.6</fb>
    <v>5</v>
  </rv>
  <rv s="3">
    <fb>911.2</fb>
    <v>5</v>
  </rv>
  <rv s="3">
    <fb>902.4</fb>
    <v>5</v>
  </rv>
  <rv s="3">
    <fb>929.6</fb>
    <v>5</v>
  </rv>
  <rv s="3">
    <fb>1000.5</fb>
    <v>5</v>
  </rv>
  <rv s="3">
    <fb>994.8</fb>
    <v>5</v>
  </rv>
  <rv s="3">
    <fb>985.8</fb>
    <v>5</v>
  </rv>
  <rv s="3">
    <fb>997.6</fb>
    <v>5</v>
  </rv>
  <rv s="3">
    <fb>955.6</fb>
    <v>5</v>
  </rv>
  <rv s="3">
    <fb>945.8</fb>
    <v>5</v>
  </rv>
  <rv s="3">
    <fb>944.4</fb>
    <v>5</v>
  </rv>
  <rv s="3">
    <fb>950.6</fb>
    <v>5</v>
  </rv>
  <rv s="3">
    <fb>943.4</fb>
    <v>5</v>
  </rv>
  <rv s="3">
    <fb>964.8</fb>
    <v>5</v>
  </rv>
  <rv s="3">
    <fb>979.4</fb>
    <v>5</v>
  </rv>
  <rv s="3">
    <fb>1076.5</fb>
    <v>5</v>
  </rv>
  <rv s="3">
    <fb>1055</fb>
    <v>5</v>
  </rv>
  <rv s="3">
    <fb>1058.5</fb>
    <v>5</v>
  </rv>
  <rv s="3">
    <fb>1090.5</fb>
    <v>5</v>
  </rv>
  <rv s="3">
    <fb>1061</fb>
    <v>5</v>
  </rv>
  <rv s="3">
    <fb>1100</fb>
    <v>5</v>
  </rv>
  <rv s="3">
    <fb>1056.5</fb>
    <v>5</v>
  </rv>
  <rv s="3">
    <fb>1092.5</fb>
    <v>5</v>
  </rv>
  <rv s="3">
    <fb>1099.5</fb>
    <v>5</v>
  </rv>
  <rv s="3">
    <fb>1116.5</fb>
    <v>5</v>
  </rv>
  <rv s="3">
    <fb>1127.5</fb>
    <v>5</v>
  </rv>
  <rv s="3">
    <fb>1230</fb>
    <v>5</v>
  </rv>
  <rv s="3">
    <fb>1247</fb>
    <v>5</v>
  </rv>
  <rv s="3">
    <fb>1241</fb>
    <v>5</v>
  </rv>
  <rv s="3">
    <fb>1244.5</fb>
    <v>5</v>
  </rv>
  <rv s="3">
    <fb>1293</fb>
    <v>5</v>
  </rv>
  <rv s="3">
    <fb>1320</fb>
    <v>5</v>
  </rv>
  <rv s="3">
    <fb>1311.5</fb>
    <v>5</v>
  </rv>
  <rv s="3">
    <fb>1283</fb>
    <v>5</v>
  </rv>
  <rv s="3">
    <fb>1302</fb>
    <v>5</v>
  </rv>
  <rv s="3">
    <fb>1312.5</fb>
    <v>5</v>
  </rv>
  <rv s="3">
    <fb>1371.5</fb>
    <v>5</v>
  </rv>
  <rv s="3">
    <fb>1339.5</fb>
    <v>5</v>
  </rv>
  <rv s="3">
    <fb>1345.5</fb>
    <v>5</v>
  </rv>
  <rv s="3">
    <fb>1289.5</fb>
    <v>5</v>
  </rv>
  <rv s="0">
    <v>https://www.bing.com/financeapi/forcetrigger?t=aocwkr&amp;q=XLON%3aRIO&amp;form=skydnc</v>
    <v>Learn more on Bing</v>
  </rv>
  <rv s="1">
    <v>0</v>
    <v>RIO TINTO PLC (XLON:RIO)</v>
    <v>2</v>
    <v>3</v>
    <v>Finance</v>
    <v>4</v>
    <v>en-GB</v>
    <v>aocwkr</v>
    <v>268435456</v>
    <v>1</v>
    <v>Powered by Refinitiv</v>
    <v>6406</v>
    <v>4424.5</v>
    <v>0.89380000000000004</v>
    <v>-30</v>
    <v>-4.9329999999999999E-3</v>
    <v>GBp</v>
    <v>Rio Tinto plc is a United Kingdom-based mining and metals company. The Company is principally engaged in the production of materials essential to human progress. The Company's segments include Iron Ore, Aluminium, Copper and Minerals. The Company operates an integrated portfolio of Iron Ore assets, which includes a network of 17 mines, four independent port terminals, and a rail network spanning approximately 2,000 kilometers. The Aluminium business includes bauxite mines, alumina refineries and aluminum smelters. Its bauxite mines are located in Australia, Brazil and Guinea. The Copper segment is engaged in mining and refining copper, gold, silver, molybdenum and other by-products; exploration activities together with the Simandou iron ore project. The Minerals segment includes businesses with products, such as borates, titanium dioxide feedstock together with the Iron Ore Company of Canada. Its business also includes diamond mining, sorting and marketing, and lithium exploration.</v>
    <v>49000</v>
    <v>London Stock Exchange</v>
    <v>XLON</v>
    <v>XLON</v>
    <v>6 St. James's Square, LONDON, UNITED KINGDOM-NA, SW1Y 4AD GB</v>
    <v>6172</v>
    <v>Metals &amp; Mining</v>
    <v>Stock</v>
    <v>44965.715953437502</v>
    <v>2936</v>
    <v>6050</v>
    <v>101903700000</v>
    <v>RIO TINTO PLC</v>
    <v>RIO TINTO PLC</v>
    <v>6146</v>
    <v>6.7763</v>
    <v>6081</v>
    <v>6051</v>
    <v>1620973000</v>
    <v>RIO</v>
    <v>RIO TINTO PLC (XLON:RIO)</v>
    <v>1605098</v>
    <v>2609900</v>
    <v>1962</v>
  </rv>
  <rv s="2">
    <v>2937</v>
  </rv>
  <rv s="3">
    <fb>5672</fb>
    <v>5</v>
  </rv>
  <rv s="3">
    <fb>5807</fb>
    <v>5</v>
  </rv>
  <rv s="3">
    <fb>5726</fb>
    <v>5</v>
  </rv>
  <rv s="3">
    <fb>5722</fb>
    <v>5</v>
  </rv>
  <rv s="3">
    <fb>5646</fb>
    <v>5</v>
  </rv>
  <rv s="3">
    <fb>5708</fb>
    <v>5</v>
  </rv>
  <rv s="3">
    <fb>5588</fb>
    <v>5</v>
  </rv>
  <rv s="3">
    <fb>5657</fb>
    <v>5</v>
  </rv>
  <rv s="3">
    <fb>5694</fb>
    <v>5</v>
  </rv>
  <rv s="3">
    <fb>5691</fb>
    <v>5</v>
  </rv>
  <rv s="3">
    <fb>5568</fb>
    <v>5</v>
  </rv>
  <rv s="3">
    <fb>5467</fb>
    <v>5</v>
  </rv>
  <rv s="3">
    <fb>5667</fb>
    <v>5</v>
  </rv>
  <rv s="3">
    <fb>5791</fb>
    <v>5</v>
  </rv>
  <rv s="3">
    <fb>5919</fb>
    <v>5</v>
  </rv>
  <rv s="3">
    <fb>6128</fb>
    <v>5</v>
  </rv>
  <rv s="3">
    <fb>6129</fb>
    <v>5</v>
  </rv>
  <rv s="3">
    <fb>6028</fb>
    <v>5</v>
  </rv>
  <rv s="3">
    <fb>6019</fb>
    <v>5</v>
  </rv>
  <rv s="3">
    <fb>5887</fb>
    <v>5</v>
  </rv>
  <rv s="3">
    <fb>5817</fb>
    <v>5</v>
  </rv>
  <rv s="3">
    <fb>5499</fb>
    <v>5</v>
  </rv>
  <rv s="3">
    <fb>5564</fb>
    <v>5</v>
  </rv>
  <rv s="3">
    <fb>5299</fb>
    <v>5</v>
  </rv>
  <rv s="3">
    <fb>5210</fb>
    <v>5</v>
  </rv>
  <rv s="3">
    <fb>5418</fb>
    <v>5</v>
  </rv>
  <rv s="3">
    <fb>5595</fb>
    <v>5</v>
  </rv>
  <rv s="3">
    <fb>5621</fb>
    <v>5</v>
  </rv>
  <rv s="3">
    <fb>5804</fb>
    <v>5</v>
  </rv>
  <rv s="3">
    <fb>5709</fb>
    <v>5</v>
  </rv>
  <rv s="3">
    <fb>5800</fb>
    <v>5</v>
  </rv>
  <rv s="3">
    <fb>5857</fb>
    <v>5</v>
  </rv>
  <rv s="3">
    <fb>5925</fb>
    <v>5</v>
  </rv>
  <rv s="3">
    <fb>5863</fb>
    <v>5</v>
  </rv>
  <rv s="3">
    <fb>5845</fb>
    <v>5</v>
  </rv>
  <rv s="3">
    <fb>6076</fb>
    <v>5</v>
  </rv>
  <rv s="3">
    <fb>6081</fb>
    <v>5</v>
  </rv>
  <rv s="3">
    <fb>6225</fb>
    <v>5</v>
  </rv>
  <rv s="3">
    <fb>6132</fb>
    <v>5</v>
  </rv>
  <rv s="3">
    <fb>6120</fb>
    <v>5</v>
  </rv>
  <rv s="3">
    <fb>6109</fb>
    <v>5</v>
  </rv>
  <rv s="3">
    <fb>6088</fb>
    <v>5</v>
  </rv>
  <rv s="3">
    <fb>6138</fb>
    <v>5</v>
  </rv>
  <rv s="3">
    <fb>6070</fb>
    <v>5</v>
  </rv>
  <rv s="3">
    <fb>6154</fb>
    <v>5</v>
  </rv>
  <rv s="3">
    <fb>6181</fb>
    <v>5</v>
  </rv>
  <rv s="3">
    <fb>6212</fb>
    <v>5</v>
  </rv>
  <rv s="3">
    <fb>6142</fb>
    <v>5</v>
  </rv>
  <rv s="3">
    <fb>5850</fb>
    <v>5</v>
  </rv>
  <rv s="3">
    <fb>5745</fb>
    <v>5</v>
  </rv>
  <rv s="3">
    <fb>5664</fb>
    <v>5</v>
  </rv>
  <rv s="3">
    <fb>5372</fb>
    <v>5</v>
  </rv>
  <rv s="3">
    <fb>5453</fb>
    <v>5</v>
  </rv>
  <rv s="3">
    <fb>5675</fb>
    <v>5</v>
  </rv>
  <rv s="3">
    <fb>5628</fb>
    <v>5</v>
  </rv>
  <rv s="3">
    <fb>5706</fb>
    <v>5</v>
  </rv>
  <rv s="3">
    <fb>5645</fb>
    <v>5</v>
  </rv>
  <rv s="3">
    <fb>5492</fb>
    <v>5</v>
  </rv>
  <rv s="3">
    <fb>5481</fb>
    <v>5</v>
  </rv>
  <rv s="3">
    <fb>5440</fb>
    <v>5</v>
  </rv>
  <rv s="3">
    <fb>5188</fb>
    <v>5</v>
  </rv>
  <rv s="3">
    <fb>5163</fb>
    <v>5</v>
  </rv>
  <rv s="3">
    <fb>5357</fb>
    <v>5</v>
  </rv>
  <rv s="3">
    <fb>5203</fb>
    <v>5</v>
  </rv>
  <rv s="3">
    <fb>5320</fb>
    <v>5</v>
  </rv>
  <rv s="3">
    <fb>5339</fb>
    <v>5</v>
  </rv>
  <rv s="3">
    <fb>5470</fb>
    <v>5</v>
  </rv>
  <rv s="3">
    <fb>5347</fb>
    <v>5</v>
  </rv>
  <rv s="3">
    <fb>5449</fb>
    <v>5</v>
  </rv>
  <rv s="3">
    <fb>5562</fb>
    <v>5</v>
  </rv>
  <rv s="3">
    <fb>5541</fb>
    <v>5</v>
  </rv>
  <rv s="3">
    <fb>5631</fb>
    <v>5</v>
  </rv>
  <rv s="3">
    <fb>5702</fb>
    <v>5</v>
  </rv>
  <rv s="3">
    <fb>5735</fb>
    <v>5</v>
  </rv>
  <rv s="3">
    <fb>5750</fb>
    <v>5</v>
  </rv>
  <rv s="3">
    <fb>5758</fb>
    <v>5</v>
  </rv>
  <rv s="3">
    <fb>5956</fb>
    <v>5</v>
  </rv>
  <rv s="3">
    <fb>6091</fb>
    <v>5</v>
  </rv>
  <rv s="3">
    <fb>6065</fb>
    <v>5</v>
  </rv>
  <rv s="3">
    <fb>5900</fb>
    <v>5</v>
  </rv>
  <rv s="3">
    <fb>5690</fb>
    <v>5</v>
  </rv>
  <rv s="3">
    <fb>5580</fb>
    <v>5</v>
  </rv>
  <rv s="3">
    <fb>5555</fb>
    <v>5</v>
  </rv>
  <rv s="3">
    <fb>5635</fb>
    <v>5</v>
  </rv>
  <rv s="3">
    <fb>5444</fb>
    <v>5</v>
  </rv>
  <rv s="3">
    <fb>5177</fb>
    <v>5</v>
  </rv>
  <rv s="3">
    <fb>5125</fb>
    <v>5</v>
  </rv>
  <rv s="3">
    <fb>5250</fb>
    <v>5</v>
  </rv>
  <rv s="3">
    <fb>5019</fb>
    <v>5</v>
  </rv>
  <rv s="3">
    <fb>4910</fb>
    <v>5</v>
  </rv>
  <rv s="3">
    <fb>4979</fb>
    <v>5</v>
  </rv>
  <rv s="3">
    <fb>5051</fb>
    <v>5</v>
  </rv>
  <rv s="3">
    <fb>5150</fb>
    <v>5</v>
  </rv>
  <rv s="3">
    <fb>5098</fb>
    <v>5</v>
  </rv>
  <rv s="3">
    <fb>4916.5</fb>
    <v>5</v>
  </rv>
  <rv s="3">
    <fb>4834.5</fb>
    <v>5</v>
  </rv>
  <rv s="3">
    <fb>4835</fb>
    <v>5</v>
  </rv>
  <rv s="3">
    <fb>4641</fb>
    <v>5</v>
  </rv>
  <rv s="3">
    <fb>4687.5</fb>
    <v>5</v>
  </rv>
  <rv s="3">
    <fb>4860</fb>
    <v>5</v>
  </rv>
  <rv s="3">
    <fb>4811.5</fb>
    <v>5</v>
  </rv>
  <rv s="3">
    <fb>4780</fb>
    <v>5</v>
  </rv>
  <rv s="3">
    <fb>4792</fb>
    <v>5</v>
  </rv>
  <rv s="3">
    <fb>4567</fb>
    <v>5</v>
  </rv>
  <rv s="3">
    <fb>4579</fb>
    <v>5</v>
  </rv>
  <rv s="3">
    <fb>4711</fb>
    <v>5</v>
  </rv>
  <rv s="3">
    <fb>4707.5</fb>
    <v>5</v>
  </rv>
  <rv s="3">
    <fb>4691</fb>
    <v>5</v>
  </rv>
  <rv s="3">
    <fb>4692.5</fb>
    <v>5</v>
  </rv>
  <rv s="3">
    <fb>4772</fb>
    <v>5</v>
  </rv>
  <rv s="3">
    <fb>4850</fb>
    <v>5</v>
  </rv>
  <rv s="3">
    <fb>4823.5</fb>
    <v>5</v>
  </rv>
  <rv s="3">
    <fb>4788</fb>
    <v>5</v>
  </rv>
  <rv s="3">
    <fb>4838.5</fb>
    <v>5</v>
  </rv>
  <rv s="3">
    <fb>4924.5</fb>
    <v>5</v>
  </rv>
  <rv s="3">
    <fb>4864.5</fb>
    <v>5</v>
  </rv>
  <rv s="3">
    <fb>4800.5</fb>
    <v>5</v>
  </rv>
  <rv s="3">
    <fb>4798.5</fb>
    <v>5</v>
  </rv>
  <rv s="3">
    <fb>4830</fb>
    <v>5</v>
  </rv>
  <rv s="3">
    <fb>4927.5</fb>
    <v>5</v>
  </rv>
  <rv s="3">
    <fb>4957.5</fb>
    <v>5</v>
  </rv>
  <rv s="3">
    <fb>4985</fb>
    <v>5</v>
  </rv>
  <rv s="3">
    <fb>5003</fb>
    <v>5</v>
  </rv>
  <rv s="3">
    <fb>4816</fb>
    <v>5</v>
  </rv>
  <rv s="3">
    <fb>4844</fb>
    <v>5</v>
  </rv>
  <rv s="3">
    <fb>4735.5</fb>
    <v>5</v>
  </rv>
  <rv s="3">
    <fb>4918</fb>
    <v>5</v>
  </rv>
  <rv s="3">
    <fb>4888.5</fb>
    <v>5</v>
  </rv>
  <rv s="3">
    <fb>4946.5</fb>
    <v>5</v>
  </rv>
  <rv s="3">
    <fb>4911.5</fb>
    <v>5</v>
  </rv>
  <rv s="3">
    <fb>4940</fb>
    <v>5</v>
  </rv>
  <rv s="3">
    <fb>5045</fb>
    <v>5</v>
  </rv>
  <rv s="3">
    <fb>4931.5</fb>
    <v>5</v>
  </rv>
  <rv s="3">
    <fb>4951</fb>
    <v>5</v>
  </rv>
  <rv s="3">
    <fb>4980</fb>
    <v>5</v>
  </rv>
  <rv s="3">
    <fb>4815</fb>
    <v>5</v>
  </rv>
  <rv s="3">
    <fb>4771</fb>
    <v>5</v>
  </rv>
  <rv s="3">
    <fb>4607.5</fb>
    <v>5</v>
  </rv>
  <rv s="3">
    <fb>4700.5</fb>
    <v>5</v>
  </rv>
  <rv s="3">
    <fb>4732.5</fb>
    <v>5</v>
  </rv>
  <rv s="3">
    <fb>4733.5</fb>
    <v>5</v>
  </rv>
  <rv s="3">
    <fb>4632</fb>
    <v>5</v>
  </rv>
  <rv s="3">
    <fb>4725.5</fb>
    <v>5</v>
  </rv>
  <rv s="3">
    <fb>4944.5</fb>
    <v>5</v>
  </rv>
  <rv s="3">
    <fb>4909</fb>
    <v>5</v>
  </rv>
  <rv s="3">
    <fb>4798</fb>
    <v>5</v>
  </rv>
  <rv s="3">
    <fb>4770</fb>
    <v>5</v>
  </rv>
  <rv s="3">
    <fb>4785.5</fb>
    <v>5</v>
  </rv>
  <rv s="3">
    <fb>4744</fb>
    <v>5</v>
  </rv>
  <rv s="3">
    <fb>4720</fb>
    <v>5</v>
  </rv>
  <rv s="3">
    <fb>4828</fb>
    <v>5</v>
  </rv>
  <rv s="3">
    <fb>4677.5</fb>
    <v>5</v>
  </rv>
  <rv s="3">
    <fb>4698</fb>
    <v>5</v>
  </rv>
  <rv s="3">
    <fb>4781.5</fb>
    <v>5</v>
  </rv>
  <rv s="3">
    <fb>4854</fb>
    <v>5</v>
  </rv>
  <rv s="3">
    <fb>4894</fb>
    <v>5</v>
  </rv>
  <rv s="3">
    <fb>4896</fb>
    <v>5</v>
  </rv>
  <rv s="3">
    <fb>5089</fb>
    <v>5</v>
  </rv>
  <rv s="3">
    <fb>5084</fb>
    <v>5</v>
  </rv>
  <rv s="3">
    <fb>5060</fb>
    <v>5</v>
  </rv>
  <rv s="3">
    <fb>5066</fb>
    <v>5</v>
  </rv>
  <rv s="3">
    <fb>5120</fb>
    <v>5</v>
  </rv>
  <rv s="3">
    <fb>4998.5</fb>
    <v>5</v>
  </rv>
  <rv s="3">
    <fb>4878</fb>
    <v>5</v>
  </rv>
  <rv s="3">
    <fb>4751.5</fb>
    <v>5</v>
  </rv>
  <rv s="3">
    <fb>4820</fb>
    <v>5</v>
  </rv>
  <rv s="3">
    <fb>4748</fb>
    <v>5</v>
  </rv>
  <rv s="3">
    <fb>4733</fb>
    <v>5</v>
  </rv>
  <rv s="3">
    <fb>4729</fb>
    <v>5</v>
  </rv>
  <rv s="3">
    <fb>4805</fb>
    <v>5</v>
  </rv>
  <rv s="3">
    <fb>4750</fb>
    <v>5</v>
  </rv>
  <rv s="3">
    <fb>4714</fb>
    <v>5</v>
  </rv>
  <rv s="3">
    <fb>4843</fb>
    <v>5</v>
  </rv>
  <rv s="3">
    <fb>4664</fb>
    <v>5</v>
  </rv>
  <rv s="3">
    <fb>4486</fb>
    <v>5</v>
  </rv>
  <rv s="3">
    <fb>4537</fb>
    <v>5</v>
  </rv>
  <rv s="3">
    <fb>4735</fb>
    <v>5</v>
  </rv>
  <rv s="3">
    <fb>4610.5</fb>
    <v>5</v>
  </rv>
  <rv s="3">
    <fb>4675</fb>
    <v>5</v>
  </rv>
  <rv s="3">
    <fb>5030</fb>
    <v>5</v>
  </rv>
  <rv s="3">
    <fb>5044</fb>
    <v>5</v>
  </rv>
  <rv s="3">
    <fb>5111</fb>
    <v>5</v>
  </rv>
  <rv s="3">
    <fb>5119</fb>
    <v>5</v>
  </rv>
  <rv s="3">
    <fb>5148</fb>
    <v>5</v>
  </rv>
  <rv s="3">
    <fb>5398</fb>
    <v>5</v>
  </rv>
  <rv s="3">
    <fb>5407</fb>
    <v>5</v>
  </rv>
  <rv s="3">
    <fb>5459</fb>
    <v>5</v>
  </rv>
  <rv s="3">
    <fb>5378</fb>
    <v>5</v>
  </rv>
  <rv s="3">
    <fb>5367</fb>
    <v>5</v>
  </rv>
  <rv s="3">
    <fb>5385</fb>
    <v>5</v>
  </rv>
  <rv s="3">
    <fb>5270</fb>
    <v>5</v>
  </rv>
  <rv s="3">
    <fb>5387</fb>
    <v>5</v>
  </rv>
  <rv s="3">
    <fb>5379</fb>
    <v>5</v>
  </rv>
  <rv s="3">
    <fb>5363</fb>
    <v>5</v>
  </rv>
  <rv s="3">
    <fb>5563</fb>
    <v>5</v>
  </rv>
  <rv s="3">
    <fb>5585</fb>
    <v>5</v>
  </rv>
  <rv s="3">
    <fb>5598</fb>
    <v>5</v>
  </rv>
  <rv s="3">
    <fb>5584</fb>
    <v>5</v>
  </rv>
  <rv s="3">
    <fb>5671</fb>
    <v>5</v>
  </rv>
  <rv s="3">
    <fb>5680</fb>
    <v>5</v>
  </rv>
  <rv s="3">
    <fb>5616</fb>
    <v>5</v>
  </rv>
  <rv s="3">
    <fb>5780</fb>
    <v>5</v>
  </rv>
  <rv s="3">
    <fb>5835</fb>
    <v>5</v>
  </rv>
  <rv s="3">
    <fb>5679</fb>
    <v>5</v>
  </rv>
  <rv s="3">
    <fb>5747</fb>
    <v>5</v>
  </rv>
  <rv s="3">
    <fb>5622</fb>
    <v>5</v>
  </rv>
  <rv s="3">
    <fb>5612</fb>
    <v>5</v>
  </rv>
  <rv s="3">
    <fb>5609</fb>
    <v>5</v>
  </rv>
  <rv s="3">
    <fb>5663</fb>
    <v>5</v>
  </rv>
  <rv s="3">
    <fb>5782</fb>
    <v>5</v>
  </rv>
  <rv s="3">
    <fb>5739</fb>
    <v>5</v>
  </rv>
  <rv s="3">
    <fb>5808</fb>
    <v>5</v>
  </rv>
  <rv s="3">
    <fb>5818</fb>
    <v>5</v>
  </rv>
  <rv s="3">
    <fb>5834</fb>
    <v>5</v>
  </rv>
  <rv s="3">
    <fb>5798</fb>
    <v>5</v>
  </rv>
  <rv s="3">
    <fb>5839</fb>
    <v>5</v>
  </rv>
  <rv s="3">
    <fb>5940</fb>
    <v>5</v>
  </rv>
  <rv s="3">
    <fb>6058</fb>
    <v>5</v>
  </rv>
  <rv s="3">
    <fb>6073</fb>
    <v>5</v>
  </rv>
  <rv s="3">
    <fb>6127</fb>
    <v>5</v>
  </rv>
  <rv s="3">
    <fb>6288</fb>
    <v>5</v>
  </rv>
  <rv s="3">
    <fb>6219</fb>
    <v>5</v>
  </rv>
  <rv s="3">
    <fb>6096</fb>
    <v>5</v>
  </rv>
  <rv s="3">
    <fb>6148</fb>
    <v>5</v>
  </rv>
  <rv s="3">
    <fb>6204</fb>
    <v>5</v>
  </rv>
  <rv s="3">
    <fb>6151</fb>
    <v>5</v>
  </rv>
  <rv s="3">
    <fb>6213</fb>
    <v>5</v>
  </rv>
  <rv s="3">
    <fb>6249</fb>
    <v>5</v>
  </rv>
  <rv s="3">
    <fb>6280</fb>
    <v>5</v>
  </rv>
  <rv s="3">
    <fb>6336</fb>
    <v>5</v>
  </rv>
  <rv s="3">
    <fb>6377</fb>
    <v>5</v>
  </rv>
  <rv s="3">
    <fb>6291</fb>
    <v>5</v>
  </rv>
  <rv s="3">
    <fb>6318</fb>
    <v>5</v>
  </rv>
  <rv s="3">
    <fb>6319</fb>
    <v>5</v>
  </rv>
  <rv s="3">
    <fb>6202</fb>
    <v>5</v>
  </rv>
  <rv s="3">
    <fb>6064</fb>
    <v>5</v>
  </rv>
  <rv s="3">
    <fb>6047</fb>
    <v>5</v>
  </rv>
  <rv s="0">
    <v>https://www.bing.com/financeapi/forcetrigger?t=aocu52&amp;q=XLON%3aSHEL&amp;form=skydnc</v>
    <v>Learn more on Bing</v>
  </rv>
  <rv s="1">
    <v>0</v>
    <v>SHELL PLC (XLON:SHEL)</v>
    <v>2</v>
    <v>3</v>
    <v>Finance</v>
    <v>4</v>
    <v>en-GB</v>
    <v>aocu52</v>
    <v>268435456</v>
    <v>1</v>
    <v>Powered by Refinitiv</v>
    <v>2557</v>
    <v>1833.4</v>
    <v>1.1921999999999999</v>
    <v>-12</v>
    <v>-4.888E-3</v>
    <v>GBp</v>
    <v>Shell plc (Shell), formerly The Royal Dutch Shell plc, is an international energy and petrochemical company. The Company is engaged in the exploration, production, refining and marketing of oil and natural gas, and the manufacturing and marketing of chemicals. Its businesses include Upstream, Integrated Gas, Renewables and Energy Solutions, and Downstream. Its Upstream organization manages the exploration for and extraction of crude oil, natural gas and natural gas liquids. Shell's Integrated Gas organization manages its liquefied natural gas activities and the production of gas-to-liquids fuels and other products. Renewables and Energy Solutions include hydrogen, power from renewable and low-carbon sources such as wind, solar and natural gas. Its Downstream organization manages different chemicals and products activities as part of an integrated value chain that trades and refines crude oil and other feedstocks into a range of products which are moved and marketed around the world.</v>
    <v>82000</v>
    <v>London Stock Exchange</v>
    <v>XLON</v>
    <v>XLON</v>
    <v>Shell Centre, LONDON, UNITED KINGDOM-NA, SE1 7NA GB</v>
    <v>2479</v>
    <v>Oil &amp; Gas</v>
    <v>Stock</v>
    <v>44965.468781712501</v>
    <v>3176</v>
    <v>2443</v>
    <v>170590600000</v>
    <v>SHELL PLC</v>
    <v>SHELL PLC</v>
    <v>2458</v>
    <v>5.1558999999999999</v>
    <v>2455</v>
    <v>2443</v>
    <v>6963680000</v>
    <v>SHEL</v>
    <v>SHELL PLC (XLON:SHEL)</v>
    <v>12897445</v>
    <v>9214870</v>
    <v>2002</v>
  </rv>
  <rv s="2">
    <v>3177</v>
  </rv>
  <rv s="3">
    <fb>2028</fb>
    <v>5</v>
  </rv>
  <rv s="3">
    <fb>2018.5</fb>
    <v>5</v>
  </rv>
  <rv s="3">
    <fb>2005.5</fb>
    <v>5</v>
  </rv>
  <rv s="3">
    <fb>1984</fb>
    <v>5</v>
  </rv>
  <rv s="3">
    <fb>2023.5</fb>
    <v>5</v>
  </rv>
  <rv s="3">
    <fb>1969.4</fb>
    <v>5</v>
  </rv>
  <rv s="3">
    <fb>1957</fb>
    <v>5</v>
  </rv>
  <rv s="3">
    <fb>1944.2</fb>
    <v>5</v>
  </rv>
  <rv s="3">
    <fb>1954.6</fb>
    <v>5</v>
  </rv>
  <rv s="3">
    <fb>1943.2</fb>
    <v>5</v>
  </rv>
  <rv s="3">
    <fb>1952.8</fb>
    <v>5</v>
  </rv>
  <rv s="3">
    <fb>2000.5</fb>
    <v>5</v>
  </rv>
  <rv s="3">
    <fb>1972</fb>
    <v>5</v>
  </rv>
  <rv s="3">
    <fb>1951</fb>
    <v>5</v>
  </rv>
  <rv s="3">
    <fb>2047.5</fb>
    <v>5</v>
  </rv>
  <rv s="3">
    <fb>1930.2</fb>
    <v>5</v>
  </rv>
  <rv s="3">
    <fb>1833.4</fb>
    <v>5</v>
  </rv>
  <rv s="3">
    <fb>1981</fb>
    <v>5</v>
  </rv>
  <rv s="3">
    <fb>2039.5</fb>
    <v>5</v>
  </rv>
  <rv s="3">
    <fb>2004.5</fb>
    <v>5</v>
  </rv>
  <rv s="3">
    <fb>1955.8</fb>
    <v>5</v>
  </rv>
  <rv s="3">
    <fb>1963.6</fb>
    <v>5</v>
  </rv>
  <rv s="3">
    <fb>1926.8</fb>
    <v>5</v>
  </rv>
  <rv s="3">
    <fb>1903.6</fb>
    <v>5</v>
  </rv>
  <rv s="3">
    <fb>1965.4</fb>
    <v>5</v>
  </rv>
  <rv s="3">
    <fb>1941.8</fb>
    <v>5</v>
  </rv>
  <rv s="3">
    <fb>2020.5</fb>
    <v>5</v>
  </rv>
  <rv s="3">
    <fb>2007.5</fb>
    <v>5</v>
  </rv>
  <rv s="3">
    <fb>2085</fb>
    <v>5</v>
  </rv>
  <rv s="3">
    <fb>2081</fb>
    <v>5</v>
  </rv>
  <rv s="3">
    <fb>2110.5</fb>
    <v>5</v>
  </rv>
  <rv s="3">
    <fb>2061.5</fb>
    <v>5</v>
  </rv>
  <rv s="3">
    <fb>2111.5</fb>
    <v>5</v>
  </rv>
  <rv s="3">
    <fb>2108.5</fb>
    <v>5</v>
  </rv>
  <rv s="3">
    <fb>2119.5</fb>
    <v>5</v>
  </rv>
  <rv s="3">
    <fb>2121</fb>
    <v>5</v>
  </rv>
  <rv s="3">
    <fb>2131.5</fb>
    <v>5</v>
  </rv>
  <rv s="3">
    <fb>2086</fb>
    <v>5</v>
  </rv>
  <rv s="3">
    <fb>2168</fb>
    <v>5</v>
  </rv>
  <rv s="3">
    <fb>2135</fb>
    <v>5</v>
  </rv>
  <rv s="3">
    <fb>2165.5</fb>
    <v>5</v>
  </rv>
  <rv s="3">
    <fb>2182</fb>
    <v>5</v>
  </rv>
  <rv s="3">
    <fb>2208</fb>
    <v>5</v>
  </rv>
  <rv s="3">
    <fb>2222</fb>
    <v>5</v>
  </rv>
  <rv s="3">
    <fb>2188</fb>
    <v>5</v>
  </rv>
  <rv s="3">
    <fb>2074.5</fb>
    <v>5</v>
  </rv>
  <rv s="3">
    <fb>2124</fb>
    <v>5</v>
  </rv>
  <rv s="3">
    <fb>2130.5</fb>
    <v>5</v>
  </rv>
  <rv s="3">
    <fb>2173</fb>
    <v>5</v>
  </rv>
  <rv s="3">
    <fb>2216</fb>
    <v>5</v>
  </rv>
  <rv s="3">
    <fb>2225</fb>
    <v>5</v>
  </rv>
  <rv s="3">
    <fb>2293</fb>
    <v>5</v>
  </rv>
  <rv s="3">
    <fb>2299.5</fb>
    <v>5</v>
  </rv>
  <rv s="3">
    <fb>2233.5</fb>
    <v>5</v>
  </rv>
  <rv s="3">
    <fb>2316.5</fb>
    <v>5</v>
  </rv>
  <rv s="3">
    <fb>2240.5</fb>
    <v>5</v>
  </rv>
  <rv s="3">
    <fb>2303.5</fb>
    <v>5</v>
  </rv>
  <rv s="3">
    <fb>2337.5</fb>
    <v>5</v>
  </rv>
  <rv s="3">
    <fb>2350.5</fb>
    <v>5</v>
  </rv>
  <rv s="3">
    <fb>2370.5</fb>
    <v>5</v>
  </rv>
  <rv s="3">
    <fb>2328.5</fb>
    <v>5</v>
  </rv>
  <rv s="3">
    <fb>2336.5</fb>
    <v>5</v>
  </rv>
  <rv s="3">
    <fb>2387.5</fb>
    <v>5</v>
  </rv>
  <rv s="3">
    <fb>2366</fb>
    <v>5</v>
  </rv>
  <rv s="3">
    <fb>2378.5</fb>
    <v>5</v>
  </rv>
  <rv s="3">
    <fb>2404</fb>
    <v>5</v>
  </rv>
  <rv s="3">
    <fb>2380</fb>
    <v>5</v>
  </rv>
  <rv s="3">
    <fb>2374</fb>
    <v>5</v>
  </rv>
  <rv s="3">
    <fb>2376.5</fb>
    <v>5</v>
  </rv>
  <rv s="3">
    <fb>2361</fb>
    <v>5</v>
  </rv>
  <rv s="3">
    <fb>2394.5</fb>
    <v>5</v>
  </rv>
  <rv s="3">
    <fb>2416</fb>
    <v>5</v>
  </rv>
  <rv s="3">
    <fb>2440</fb>
    <v>5</v>
  </rv>
  <rv s="3">
    <fb>2395.5</fb>
    <v>5</v>
  </rv>
  <rv s="3">
    <fb>2338</fb>
    <v>5</v>
  </rv>
  <rv s="3">
    <fb>2287.5</fb>
    <v>5</v>
  </rv>
  <rv s="3">
    <fb>2308</fb>
    <v>5</v>
  </rv>
  <rv s="3">
    <fb>2271</fb>
    <v>5</v>
  </rv>
  <rv s="3">
    <fb>2144</fb>
    <v>5</v>
  </rv>
  <rv s="3">
    <fb>2029</fb>
    <v>5</v>
  </rv>
  <rv s="3">
    <fb>2087.5</fb>
    <v>5</v>
  </rv>
  <rv s="3">
    <fb>2112.5</fb>
    <v>5</v>
  </rv>
  <rv s="3">
    <fb>2134</fb>
    <v>5</v>
  </rv>
  <rv s="3">
    <fb>2203</fb>
    <v>5</v>
  </rv>
  <rv s="3">
    <fb>2016</fb>
    <v>5</v>
  </rv>
  <rv s="3">
    <fb>1974.2</fb>
    <v>5</v>
  </rv>
  <rv s="3">
    <fb>2033.5</fb>
    <v>5</v>
  </rv>
  <rv s="3">
    <fb>2043.5</fb>
    <v>5</v>
  </rv>
  <rv s="3">
    <fb>2030.5</fb>
    <v>5</v>
  </rv>
  <rv s="3">
    <fb>1998</fb>
    <v>5</v>
  </rv>
  <rv s="3">
    <fb>2002</fb>
    <v>5</v>
  </rv>
  <rv s="3">
    <fb>1936.4</fb>
    <v>5</v>
  </rv>
  <rv s="3">
    <fb>1989.6</fb>
    <v>5</v>
  </rv>
  <rv s="3">
    <fb>2037</fb>
    <v>5</v>
  </rv>
  <rv s="3">
    <fb>2034</fb>
    <v>5</v>
  </rv>
  <rv s="3">
    <fb>2050.5</fb>
    <v>5</v>
  </rv>
  <rv s="3">
    <fb>2028.5</fb>
    <v>5</v>
  </rv>
  <rv s="3">
    <fb>2069</fb>
    <v>5</v>
  </rv>
  <rv s="3">
    <fb>2086.5</fb>
    <v>5</v>
  </rv>
  <rv s="3">
    <fb>2117.5</fb>
    <v>5</v>
  </rv>
  <rv s="3">
    <fb>2179</fb>
    <v>5</v>
  </rv>
  <rv s="3">
    <fb>2166</fb>
    <v>5</v>
  </rv>
  <rv s="3">
    <fb>2170.5</fb>
    <v>5</v>
  </rv>
  <rv s="3">
    <fb>2132.5</fb>
    <v>5</v>
  </rv>
  <rv s="3">
    <fb>2161.5</fb>
    <v>5</v>
  </rv>
  <rv s="3">
    <fb>2184.5</fb>
    <v>5</v>
  </rv>
  <rv s="3">
    <fb>2169.5</fb>
    <v>5</v>
  </rv>
  <rv s="3">
    <fb>2213.5</fb>
    <v>5</v>
  </rv>
  <rv s="3">
    <fb>2168.5</fb>
    <v>5</v>
  </rv>
  <rv s="3">
    <fb>2217.5</fb>
    <v>5</v>
  </rv>
  <rv s="3">
    <fb>2248.5</fb>
    <v>5</v>
  </rv>
  <rv s="3">
    <fb>2244</fb>
    <v>5</v>
  </rv>
  <rv s="3">
    <fb>2317.5</fb>
    <v>5</v>
  </rv>
  <rv s="3">
    <fb>2292.5</fb>
    <v>5</v>
  </rv>
  <rv s="3">
    <fb>2320.5</fb>
    <v>5</v>
  </rv>
  <rv s="3">
    <fb>2334</fb>
    <v>5</v>
  </rv>
  <rv s="3">
    <fb>2339.5</fb>
    <v>5</v>
  </rv>
  <rv s="3">
    <fb>2290</fb>
    <v>5</v>
  </rv>
  <rv s="3">
    <fb>2324</fb>
    <v>5</v>
  </rv>
  <rv s="3">
    <fb>2348</fb>
    <v>5</v>
  </rv>
  <rv s="3">
    <fb>2308.5</fb>
    <v>5</v>
  </rv>
  <rv s="3">
    <fb>2263</fb>
    <v>5</v>
  </rv>
  <rv s="3">
    <fb>2270</fb>
    <v>5</v>
  </rv>
  <rv s="3">
    <fb>2300</fb>
    <v>5</v>
  </rv>
  <rv s="3">
    <fb>2321.5</fb>
    <v>5</v>
  </rv>
  <rv s="3">
    <fb>2327.5</fb>
    <v>5</v>
  </rv>
  <rv s="3">
    <fb>2341</fb>
    <v>5</v>
  </rv>
  <rv s="3">
    <fb>2314.5</fb>
    <v>5</v>
  </rv>
  <rv s="3">
    <fb>2296.5</fb>
    <v>5</v>
  </rv>
  <rv s="3">
    <fb>2302.5</fb>
    <v>5</v>
  </rv>
  <rv s="3">
    <fb>2338.5</fb>
    <v>5</v>
  </rv>
  <rv s="3">
    <fb>2214.5</fb>
    <v>5</v>
  </rv>
  <rv s="3">
    <fb>2211.5</fb>
    <v>5</v>
  </rv>
  <rv s="3">
    <fb>2243.5</fb>
    <v>5</v>
  </rv>
  <rv s="3">
    <fb>2261</fb>
    <v>5</v>
  </rv>
  <rv s="3">
    <fb>2241.5</fb>
    <v>5</v>
  </rv>
  <rv s="3">
    <fb>2246.5</fb>
    <v>5</v>
  </rv>
  <rv s="3">
    <fb>2312</fb>
    <v>5</v>
  </rv>
  <rv s="3">
    <fb>2345.5</fb>
    <v>5</v>
  </rv>
  <rv s="3">
    <fb>2286</fb>
    <v>5</v>
  </rv>
  <rv s="3">
    <fb>2269</fb>
    <v>5</v>
  </rv>
  <rv s="3">
    <fb>2266.5</fb>
    <v>5</v>
  </rv>
  <rv s="3">
    <fb>2253</fb>
    <v>5</v>
  </rv>
  <rv s="3">
    <fb>2320</fb>
    <v>5</v>
  </rv>
  <rv s="3">
    <fb>2344</fb>
    <v>5</v>
  </rv>
  <rv s="3">
    <fb>2345</fb>
    <v>5</v>
  </rv>
  <rv s="3">
    <fb>2289.5</fb>
    <v>5</v>
  </rv>
  <rv s="3">
    <fb>2425</fb>
    <v>5</v>
  </rv>
  <rv s="3">
    <fb>2418.5</fb>
    <v>5</v>
  </rv>
  <rv s="3">
    <fb>2454</fb>
    <v>5</v>
  </rv>
  <rv s="3">
    <fb>2428</fb>
    <v>5</v>
  </rv>
  <rv s="3">
    <fb>2491.5</fb>
    <v>5</v>
  </rv>
  <rv s="3">
    <fb>2526.5</fb>
    <v>5</v>
  </rv>
  <rv s="3">
    <fb>2501</fb>
    <v>5</v>
  </rv>
  <rv s="3">
    <fb>2438</fb>
    <v>5</v>
  </rv>
  <rv s="3">
    <fb>2383.5</fb>
    <v>5</v>
  </rv>
  <rv s="3">
    <fb>2315</fb>
    <v>5</v>
  </rv>
  <rv s="3">
    <fb>2360</fb>
    <v>5</v>
  </rv>
  <rv s="3">
    <fb>2358</fb>
    <v>5</v>
  </rv>
  <rv s="3">
    <fb>2375</fb>
    <v>5</v>
  </rv>
  <rv s="3">
    <fb>2364.5</fb>
    <v>5</v>
  </rv>
  <rv s="3">
    <fb>2344.5</fb>
    <v>5</v>
  </rv>
  <rv s="3">
    <fb>2272.5</fb>
    <v>5</v>
  </rv>
  <rv s="3">
    <fb>2382.5</fb>
    <v>5</v>
  </rv>
  <rv s="3">
    <fb>2356.5</fb>
    <v>5</v>
  </rv>
  <rv s="3">
    <fb>2342.5</fb>
    <v>5</v>
  </rv>
  <rv s="3">
    <fb>2367</fb>
    <v>5</v>
  </rv>
  <rv s="3">
    <fb>2360.5</fb>
    <v>5</v>
  </rv>
  <rv s="3">
    <fb>2400.5</fb>
    <v>5</v>
  </rv>
  <rv s="3">
    <fb>2365.5</fb>
    <v>5</v>
  </rv>
  <rv s="3">
    <fb>2375.5</fb>
    <v>5</v>
  </rv>
  <rv s="3">
    <fb>2358.5</fb>
    <v>5</v>
  </rv>
  <rv s="3">
    <fb>2315.5</fb>
    <v>5</v>
  </rv>
  <rv s="3">
    <fb>2309.5</fb>
    <v>5</v>
  </rv>
  <rv s="3">
    <fb>2295.5</fb>
    <v>5</v>
  </rv>
  <rv s="3">
    <fb>2318</fb>
    <v>5</v>
  </rv>
  <rv s="3">
    <fb>2296</fb>
    <v>5</v>
  </rv>
  <rv s="3">
    <fb>2243</fb>
    <v>5</v>
  </rv>
  <rv s="3">
    <fb>2287</fb>
    <v>5</v>
  </rv>
  <rv s="3">
    <fb>2307.5</fb>
    <v>5</v>
  </rv>
  <rv s="3">
    <fb>2354.5</fb>
    <v>5</v>
  </rv>
  <rv s="3">
    <fb>2352.5</fb>
    <v>5</v>
  </rv>
  <rv s="3">
    <fb>2366.5</fb>
    <v>5</v>
  </rv>
  <rv s="3">
    <fb>2350</fb>
    <v>5</v>
  </rv>
  <rv s="3">
    <fb>2349.5</fb>
    <v>5</v>
  </rv>
  <rv s="3">
    <fb>2326</fb>
    <v>5</v>
  </rv>
  <rv s="3">
    <fb>2285</fb>
    <v>5</v>
  </rv>
  <rv s="3">
    <fb>2311.5</fb>
    <v>5</v>
  </rv>
  <rv s="3">
    <fb>2379</fb>
    <v>5</v>
  </rv>
  <rv s="3">
    <fb>2406</fb>
    <v>5</v>
  </rv>
  <rv s="3">
    <fb>2432.5</fb>
    <v>5</v>
  </rv>
  <rv s="3">
    <fb>2440.5</fb>
    <v>5</v>
  </rv>
  <rv s="3">
    <fb>2425.5</fb>
    <v>5</v>
  </rv>
  <rv s="3">
    <fb>2419</fb>
    <v>5</v>
  </rv>
  <rv s="3">
    <fb>2403.5</fb>
    <v>5</v>
  </rv>
  <rv s="3">
    <fb>2363</fb>
    <v>5</v>
  </rv>
  <rv s="3">
    <fb>2347.5</fb>
    <v>5</v>
  </rv>
  <rv s="3">
    <fb>2332</fb>
    <v>5</v>
  </rv>
  <rv s="3">
    <fb>2341.5</fb>
    <v>5</v>
  </rv>
  <rv s="3">
    <fb>2398.5</fb>
    <v>5</v>
  </rv>
  <rv s="3">
    <fb>2455</fb>
    <v>5</v>
  </rv>
  <rv s="0">
    <v>https://www.bing.com/financeapi/forcetrigger?t=aof8sm&amp;q=XLON%3aVOD&amp;form=skydnc</v>
    <v>Learn more on Bing</v>
  </rv>
  <rv s="1">
    <v>0</v>
    <v>VODAFONE GROUP PUBLIC LIMITED COMPANY (XLON:VOD)</v>
    <v>2</v>
    <v>3</v>
    <v>Finance</v>
    <v>4</v>
    <v>en-GB</v>
    <v>aof8sm</v>
    <v>268435456</v>
    <v>1</v>
    <v>Powered by Refinitiv</v>
    <v>141.6</v>
    <v>83.236999999999995</v>
    <v>0.93720000000000003</v>
    <v>0.83</v>
    <v>9.0720000000000002E-3</v>
    <v>GBp</v>
    <v>Vodafone Group Plc is a United Kingdom-based connectivity and digital services provider. The Company's retail and service operations are split across three broad business lines: Europe Consumer, Vodafone Business and Africa Consumer. The Europe Consumer business provides a range of mobile and fixed-line connectivity services in all of its European markets, enabling customers to call, text and access data on their mobile devices, or access broadband, TV and voice services at home. Vodafone Business serves private and public sector customers of all sizes with a range of connectivity services, supported by its global network. The Africa Consumer business provides a range of mobile services, enabling customers to call, text and access data. It provides digital services, the Internet of Things (IoT) and financial services, that leverage and complement its connectivity business. The Company provides financial services, as well as business, and merchant services in Africa.</v>
    <v>96941</v>
    <v>London Stock Exchange</v>
    <v>XLON</v>
    <v>XLON</v>
    <v>Vodafone House, The Connection, NEWBURY, BERKSHIRE, RG14 2FN GB</v>
    <v>92.81</v>
    <v>Telecommunications Services</v>
    <v>Stock</v>
    <v>44965.697916666664</v>
    <v>3380</v>
    <v>91.55</v>
    <v>24796740000</v>
    <v>VODAFONE GROUP PUBLIC LIMITED COMPANY</v>
    <v>VODAFONE GROUP PUBLIC LIMITED COMPANY</v>
    <v>91.67</v>
    <v>14.2286</v>
    <v>91.49</v>
    <v>92.32</v>
    <v>27161640000</v>
    <v>VOD</v>
    <v>VODAFONE GROUP PUBLIC LIMITED COMPANY (XLON:VOD)</v>
    <v>59934944</v>
    <v>101372200</v>
    <v>1984</v>
  </rv>
  <rv s="2">
    <v>3381</v>
  </rv>
  <rv s="3">
    <fb>139.54</fb>
    <v>5</v>
  </rv>
  <rv s="3">
    <fb>138.44</fb>
    <v>5</v>
  </rv>
  <rv s="3">
    <fb>136.54</fb>
    <v>5</v>
  </rv>
  <rv s="3">
    <fb>137.96</fb>
    <v>5</v>
  </rv>
  <rv s="3">
    <fb>137.58000000000001</fb>
    <v>5</v>
  </rv>
  <rv s="3">
    <fb>135.96</fb>
    <v>5</v>
  </rv>
  <rv s="3">
    <fb>136.44</fb>
    <v>5</v>
  </rv>
  <rv s="3">
    <fb>135.58000000000001</fb>
    <v>5</v>
  </rv>
  <rv s="3">
    <fb>130.1</fb>
    <v>5</v>
  </rv>
  <rv s="3">
    <fb>133.58000000000001</fb>
    <v>5</v>
  </rv>
  <rv s="3">
    <fb>131.44</fb>
    <v>5</v>
  </rv>
  <rv s="3">
    <fb>128.91999999999999</fb>
    <v>5</v>
  </rv>
  <rv s="3">
    <fb>129.84</fb>
    <v>5</v>
  </rv>
  <rv s="3">
    <fb>123.46</fb>
    <v>5</v>
  </rv>
  <rv s="3">
    <fb>120.92</fb>
    <v>5</v>
  </rv>
  <rv s="3">
    <fb>116.46</fb>
    <v>5</v>
  </rv>
  <rv s="3">
    <fb>119.94</fb>
    <v>5</v>
  </rv>
  <rv s="3">
    <fb>118.48</fb>
    <v>5</v>
  </rv>
  <rv s="3">
    <fb>121.78</fb>
    <v>5</v>
  </rv>
  <rv s="3">
    <fb>122.08</fb>
    <v>5</v>
  </rv>
  <rv s="3">
    <fb>124.34</fb>
    <v>5</v>
  </rv>
  <rv s="3">
    <fb>125.96</fb>
    <v>5</v>
  </rv>
  <rv s="3">
    <fb>127.64</fb>
    <v>5</v>
  </rv>
  <rv s="3">
    <fb>127.98</fb>
    <v>5</v>
  </rv>
  <rv s="3">
    <fb>124.26</fb>
    <v>5</v>
  </rv>
  <rv s="3">
    <fb>124.84</fb>
    <v>5</v>
  </rv>
  <rv s="3">
    <fb>125.32</fb>
    <v>5</v>
  </rv>
  <rv s="3">
    <fb>125.58</fb>
    <v>5</v>
  </rv>
  <rv s="3">
    <fb>126.56</fb>
    <v>5</v>
  </rv>
  <rv s="3">
    <fb>129.41999999999999</fb>
    <v>5</v>
  </rv>
  <rv s="3">
    <fb>126</fb>
    <v>5</v>
  </rv>
  <rv s="3">
    <fb>125.48</fb>
    <v>5</v>
  </rv>
  <rv s="3">
    <fb>126.84</fb>
    <v>5</v>
  </rv>
  <rv s="3">
    <fb>129.28</fb>
    <v>5</v>
  </rv>
  <rv s="3">
    <fb>130.82</fb>
    <v>5</v>
  </rv>
  <rv s="3">
    <fb>130.66</fb>
    <v>5</v>
  </rv>
  <rv s="3">
    <fb>131.68</fb>
    <v>5</v>
  </rv>
  <rv s="3">
    <fb>132.13999999999999</fb>
    <v>5</v>
  </rv>
  <rv s="3">
    <fb>130.38</fb>
    <v>5</v>
  </rv>
  <rv s="3">
    <fb>128.46</fb>
    <v>5</v>
  </rv>
  <rv s="3">
    <fb>128.5</fb>
    <v>5</v>
  </rv>
  <rv s="3">
    <fb>126.72</fb>
    <v>5</v>
  </rv>
  <rv s="3">
    <fb>127.04</fb>
    <v>5</v>
  </rv>
  <rv s="3">
    <fb>121.54</fb>
    <v>5</v>
  </rv>
  <rv s="3">
    <fb>123.66</fb>
    <v>5</v>
  </rv>
  <rv s="3">
    <fb>122.9</fb>
    <v>5</v>
  </rv>
  <rv s="3">
    <fb>120.42</fb>
    <v>5</v>
  </rv>
  <rv s="3">
    <fb>118.72</fb>
    <v>5</v>
  </rv>
  <rv s="3">
    <fb>118.74</fb>
    <v>5</v>
  </rv>
  <rv s="3">
    <fb>118.86</fb>
    <v>5</v>
  </rv>
  <rv s="3">
    <fb>117.82</fb>
    <v>5</v>
  </rv>
  <rv s="3">
    <fb>120.06</fb>
    <v>5</v>
  </rv>
  <rv s="3">
    <fb>118.06</fb>
    <v>5</v>
  </rv>
  <rv s="3">
    <fb>118.46</fb>
    <v>5</v>
  </rv>
  <rv s="3">
    <fb>126.1</fb>
    <v>5</v>
  </rv>
  <rv s="3">
    <fb>128.84</fb>
    <v>5</v>
  </rv>
  <rv s="3">
    <fb>130.22</fb>
    <v>5</v>
  </rv>
  <rv s="3">
    <fb>131.41999999999999</fb>
    <v>5</v>
  </rv>
  <rv s="3">
    <fb>130.13999999999999</fb>
    <v>5</v>
  </rv>
  <rv s="3">
    <fb>129.32</fb>
    <v>5</v>
  </rv>
  <rv s="3">
    <fb>130.58000000000001</fb>
    <v>5</v>
  </rv>
  <rv s="3">
    <fb>124.48</fb>
    <v>5</v>
  </rv>
  <rv s="3">
    <fb>125.46</fb>
    <v>5</v>
  </rv>
  <rv s="3">
    <fb>125.56</fb>
    <v>5</v>
  </rv>
  <rv s="3">
    <fb>126.12</fb>
    <v>5</v>
  </rv>
  <rv s="3">
    <fb>127.76</fb>
    <v>5</v>
  </rv>
  <rv s="3">
    <fb>126.76</fb>
    <v>5</v>
  </rv>
  <rv s="3">
    <fb>126.5</fb>
    <v>5</v>
  </rv>
  <rv s="3">
    <fb>127.22</fb>
    <v>5</v>
  </rv>
  <rv s="3">
    <fb>128.58000000000001</fb>
    <v>5</v>
  </rv>
  <rv s="3">
    <fb>126.66</fb>
    <v>5</v>
  </rv>
  <rv s="3">
    <fb>127.36</fb>
    <v>5</v>
  </rv>
  <rv s="3">
    <fb>128.66</fb>
    <v>5</v>
  </rv>
  <rv s="3">
    <fb>127.44</fb>
    <v>5</v>
  </rv>
  <rv s="3">
    <fb>128.69999999999999</fb>
    <v>5</v>
  </rv>
  <rv s="3">
    <fb>127.78</fb>
    <v>5</v>
  </rv>
  <rv s="3">
    <fb>129.04</fb>
    <v>5</v>
  </rv>
  <rv s="3">
    <fb>130.12</fb>
    <v>5</v>
  </rv>
  <rv s="3">
    <fb>131</fb>
    <v>5</v>
  </rv>
  <rv s="3">
    <fb>129.26</fb>
    <v>5</v>
  </rv>
  <rv s="3">
    <fb>129.6</fb>
    <v>5</v>
  </rv>
  <rv s="3">
    <fb>129.02000000000001</fb>
    <v>5</v>
  </rv>
  <rv s="3">
    <fb>122.36</fb>
    <v>5</v>
  </rv>
  <rv s="3">
    <fb>121.02</fb>
    <v>5</v>
  </rv>
  <rv s="3">
    <fb>118.8</fb>
    <v>5</v>
  </rv>
  <rv s="3">
    <fb>120.5</fb>
    <v>5</v>
  </rv>
  <rv s="3">
    <fb>120.72</fb>
    <v>5</v>
  </rv>
  <rv s="3">
    <fb>118.64</fb>
    <v>5</v>
  </rv>
  <rv s="3">
    <fb>121.44</fb>
    <v>5</v>
  </rv>
  <rv s="3">
    <fb>122.28</fb>
    <v>5</v>
  </rv>
  <rv s="3">
    <fb>121.22</fb>
    <v>5</v>
  </rv>
  <rv s="3">
    <fb>121.58</fb>
    <v>5</v>
  </rv>
  <rv s="3">
    <fb>121.14</fb>
    <v>5</v>
  </rv>
  <rv s="3">
    <fb>123.22</fb>
    <v>5</v>
  </rv>
  <rv s="3">
    <fb>121.56</fb>
    <v>5</v>
  </rv>
  <rv s="3">
    <fb>121.74</fb>
    <v>5</v>
  </rv>
  <rv s="3">
    <fb>119.88</fb>
    <v>5</v>
  </rv>
  <rv s="3">
    <fb>117.38</fb>
    <v>5</v>
  </rv>
  <rv s="3">
    <fb>116.28</fb>
    <v>5</v>
  </rv>
  <rv s="3">
    <fb>116.56</fb>
    <v>5</v>
  </rv>
  <rv s="3">
    <fb>115.08</fb>
    <v>5</v>
  </rv>
  <rv s="3">
    <fb>115.72</fb>
    <v>5</v>
  </rv>
  <rv s="3">
    <fb>115.68</fb>
    <v>5</v>
  </rv>
  <rv s="3">
    <fb>112.18</fb>
    <v>5</v>
  </rv>
  <rv s="3">
    <fb>113.84</fb>
    <v>5</v>
  </rv>
  <rv s="3">
    <fb>112.34</fb>
    <v>5</v>
  </rv>
  <rv s="3">
    <fb>113.18</fb>
    <v>5</v>
  </rv>
  <rv s="3">
    <fb>110.18</fb>
    <v>5</v>
  </rv>
  <rv s="3">
    <fb>107.9</fb>
    <v>5</v>
  </rv>
  <rv s="3">
    <fb>108.48</fb>
    <v>5</v>
  </rv>
  <rv s="3">
    <fb>110.56</fb>
    <v>5</v>
  </rv>
  <rv s="3">
    <fb>109.1</fb>
    <v>5</v>
  </rv>
  <rv s="3">
    <fb>107.12</fb>
    <v>5</v>
  </rv>
  <rv s="3">
    <fb>109.24</fb>
    <v>5</v>
  </rv>
  <rv s="3">
    <fb>108.36</fb>
    <v>5</v>
  </rv>
  <rv s="3">
    <fb>106.38</fb>
    <v>5</v>
  </rv>
  <rv s="3">
    <fb>108.78</fb>
    <v>5</v>
  </rv>
  <rv s="3">
    <fb>108.86</fb>
    <v>5</v>
  </rv>
  <rv s="3">
    <fb>108.12</fb>
    <v>5</v>
  </rv>
  <rv s="3">
    <fb>106.66</fb>
    <v>5</v>
  </rv>
  <rv s="3">
    <fb>105.56</fb>
    <v>5</v>
  </rv>
  <rv s="3">
    <fb>105.12</fb>
    <v>5</v>
  </rv>
  <rv s="3">
    <fb>101.84</fb>
    <v>5</v>
  </rv>
  <rv s="3">
    <fb>101.12</fb>
    <v>5</v>
  </rv>
  <rv s="3">
    <fb>103.72</fb>
    <v>5</v>
  </rv>
  <rv s="3">
    <fb>104.98</fb>
    <v>5</v>
  </rv>
  <rv s="3">
    <fb>102.58</fb>
    <v>5</v>
  </rv>
  <rv s="3">
    <fb>101.6</fb>
    <v>5</v>
  </rv>
  <rv s="3">
    <fb>100.52</fb>
    <v>5</v>
  </rv>
  <rv s="3">
    <fb>101.48</fb>
    <v>5</v>
  </rv>
  <rv s="3">
    <fb>101.3</fb>
    <v>5</v>
  </rv>
  <rv s="3">
    <fb>98.95</fb>
    <v>5</v>
  </rv>
  <rv s="3">
    <fb>99.39</fb>
    <v>5</v>
  </rv>
  <rv s="3">
    <fb>99.59</fb>
    <v>5</v>
  </rv>
  <rv s="3">
    <fb>100.02</fb>
    <v>5</v>
  </rv>
  <rv s="3">
    <fb>99.61</fb>
    <v>5</v>
  </rv>
  <rv s="3">
    <fb>101.16</fb>
    <v>5</v>
  </rv>
  <rv s="3">
    <fb>98.72</fb>
    <v>5</v>
  </rv>
  <rv s="3">
    <fb>98.59</fb>
    <v>5</v>
  </rv>
  <rv s="3">
    <fb>99.58</fb>
    <v>5</v>
  </rv>
  <rv s="3">
    <fb>98.67</fb>
    <v>5</v>
  </rv>
  <rv s="3">
    <fb>98.77</fb>
    <v>5</v>
  </rv>
  <rv s="3">
    <fb>99.81</fb>
    <v>5</v>
  </rv>
  <rv s="3">
    <fb>101.64</fb>
    <v>5</v>
  </rv>
  <rv s="3">
    <fb>102.56</fb>
    <v>5</v>
  </rv>
  <rv s="3">
    <fb>103.32</fb>
    <v>5</v>
  </rv>
  <rv s="3">
    <fb>102.44</fb>
    <v>5</v>
  </rv>
  <rv s="3">
    <fb>104.76</fb>
    <v>5</v>
  </rv>
  <rv s="3">
    <fb>104.72</fb>
    <v>5</v>
  </rv>
  <rv s="3">
    <fb>106.24</fb>
    <v>5</v>
  </rv>
  <rv s="3">
    <fb>104.1</fb>
    <v>5</v>
  </rv>
  <rv s="3">
    <fb>105.76</fb>
    <v>5</v>
  </rv>
  <rv s="3">
    <fb>104.16</fb>
    <v>5</v>
  </rv>
  <rv s="3">
    <fb>95.89</fb>
    <v>5</v>
  </rv>
  <rv s="3">
    <fb>97.16</fb>
    <v>5</v>
  </rv>
  <rv s="3">
    <fb>96.42</fb>
    <v>5</v>
  </rv>
  <rv s="3">
    <fb>97.42</fb>
    <v>5</v>
  </rv>
  <rv s="3">
    <fb>98.11</fb>
    <v>5</v>
  </rv>
  <rv s="3">
    <fb>95</fb>
    <v>5</v>
  </rv>
  <rv s="3">
    <fb>94.66</fb>
    <v>5</v>
  </rv>
  <rv s="3">
    <fb>92.67</fb>
    <v>5</v>
  </rv>
  <rv s="3">
    <fb>93.06</fb>
    <v>5</v>
  </rv>
  <rv s="3">
    <fb>92.81</fb>
    <v>5</v>
  </rv>
  <rv s="3">
    <fb>91.84</fb>
    <v>5</v>
  </rv>
  <rv s="3">
    <fb>91.52</fb>
    <v>5</v>
  </rv>
  <rv s="3">
    <fb>91.14</fb>
    <v>5</v>
  </rv>
  <rv s="3">
    <fb>91.02</fb>
    <v>5</v>
  </rv>
  <rv s="3">
    <fb>89.27</fb>
    <v>5</v>
  </rv>
  <rv s="3">
    <fb>87.66</fb>
    <v>5</v>
  </rv>
  <rv s="3">
    <fb>85.93</fb>
    <v>5</v>
  </rv>
  <rv s="3">
    <fb>86.75</fb>
    <v>5</v>
  </rv>
  <rv s="3">
    <fb>87.06</fb>
    <v>5</v>
  </rv>
  <rv s="3">
    <fb>86.49</fb>
    <v>5</v>
  </rv>
  <rv s="3">
    <fb>86.34</fb>
    <v>5</v>
  </rv>
  <rv s="3">
    <fb>85.98</fb>
    <v>5</v>
  </rv>
  <rv s="3">
    <fb>83.76</fb>
    <v>5</v>
  </rv>
  <rv s="3">
    <fb>84.29</fb>
    <v>5</v>
  </rv>
  <rv s="3">
    <fb>83.8</fb>
    <v>5</v>
  </rv>
  <rv s="3">
    <fb>84.5</fb>
    <v>5</v>
  </rv>
  <rv s="3">
    <fb>83.73</fb>
    <v>5</v>
  </rv>
  <rv s="3">
    <fb>83.9</fb>
    <v>5</v>
  </rv>
  <rv s="3">
    <fb>84.47</fb>
    <v>5</v>
  </rv>
  <rv s="3">
    <fb>85.12</fb>
    <v>5</v>
  </rv>
  <rv s="3">
    <fb>84.24</fb>
    <v>5</v>
  </rv>
  <rv s="3">
    <fb>85.91</fb>
    <v>5</v>
  </rv>
  <rv s="3">
    <fb>87.81</fb>
    <v>5</v>
  </rv>
  <rv s="3">
    <fb>88.77</fb>
    <v>5</v>
  </rv>
  <rv s="3">
    <fb>88.71</fb>
    <v>5</v>
  </rv>
  <rv s="3">
    <fb>88.69</fb>
    <v>5</v>
  </rv>
  <rv s="3">
    <fb>87.72</fb>
    <v>5</v>
  </rv>
  <rv s="3">
    <fb>87.82</fb>
    <v>5</v>
  </rv>
  <rv s="3">
    <fb>92.05</fb>
    <v>5</v>
  </rv>
  <rv s="3">
    <fb>91.61</fb>
    <v>5</v>
  </rv>
  <rv s="3">
    <fb>93.3</fb>
    <v>5</v>
  </rv>
  <rv s="3">
    <fb>92.18</fb>
    <v>5</v>
  </rv>
  <rv s="3">
    <fb>90.69</fb>
    <v>5</v>
  </rv>
  <rv s="3">
    <fb>90.26</fb>
    <v>5</v>
  </rv>
  <rv s="3">
    <fb>91.88</fb>
    <v>5</v>
  </rv>
  <rv s="3">
    <fb>91.53</fb>
    <v>5</v>
  </rv>
  <rv s="3">
    <fb>92.14</fb>
    <v>5</v>
  </rv>
  <rv s="3">
    <fb>92.33</fb>
    <v>5</v>
  </rv>
  <rv s="3">
    <fb>92.34</fb>
    <v>5</v>
  </rv>
  <rv s="3">
    <fb>93.42</fb>
    <v>5</v>
  </rv>
  <rv s="3">
    <fb>93.55</fb>
    <v>5</v>
  </rv>
  <rv s="3">
    <fb>93.12</fb>
    <v>5</v>
  </rv>
  <rv s="3">
    <fb>91.18</fb>
    <v>5</v>
  </rv>
  <rv s="3">
    <fb>94.84</fb>
    <v>5</v>
  </rv>
  <rv s="3">
    <fb>90.66</fb>
    <v>5</v>
  </rv>
  <rv s="3">
    <fb>91.49</fb>
    <v>5</v>
  </rv>
  <rv s="0">
    <v>https://www.bing.com/financeapi/forcetrigger?t=aoe1a2&amp;q=XLON%3aSTAN&amp;form=skydnc</v>
    <v>Learn more on Bing</v>
  </rv>
  <rv s="1">
    <v>0</v>
    <v>STANDARD CHARTERED PLC (XLON:STAN)</v>
    <v>2</v>
    <v>3</v>
    <v>Finance</v>
    <v>4</v>
    <v>en-GB</v>
    <v>aoe1a2</v>
    <v>268435456</v>
    <v>1</v>
    <v>Powered by Refinitiv</v>
    <v>797.4</v>
    <v>431.3</v>
    <v>1.3648</v>
    <v>6.2</v>
    <v>9.0830000000000008E-3</v>
    <v>GBp</v>
    <v>Standard Chartered PLC is an international banking company. The Company's segments include Corporate, Commercial &amp; Institutional Banking, and Consumer, Private &amp; Business Banking. The Corporate, Commercial &amp; Institutional Banking segment serves larger companies and institutions. The Corporate, Commercial &amp; Institutional Banking segment supports clients with their transaction banking, financial markets, corporate finance, and borrowing needs across approximately 49 markets. This segment's clients include governments, banks, investors, and local and large corporations operating or investing mainly in Asia, Africa, and the Middle East. The Consumer, Private &amp; Business Banking segment serves individual and business banking clients with a focus on the affluent and emerging affluent in various cities across the world. This segment provides digital banking services with a human touch to its clients, with services spanning across deposits, payments, financing products, and wealth management.</v>
    <v>81904</v>
    <v>London Stock Exchange</v>
    <v>XLON</v>
    <v>XLON</v>
    <v>1 Basinghall Avenue, LONDON, UNITED KINGDOM-NA, EC2V 5DD GB</v>
    <v>692.8</v>
    <v>Banking Services</v>
    <v>Stock</v>
    <v>44965.697916666664</v>
    <v>3592</v>
    <v>677.4</v>
    <v>19717060000</v>
    <v>STANDARD CHARTERED PLC</v>
    <v>STANDARD CHARTERED PLC</v>
    <v>686.4</v>
    <v>9.5069999999999997</v>
    <v>682.6</v>
    <v>688.8</v>
    <v>2894750000</v>
    <v>STAN</v>
    <v>STANDARD CHARTERED PLC (XLON:STAN)</v>
    <v>3318459</v>
    <v>5946710</v>
    <v>1969</v>
  </rv>
  <rv s="2">
    <v>3593</v>
  </rv>
  <rv s="0">
    <v>https://www.bing.com/financeapi/forcetrigger?t=ao6aw7&amp;q=XLON%3aBARC&amp;form=skydnc</v>
    <v>Learn more on Bing</v>
  </rv>
  <rv s="1">
    <v>0</v>
    <v>BARCLAYS PLC (XLON:BARC)</v>
    <v>2</v>
    <v>3</v>
    <v>Finance</v>
    <v>4</v>
    <v>en-GB</v>
    <v>ao6aw7</v>
    <v>268435456</v>
    <v>1</v>
    <v>Powered by Refinitiv</v>
    <v>209.16900000000001</v>
    <v>132.06</v>
    <v>1.7611000000000001</v>
    <v>0.88</v>
    <v>4.6600000000000001E-3</v>
    <v>GBp</v>
    <v>Barclays PLC is a United Kingdom-based global financial services provider that is engaged in retail banking, credit cards, wholesale banking, investment banking, wealth management, and investment management services. The Company operates as two divisions, which include Barclays UK and Barclays International, supported by its service company, Barclays Execution Services. Barclays UK consists of its UK Personal Banking, UK Business Banking and Barclaycard Consumer UK businesses. These businesses are carried on by its UK ring-fenced bank (Barclays Bank UK PLC) and certain other entities. Barclays International consists of its corporate and investment bank and consumer, cards, and payments businesses. These businesses are carried on by its non-ring-fenced bank (Barclays Bank PLC) and its subsidiaries, and certain other entities. Barclays Execution Services provides technology, operations, and functional services to businesses. Its operations include consumer banking and payments services.</v>
    <v>81600</v>
    <v>London Stock Exchange</v>
    <v>XLON</v>
    <v>XLON</v>
    <v>Canary Wharf, 1 Churchill Place, LONDON, UNITED KINGDOM-NA, E14 5HP GB</v>
    <v>190.38</v>
    <v>Banking Services</v>
    <v>Stock</v>
    <v>44965.697916666664</v>
    <v>3595</v>
    <v>188.48</v>
    <v>29981360000</v>
    <v>BARCLAYS PLC</v>
    <v>BARCLAYS PLC</v>
    <v>189.4</v>
    <v>5.9383999999999997</v>
    <v>188.84</v>
    <v>189.72</v>
    <v>15876590000</v>
    <v>BARC</v>
    <v>BARCLAYS PLC (XLON:BARC)</v>
    <v>20071895</v>
    <v>37526080</v>
    <v>1896</v>
  </rv>
  <rv s="2">
    <v>3596</v>
  </rv>
  <rv s="3">
    <fb>181.9</fb>
    <v>5</v>
  </rv>
  <rv s="3">
    <fb>178.85</fb>
    <v>5</v>
  </rv>
  <rv s="3">
    <fb>174.65</fb>
    <v>5</v>
  </rv>
  <rv s="3">
    <fb>168.5</fb>
    <v>5</v>
  </rv>
  <rv s="3">
    <fb>168.85</fb>
    <v>5</v>
  </rv>
  <rv s="3">
    <fb>166</fb>
    <v>5</v>
  </rv>
  <rv s="3">
    <fb>165</fb>
    <v>5</v>
  </rv>
  <rv s="3">
    <fb>165.7</fb>
    <v>5</v>
  </rv>
  <rv s="3">
    <fb>161.55000000000001</fb>
    <v>5</v>
  </rv>
  <rv s="3">
    <fb>160.6</fb>
    <v>5</v>
  </rv>
  <rv s="3">
    <fb>155.85</fb>
    <v>5</v>
  </rv>
  <rv s="3">
    <fb>153.5</fb>
    <v>5</v>
  </rv>
  <rv s="3">
    <fb>150.25</fb>
    <v>5</v>
  </rv>
  <rv s="3">
    <fb>144.80000000000001</fb>
    <v>5</v>
  </rv>
  <rv s="3">
    <fb>146.1</fb>
    <v>5</v>
  </rv>
  <rv s="3">
    <fb>141.05000000000001</fb>
    <v>5</v>
  </rv>
  <rv s="3">
    <fb>131.55000000000001</fb>
    <v>5</v>
  </rv>
  <rv s="3">
    <fb>131.85</fb>
    <v>5</v>
  </rv>
  <rv s="3">
    <fb>131.75</fb>
    <v>5</v>
  </rv>
  <rv s="3">
    <fb>141.15</fb>
    <v>5</v>
  </rv>
  <rv s="3">
    <fb>140.30000000000001</fb>
    <v>5</v>
  </rv>
  <rv s="3">
    <fb>144.44999999999999</fb>
    <v>5</v>
  </rv>
  <rv s="3">
    <fb>141.75</fb>
    <v>5</v>
  </rv>
  <rv s="3">
    <fb>149</fb>
    <v>5</v>
  </rv>
  <rv s="3">
    <fb>151.05000000000001</fb>
    <v>5</v>
  </rv>
  <rv s="3">
    <fb>148.9</fb>
    <v>5</v>
  </rv>
  <rv s="3">
    <fb>153.30000000000001</fb>
    <v>5</v>
  </rv>
  <rv s="3">
    <fb>151.6</fb>
    <v>5</v>
  </rv>
  <rv s="3">
    <fb>147.65</fb>
    <v>5</v>
  </rv>
  <rv s="3">
    <fb>160.35</fb>
    <v>5</v>
  </rv>
  <rv s="3">
    <fb>152.9</fb>
    <v>5</v>
  </rv>
  <rv s="3">
    <fb>148.25</fb>
    <v>5</v>
  </rv>
  <rv s="3">
    <fb>150.75</fb>
    <v>5</v>
  </rv>
  <rv s="3">
    <fb>156.05000000000001</fb>
    <v>5</v>
  </rv>
  <rv s="3">
    <fb>145.15</fb>
    <v>5</v>
  </rv>
  <rv s="3">
    <fb>147</fb>
    <v>5</v>
  </rv>
  <rv s="3">
    <fb>144.25</fb>
    <v>5</v>
  </rv>
  <rv s="3">
    <fb>147.4</fb>
    <v>5</v>
  </rv>
  <rv s="3">
    <fb>147.55000000000001</fb>
    <v>5</v>
  </rv>
  <rv s="3">
    <fb>147.5</fb>
    <v>5</v>
  </rv>
  <rv s="3">
    <fb>143.05000000000001</fb>
    <v>5</v>
  </rv>
  <rv s="3">
    <fb>147.25</fb>
    <v>5</v>
  </rv>
  <rv s="3">
    <fb>133.44999999999999</fb>
    <v>5</v>
  </rv>
  <rv s="3">
    <fb>130</fb>
    <v>5</v>
  </rv>
  <rv s="3">
    <fb>133.35</fb>
    <v>5</v>
  </rv>
  <rv s="3">
    <fb>134.85</fb>
    <v>5</v>
  </rv>
  <rv s="3">
    <fb>117.55</fb>
    <v>5</v>
  </rv>
  <rv s="3">
    <fb>116.95</fb>
    <v>5</v>
  </rv>
  <rv s="3">
    <fb>118.9</fb>
    <v>5</v>
  </rv>
  <rv s="3">
    <fb>126.75</fb>
    <v>5</v>
  </rv>
  <rv s="3">
    <fb>131.44999999999999</fb>
    <v>5</v>
  </rv>
  <rv s="3">
    <fb>130.65</fb>
    <v>5</v>
  </rv>
  <rv s="3">
    <fb>124.7</fb>
    <v>5</v>
  </rv>
  <rv s="3">
    <fb>122.2</fb>
    <v>5</v>
  </rv>
  <rv s="3">
    <fb>123.65</fb>
    <v>5</v>
  </rv>
  <rv s="3">
    <fb>119.3</fb>
    <v>5</v>
  </rv>
  <rv s="3">
    <fb>119.15</fb>
    <v>5</v>
  </rv>
  <rv s="3">
    <fb>119.95</fb>
    <v>5</v>
  </rv>
  <rv s="3">
    <fb>124.5</fb>
    <v>5</v>
  </rv>
  <rv s="3">
    <fb>122.1</fb>
    <v>5</v>
  </rv>
  <rv s="3">
    <fb>123.25</fb>
    <v>5</v>
  </rv>
  <rv s="3">
    <fb>118.45</fb>
    <v>5</v>
  </rv>
  <rv s="3">
    <fb>122.25</fb>
    <v>5</v>
  </rv>
  <rv s="3">
    <fb>116.75</fb>
    <v>5</v>
  </rv>
  <rv s="3">
    <fb>114.95</fb>
    <v>5</v>
  </rv>
  <rv s="3">
    <fb>111.75</fb>
    <v>5</v>
  </rv>
  <rv s="3">
    <fb>111.35</fb>
    <v>5</v>
  </rv>
  <rv s="3">
    <fb>102.9</fb>
    <v>5</v>
  </rv>
  <rv s="3">
    <fb>106.45</fb>
    <v>5</v>
  </rv>
  <rv s="3">
    <fb>106.35</fb>
    <v>5</v>
  </rv>
  <rv s="3">
    <fb>106.8</fb>
    <v>5</v>
  </rv>
  <rv s="3">
    <fb>113.85</fb>
    <v>5</v>
  </rv>
  <rv s="3">
    <fb>119.1</fb>
    <v>5</v>
  </rv>
  <rv s="3">
    <fb>117.7</fb>
    <v>5</v>
  </rv>
  <rv s="3">
    <fb>117.65</fb>
    <v>5</v>
  </rv>
  <rv s="3">
    <fb>114.7</fb>
    <v>5</v>
  </rv>
  <rv s="3">
    <fb>113.15</fb>
    <v>5</v>
  </rv>
  <rv s="3">
    <fb>118.35</fb>
    <v>5</v>
  </rv>
  <rv s="3">
    <fb>123.45</fb>
    <v>5</v>
  </rv>
  <rv s="3">
    <fb>125.2</fb>
    <v>5</v>
  </rv>
  <rv s="3">
    <fb>123.7</fb>
    <v>5</v>
  </rv>
  <rv s="3">
    <fb>132</fb>
    <v>5</v>
  </rv>
  <rv s="3">
    <fb>137.5</fb>
    <v>5</v>
  </rv>
  <rv s="3">
    <fb>142.55000000000001</fb>
    <v>5</v>
  </rv>
  <rv s="3">
    <fb>141.9</fb>
    <v>5</v>
  </rv>
  <rv s="3">
    <fb>126.55</fb>
    <v>5</v>
  </rv>
  <rv s="3">
    <fb>129.55000000000001</fb>
    <v>5</v>
  </rv>
  <rv s="3">
    <fb>130.75</fb>
    <v>5</v>
  </rv>
  <rv s="3">
    <fb>128.30000000000001</fb>
    <v>5</v>
  </rv>
  <rv s="3">
    <fb>131.65</fb>
    <v>5</v>
  </rv>
  <rv s="3">
    <fb>133.80000000000001</fb>
    <v>5</v>
  </rv>
  <rv s="3">
    <fb>130.15</fb>
    <v>5</v>
  </rv>
  <rv s="3">
    <fb>133.55000000000001</fb>
    <v>5</v>
  </rv>
  <rv s="3">
    <fb>132.69999999999999</fb>
    <v>5</v>
  </rv>
  <rv s="3">
    <fb>129.25</fb>
    <v>5</v>
  </rv>
  <rv s="3">
    <fb>128.19999999999999</fb>
    <v>5</v>
  </rv>
  <rv s="3">
    <fb>124.6</fb>
    <v>5</v>
  </rv>
  <rv s="3">
    <fb>124.05</fb>
    <v>5</v>
  </rv>
  <rv s="3">
    <fb>119.2</fb>
    <v>5</v>
  </rv>
  <rv s="3">
    <fb>116.65</fb>
    <v>5</v>
  </rv>
  <rv s="3">
    <fb>109.65</fb>
    <v>5</v>
  </rv>
  <rv s="3">
    <fb>112.3</fb>
    <v>5</v>
  </rv>
  <rv s="3">
    <fb>123.95</fb>
    <v>5</v>
  </rv>
  <rv s="3">
    <fb>131.5</fb>
    <v>5</v>
  </rv>
  <rv s="3">
    <fb>125.3</fb>
    <v>5</v>
  </rv>
  <rv s="3">
    <fb>123.85</fb>
    <v>5</v>
  </rv>
  <rv s="3">
    <fb>113.45</fb>
    <v>5</v>
  </rv>
  <rv s="3">
    <fb>105.9</fb>
    <v>5</v>
  </rv>
  <rv s="3">
    <fb>102.85</fb>
    <v>5</v>
  </rv>
  <rv s="3">
    <fb>102.65</fb>
    <v>5</v>
  </rv>
  <rv s="3">
    <fb>104.6</fb>
    <v>5</v>
  </rv>
  <rv s="3">
    <fb>99.9</fb>
    <v>5</v>
  </rv>
  <rv s="3">
    <fb>100.2</fb>
    <v>5</v>
  </rv>
  <rv s="3">
    <fb>103.65</fb>
    <v>5</v>
  </rv>
  <rv s="3">
    <fb>107.95</fb>
    <v>5</v>
  </rv>
  <rv s="3">
    <fb>104.5</fb>
    <v>5</v>
  </rv>
  <rv s="3">
    <fb>99.74</fb>
    <v>5</v>
  </rv>
  <rv s="3">
    <fb>99.46</fb>
    <v>5</v>
  </rv>
  <rv s="3">
    <fb>89.2</fb>
    <v>5</v>
  </rv>
  <rv s="3">
    <fb>94</fb>
    <v>5</v>
  </rv>
  <rv s="3">
    <fb>95.5</fb>
    <v>5</v>
  </rv>
  <rv s="3">
    <fb>98.64</fb>
    <v>5</v>
  </rv>
  <rv s="3">
    <fb>98.94</fb>
    <v>5</v>
  </rv>
  <rv s="3">
    <fb>98.42</fb>
    <v>5</v>
  </rv>
  <rv s="3">
    <fb>100.3</fb>
    <v>5</v>
  </rv>
  <rv s="3">
    <fb>94.18</fb>
    <v>5</v>
  </rv>
  <rv s="3">
    <fb>95.54</fb>
    <v>5</v>
  </rv>
  <rv s="3">
    <fb>98.3</fb>
    <v>5</v>
  </rv>
  <rv s="3">
    <fb>101.55</fb>
    <v>5</v>
  </rv>
  <rv s="3">
    <fb>96.86</fb>
    <v>5</v>
  </rv>
  <rv s="3">
    <fb>97.44</fb>
    <v>5</v>
  </rv>
  <rv s="3">
    <fb>100.9</fb>
    <v>5</v>
  </rv>
  <rv s="3">
    <fb>98.5</fb>
    <v>5</v>
  </rv>
  <rv s="3">
    <fb>104.05</fb>
    <v>5</v>
  </rv>
  <rv s="3">
    <fb>104.4</fb>
    <v>5</v>
  </rv>
  <rv s="3">
    <fb>107.45</fb>
    <v>5</v>
  </rv>
  <rv s="3">
    <fb>116.35</fb>
    <v>5</v>
  </rv>
  <rv s="3">
    <fb>119.6</fb>
    <v>5</v>
  </rv>
  <rv s="3">
    <fb>119.75</fb>
    <v>5</v>
  </rv>
  <rv s="3">
    <fb>114.65</fb>
    <v>5</v>
  </rv>
  <rv s="3">
    <fb>120.1</fb>
    <v>5</v>
  </rv>
  <rv s="3">
    <fb>126.25</fb>
    <v>5</v>
  </rv>
  <rv s="3">
    <fb>124.55</fb>
    <v>5</v>
  </rv>
  <rv s="3">
    <fb>124.45</fb>
    <v>5</v>
  </rv>
  <rv s="3">
    <fb>126.05</fb>
    <v>5</v>
  </rv>
  <rv s="3">
    <fb>128.80000000000001</fb>
    <v>5</v>
  </rv>
  <rv s="3">
    <fb>128.65</fb>
    <v>5</v>
  </rv>
  <rv s="3">
    <fb>123.2</fb>
    <v>5</v>
  </rv>
  <rv s="3">
    <fb>120.9</fb>
    <v>5</v>
  </rv>
  <rv s="3">
    <fb>122.6</fb>
    <v>5</v>
  </rv>
  <rv s="3">
    <fb>121.6</fb>
    <v>5</v>
  </rv>
  <rv s="3">
    <fb>118.95</fb>
    <v>5</v>
  </rv>
  <rv s="3">
    <fb>115.65</fb>
    <v>5</v>
  </rv>
  <rv s="3">
    <fb>113.25</fb>
    <v>5</v>
  </rv>
  <rv s="3">
    <fb>120.15</fb>
    <v>5</v>
  </rv>
  <rv s="3">
    <fb>119.25</fb>
    <v>5</v>
  </rv>
  <rv s="3">
    <fb>119.55</fb>
    <v>5</v>
  </rv>
  <rv s="3">
    <fb>122.15</fb>
    <v>5</v>
  </rv>
  <rv s="3">
    <fb>123.15</fb>
    <v>5</v>
  </rv>
  <rv s="3">
    <fb>129.69999999999999</fb>
    <v>5</v>
  </rv>
  <rv s="3">
    <fb>135.25</fb>
    <v>5</v>
  </rv>
  <rv s="3">
    <fb>139.4</fb>
    <v>5</v>
  </rv>
  <rv s="3">
    <fb>140.6</fb>
    <v>5</v>
  </rv>
  <rv s="3">
    <fb>140.9</fb>
    <v>5</v>
  </rv>
  <rv s="3">
    <fb>159.69999999999999</fb>
    <v>5</v>
  </rv>
  <rv s="3">
    <fb>160.1</fb>
    <v>5</v>
  </rv>
  <rv s="3">
    <fb>161.75</fb>
    <v>5</v>
  </rv>
  <rv s="3">
    <fb>158.5</fb>
    <v>5</v>
  </rv>
  <rv s="3">
    <fb>156</fb>
    <v>5</v>
  </rv>
  <rv s="3">
    <fb>152.75</fb>
    <v>5</v>
  </rv>
  <rv s="3">
    <fb>157</fb>
    <v>5</v>
  </rv>
  <rv s="3">
    <fb>160.65</fb>
    <v>5</v>
  </rv>
  <rv s="3">
    <fb>164.4</fb>
    <v>5</v>
  </rv>
  <rv s="3">
    <fb>161.6</fb>
    <v>5</v>
  </rv>
  <rv s="3">
    <fb>162.4</fb>
    <v>5</v>
  </rv>
  <rv s="3">
    <fb>162.75</fb>
    <v>5</v>
  </rv>
  <rv s="3">
    <fb>186.65</fb>
    <v>5</v>
  </rv>
  <rv s="3">
    <fb>182.15</fb>
    <v>5</v>
  </rv>
  <rv s="3">
    <fb>179.45</fb>
    <v>5</v>
  </rv>
  <rv s="3">
    <fb>181.1</fb>
    <v>5</v>
  </rv>
  <rv s="3">
    <fb>44936</fb>
    <v>7</v>
  </rv>
  <rv s="3">
    <fb>22031410</fb>
    <v>8</v>
  </rv>
  <rv s="3">
    <fb>139.65</fb>
    <v>5</v>
  </rv>
  <rv s="3">
    <fb>142.35</fb>
    <v>5</v>
  </rv>
  <rv s="3">
    <fb>139.30000000000001</fb>
    <v>5</v>
  </rv>
  <rv s="3">
    <fb>44937</fb>
    <v>7</v>
  </rv>
  <rv s="3">
    <fb>20029318</fb>
    <v>8</v>
  </rv>
  <rv s="3">
    <fb>152.19999999999999</fb>
    <v>5</v>
  </rv>
  <rv s="3">
    <fb>44938</fb>
    <v>7</v>
  </rv>
  <rv s="3">
    <fb>17083850</fb>
    <v>8</v>
  </rv>
  <rv s="3">
    <fb>162.15</fb>
    <v>5</v>
  </rv>
  <rv s="3">
    <fb>150.9</fb>
    <v>5</v>
  </rv>
  <rv s="3">
    <fb>44939</fb>
    <v>7</v>
  </rv>
  <rv s="3">
    <fb>9602389</fb>
    <v>8</v>
  </rv>
  <rv s="3">
    <fb>159.94999999999999</fb>
    <v>5</v>
  </rv>
  <rv s="3">
    <fb>161.44999999999999</fb>
    <v>5</v>
  </rv>
  <rv s="3">
    <fb>157.15</fb>
    <v>5</v>
  </rv>
  <rv s="3">
    <fb>44942</fb>
    <v>7</v>
  </rv>
  <rv s="3">
    <fb>6132867</fb>
    <v>8</v>
  </rv>
  <rv s="3">
    <fb>161.65</fb>
    <v>5</v>
  </rv>
  <rv s="3">
    <fb>162.19999999999999</fb>
    <v>5</v>
  </rv>
  <rv s="3">
    <fb>159.25</fb>
    <v>5</v>
  </rv>
  <rv s="3">
    <fb>44943</fb>
    <v>7</v>
  </rv>
  <rv s="3">
    <fb>7558221</fb>
    <v>8</v>
  </rv>
  <rv s="3">
    <fb>162</fb>
    <v>5</v>
  </rv>
  <rv s="3">
    <fb>157.30000000000001</fb>
    <v>5</v>
  </rv>
  <rv s="3">
    <fb>44944</fb>
    <v>7</v>
  </rv>
  <rv s="3">
    <fb>13322709</fb>
    <v>8</v>
  </rv>
  <rv s="3">
    <fb>160</fb>
    <v>5</v>
  </rv>
  <rv s="3">
    <fb>160.358</fb>
    <v>5</v>
  </rv>
  <rv s="3">
    <fb>154.80000000000001</fb>
    <v>5</v>
  </rv>
  <rv s="3">
    <fb>44945</fb>
    <v>7</v>
  </rv>
  <rv s="3">
    <fb>6752890</fb>
    <v>8</v>
  </rv>
  <rv s="3">
    <fb>154.9</fb>
    <v>5</v>
  </rv>
  <rv s="3">
    <fb>157.80000000000001</fb>
    <v>5</v>
  </rv>
  <rv s="3">
    <fb>152.30000000000001</fb>
    <v>5</v>
  </rv>
  <rv s="3">
    <fb>44946</fb>
    <v>7</v>
  </rv>
  <rv s="3">
    <fb>14772963</fb>
    <v>8</v>
  </rv>
  <rv s="3">
    <fb>153.80000000000001</fb>
    <v>5</v>
  </rv>
  <rv s="3">
    <fb>157.94999999999999</fb>
    <v>5</v>
  </rv>
  <rv s="3">
    <fb>150.63120000000001</fb>
    <v>5</v>
  </rv>
  <rv s="3">
    <fb>44949</fb>
    <v>7</v>
  </rv>
  <rv s="3">
    <fb>5425788</fb>
    <v>8</v>
  </rv>
  <rv s="3">
    <fb>159.85</fb>
    <v>5</v>
  </rv>
  <rv s="3">
    <fb>157.01580000000001</fb>
    <v>5</v>
  </rv>
  <rv s="3">
    <fb>44950</fb>
    <v>7</v>
  </rv>
  <rv s="3">
    <fb>10860788</fb>
    <v>8</v>
  </rv>
  <rv s="3">
    <fb>159.05000000000001</fb>
    <v>5</v>
  </rv>
  <rv s="3">
    <fb>163.35</fb>
    <v>5</v>
  </rv>
  <rv s="3">
    <fb>158.69999999999999</fb>
    <v>5</v>
  </rv>
  <rv s="3">
    <fb>44951</fb>
    <v>7</v>
  </rv>
  <rv s="3">
    <fb>5436944</fb>
    <v>8</v>
  </rv>
  <rv s="3">
    <fb>163.41</fb>
    <v>5</v>
  </rv>
  <rv s="3">
    <fb>158.4</fb>
    <v>5</v>
  </rv>
  <rv s="3">
    <fb>44952</fb>
    <v>7</v>
  </rv>
  <rv s="3">
    <fb>9505433</fb>
    <v>8</v>
  </rv>
  <rv s="3">
    <fb>162.69999999999999</fb>
    <v>5</v>
  </rv>
  <rv s="3">
    <fb>165.9</fb>
    <v>5</v>
  </rv>
  <rv s="3">
    <fb>44953</fb>
    <v>7</v>
  </rv>
  <rv s="3">
    <fb>8169299</fb>
    <v>8</v>
  </rv>
  <rv s="3">
    <fb>164.8</fb>
    <v>5</v>
  </rv>
  <rv s="3">
    <fb>166.8</fb>
    <v>5</v>
  </rv>
  <rv s="3">
    <fb>44956</fb>
    <v>7</v>
  </rv>
  <rv s="3">
    <fb>30132523</fb>
    <v>8</v>
  </rv>
  <rv s="3">
    <fb>160.80000000000001</fb>
    <v>5</v>
  </rv>
  <rv s="3">
    <fb>162.85</fb>
    <v>5</v>
  </rv>
  <rv s="3">
    <fb>159.44999999999999</fb>
    <v>5</v>
  </rv>
  <rv s="3">
    <fb>44957</fb>
    <v>7</v>
  </rv>
  <rv s="3">
    <fb>16150885</fb>
    <v>8</v>
  </rv>
  <rv s="3">
    <fb>161.69999999999999</fb>
    <v>5</v>
  </rv>
  <rv s="3">
    <fb>163.5</fb>
    <v>5</v>
  </rv>
  <rv s="3">
    <fb>160.273</fb>
    <v>5</v>
  </rv>
  <rv s="3">
    <fb>44958</fb>
    <v>7</v>
  </rv>
  <rv s="3">
    <fb>16768433</fb>
    <v>8</v>
  </rv>
  <rv s="3">
    <fb>163.25</fb>
    <v>5</v>
  </rv>
  <rv s="3">
    <fb>165.15</fb>
    <v>5</v>
  </rv>
  <rv s="3">
    <fb>162.25</fb>
    <v>5</v>
  </rv>
  <rv s="3">
    <fb>44959</fb>
    <v>7</v>
  </rv>
  <rv s="3">
    <fb>18485575</fb>
    <v>8</v>
  </rv>
  <rv s="3">
    <fb>167.1</fb>
    <v>5</v>
  </rv>
  <rv s="3">
    <fb>183.15</fb>
    <v>5</v>
  </rv>
  <rv s="3">
    <fb>166.65</fb>
    <v>5</v>
  </rv>
  <rv s="3">
    <fb>44960</fb>
    <v>7</v>
  </rv>
  <rv s="3">
    <fb>14900144</fb>
    <v>8</v>
  </rv>
  <rv s="3">
    <fb>182.55</fb>
    <v>5</v>
  </rv>
  <rv s="3">
    <fb>177.85</fb>
    <v>5</v>
  </rv>
  <rv s="3">
    <fb>44963</fb>
    <v>7</v>
  </rv>
  <rv s="3">
    <fb>11840180</fb>
    <v>8</v>
  </rv>
  <rv s="3">
    <fb>184.4</fb>
    <v>5</v>
  </rv>
  <rv s="3">
    <fb>186.2792</fb>
    <v>5</v>
  </rv>
  <rv s="3">
    <fb>44964</fb>
    <v>7</v>
  </rv>
  <rv s="3">
    <fb>10593769</fb>
    <v>8</v>
  </rv>
  <rv s="3">
    <fb>183.65</fb>
    <v>5</v>
  </rv>
  <rv s="3">
    <fb>176.75</fb>
    <v>5</v>
  </rv>
  <rv s="3">
    <fb>44965</fb>
    <v>7</v>
  </rv>
  <rv s="3">
    <fb>7272555</fb>
    <v>8</v>
  </rv>
  <rv s="3">
    <fb>181.15</fb>
    <v>5</v>
  </rv>
  <rv s="3">
    <fb>119.86</fb>
    <v>5</v>
  </rv>
  <rv s="3">
    <fb>122.72</fb>
    <v>5</v>
  </rv>
  <rv s="3">
    <fb>120.32</fb>
    <v>5</v>
  </rv>
  <rv s="3">
    <fb>121.72</fb>
    <v>5</v>
  </rv>
  <rv s="3">
    <fb>118.02</fb>
    <v>5</v>
  </rv>
  <rv s="3">
    <fb>117.06</fb>
    <v>5</v>
  </rv>
  <rv s="3">
    <fb>114.72</fb>
    <v>5</v>
  </rv>
  <rv s="3">
    <fb>102.38</fb>
    <v>5</v>
  </rv>
  <rv s="3">
    <fb>106.08</fb>
    <v>5</v>
  </rv>
  <rv s="3">
    <fb>103.5</fb>
    <v>5</v>
  </rv>
  <rv s="3">
    <fb>92</fb>
    <v>5</v>
  </rv>
  <rv s="3">
    <fb>98.23</fb>
    <v>5</v>
  </rv>
  <rv s="3">
    <fb>90.23</fb>
    <v>5</v>
  </rv>
  <rv s="3">
    <fb>88.21</fb>
    <v>5</v>
  </rv>
  <rv s="3">
    <fb>91.38</fb>
    <v>5</v>
  </rv>
  <rv s="3">
    <fb>94.38</fb>
    <v>5</v>
  </rv>
  <rv s="3">
    <fb>91.73</fb>
    <v>5</v>
  </rv>
  <rv s="3">
    <fb>93.51</fb>
    <v>5</v>
  </rv>
  <rv s="3">
    <fb>93.78</fb>
    <v>5</v>
  </rv>
  <rv s="3">
    <fb>92.27</fb>
    <v>5</v>
  </rv>
  <rv s="3">
    <fb>93.18</fb>
    <v>5</v>
  </rv>
  <rv s="3">
    <fb>93.1</fb>
    <v>5</v>
  </rv>
  <rv s="3">
    <fb>94.79</fb>
    <v>5</v>
  </rv>
  <rv s="3">
    <fb>92.06</fb>
    <v>5</v>
  </rv>
  <rv s="3">
    <fb>92.3</fb>
    <v>5</v>
  </rv>
  <rv s="3">
    <fb>110.14</fb>
    <v>5</v>
  </rv>
  <rv s="3">
    <fb>98.38</fb>
    <v>5</v>
  </rv>
  <rv s="3">
    <fb>103.06</fb>
    <v>5</v>
  </rv>
  <rv s="3">
    <fb>101.1</fb>
    <v>5</v>
  </rv>
  <rv s="3">
    <fb>99.37</fb>
    <v>5</v>
  </rv>
  <rv s="3">
    <fb>100.36</fb>
    <v>5</v>
  </rv>
  <rv s="3">
    <fb>98.66</fb>
    <v>5</v>
  </rv>
  <rv s="3">
    <fb>96.46</fb>
    <v>5</v>
  </rv>
  <rv s="3">
    <fb>94.75</fb>
    <v>5</v>
  </rv>
  <rv s="3">
    <fb>94.28</fb>
    <v>5</v>
  </rv>
  <rv s="3">
    <fb>89.79</fb>
    <v>5</v>
  </rv>
  <rv s="3">
    <fb>90.03</fb>
    <v>5</v>
  </rv>
  <rv s="3">
    <fb>93.43</fb>
    <v>5</v>
  </rv>
  <rv s="3">
    <fb>96.6</fb>
    <v>5</v>
  </rv>
  <rv s="3">
    <fb>91.57</fb>
    <v>5</v>
  </rv>
  <rv s="3">
    <fb>86.83</fb>
    <v>5</v>
  </rv>
  <rv s="3">
    <fb>84.11</fb>
    <v>5</v>
  </rv>
  <rv s="3">
    <fb>82.38</fb>
    <v>5</v>
  </rv>
  <rv s="3">
    <fb>83.31</fb>
    <v>5</v>
  </rv>
  <rv s="3">
    <fb>83.29</fb>
    <v>5</v>
  </rv>
  <rv s="3">
    <fb>84.2</fb>
    <v>5</v>
  </rv>
  <rv s="3">
    <fb>83.22</fb>
    <v>5</v>
  </rv>
  <rv s="3">
    <fb>81.739999999999995</fb>
    <v>5</v>
  </rv>
  <rv s="3">
    <fb>80.31</fb>
    <v>5</v>
  </rv>
  <rv s="3">
    <fb>78.5</fb>
    <v>5</v>
  </rv>
  <rv s="3">
    <fb>78.25</fb>
    <v>5</v>
  </rv>
  <rv s="3">
    <fb>80.5</fb>
    <v>5</v>
  </rv>
  <rv s="3">
    <fb>81.38</fb>
    <v>5</v>
  </rv>
  <rv s="3">
    <fb>83.85</fb>
    <v>5</v>
  </rv>
  <rv s="3">
    <fb>80.680000000000007</fb>
    <v>5</v>
  </rv>
  <rv s="3">
    <fb>81.209999999999994</fb>
    <v>5</v>
  </rv>
  <rv s="3">
    <fb>84.78</fb>
    <v>5</v>
  </rv>
  <rv s="3">
    <fb>83.03</fb>
    <v>5</v>
  </rv>
  <rv s="3">
    <fb>83.14</fb>
    <v>5</v>
  </rv>
  <rv s="3">
    <fb>80.08</fb>
    <v>5</v>
  </rv>
  <rv s="3">
    <fb>83.52</fb>
    <v>5</v>
  </rv>
  <rv s="3">
    <fb>86.44</fb>
    <v>5</v>
  </rv>
  <rv s="3">
    <fb>86.91</fb>
    <v>5</v>
  </rv>
  <rv s="3">
    <fb>88.99</fb>
    <v>5</v>
  </rv>
  <rv s="3">
    <fb>86.69</fb>
    <v>5</v>
  </rv>
  <rv s="3">
    <fb>88.73</fb>
    <v>5</v>
  </rv>
  <rv s="3">
    <fb>92.92</fb>
    <v>5</v>
  </rv>
  <rv s="3">
    <fb>91.86</fb>
    <v>5</v>
  </rv>
  <rv s="3">
    <fb>92.39</fb>
    <v>5</v>
  </rv>
  <rv s="3">
    <fb>91.69</fb>
    <v>5</v>
  </rv>
  <rv s="3">
    <fb>87.99</fb>
    <v>5</v>
  </rv>
  <rv s="3">
    <fb>86.17</fb>
    <v>5</v>
  </rv>
  <rv s="3">
    <fb>87.92</fb>
    <v>5</v>
  </rv>
  <rv s="3">
    <fb>87.09</fb>
    <v>5</v>
  </rv>
  <rv s="3">
    <fb>87.71</fb>
    <v>5</v>
  </rv>
  <rv s="3">
    <fb>91.5</fb>
    <v>5</v>
  </rv>
  <rv s="3">
    <fb>90.83</fb>
    <v>5</v>
  </rv>
  <rv s="3">
    <fb>86.11</fb>
    <v>5</v>
  </rv>
  <rv s="3">
    <fb>81.849999999999994</fb>
    <v>5</v>
  </rv>
  <rv s="3">
    <fb>80.94</fb>
    <v>5</v>
  </rv>
  <rv s="3">
    <fb>81.81</fb>
    <v>5</v>
  </rv>
  <rv s="3">
    <fb>87.14</fb>
    <v>5</v>
  </rv>
  <rv s="3">
    <fb>82.95</fb>
    <v>5</v>
  </rv>
  <rv s="3">
    <fb>86.08</fb>
    <v>5</v>
  </rv>
  <rv s="3">
    <fb>86.54</fb>
    <v>5</v>
  </rv>
  <rv s="3">
    <fb>79.12</fb>
    <v>5</v>
  </rv>
  <rv s="3">
    <fb>82.12</fb>
    <v>5</v>
  </rv>
  <rv s="3">
    <fb>85.26</fb>
    <v>5</v>
  </rv>
  <rv s="3">
    <fb>87.13</fb>
    <v>5</v>
  </rv>
  <rv s="3">
    <fb>86.74</fb>
    <v>5</v>
  </rv>
  <rv s="3">
    <fb>88.78</fb>
    <v>5</v>
  </rv>
  <rv s="3">
    <fb>88.58</fb>
    <v>5</v>
  </rv>
  <rv s="3">
    <fb>85.32</fb>
    <v>5</v>
  </rv>
  <rv s="3">
    <fb>92.19</fb>
    <v>5</v>
  </rv>
  <rv s="3">
    <fb>93.85</fb>
    <v>5</v>
  </rv>
  <rv s="3">
    <fb>92.03</fb>
    <v>5</v>
  </rv>
  <rv s="3">
    <fb>92.35</fb>
    <v>5</v>
  </rv>
  <rv s="3">
    <fb>92.6</fb>
    <v>5</v>
  </rv>
  <rv s="3">
    <fb>91.95</fb>
    <v>5</v>
  </rv>
  <rv s="3">
    <fb>87.69</fb>
    <v>5</v>
  </rv>
  <rv s="3">
    <fb>87.37</fb>
    <v>5</v>
  </rv>
  <rv s="3">
    <fb>89.04</fb>
    <v>5</v>
  </rv>
  <rv s="3">
    <fb>87.8</fb>
    <v>5</v>
  </rv>
  <rv s="3">
    <fb>90.79</fb>
    <v>5</v>
  </rv>
  <rv s="3">
    <fb>82.65</fb>
    <v>5</v>
  </rv>
  <rv s="3">
    <fb>83</fb>
    <v>5</v>
  </rv>
  <rv s="3">
    <fb>86.7</fb>
    <v>5</v>
  </rv>
  <rv s="3">
    <fb>84.66</fb>
    <v>5</v>
  </rv>
  <rv s="3">
    <fb>85.55</fb>
    <v>5</v>
  </rv>
  <rv s="3">
    <fb>84.76</fb>
    <v>5</v>
  </rv>
  <rv s="3">
    <fb>85.01</fb>
    <v>5</v>
  </rv>
  <rv s="3">
    <fb>85.75</fb>
    <v>5</v>
  </rv>
  <rv s="3">
    <fb>85.9</fb>
    <v>5</v>
  </rv>
  <rv s="3">
    <fb>83.5</fb>
    <v>5</v>
  </rv>
  <rv s="3">
    <fb>83.6</fb>
    <v>5</v>
  </rv>
  <rv s="3">
    <fb>81.260000000000005</fb>
    <v>5</v>
  </rv>
  <rv s="3">
    <fb>80.400000000000006</fb>
    <v>5</v>
  </rv>
  <rv s="3">
    <fb>80.13</fb>
    <v>5</v>
  </rv>
  <rv s="3">
    <fb>80.53</fb>
    <v>5</v>
  </rv>
  <rv s="3">
    <fb>78.48</fb>
    <v>5</v>
  </rv>
  <rv s="3">
    <fb>78.2</fb>
    <v>5</v>
  </rv>
  <rv s="3">
    <fb>77</fb>
    <v>5</v>
  </rv>
  <rv s="3">
    <fb>71.31</fb>
    <v>5</v>
  </rv>
  <rv s="3">
    <fb>75.069999999999993</fb>
    <v>5</v>
  </rv>
  <rv s="3">
    <fb>74.12</fb>
    <v>5</v>
  </rv>
  <rv s="3">
    <fb>76.709999999999994</fb>
    <v>5</v>
  </rv>
  <rv s="3">
    <fb>76.75</fb>
    <v>5</v>
  </rv>
  <rv s="3">
    <fb>78.28</fb>
    <v>5</v>
  </rv>
  <rv s="3">
    <fb>78.44</fb>
    <v>5</v>
  </rv>
  <rv s="3">
    <fb>80.67</fb>
    <v>5</v>
  </rv>
  <rv s="3">
    <fb>78.27</fb>
    <v>5</v>
  </rv>
  <rv s="3">
    <fb>75.16</fb>
    <v>5</v>
  </rv>
  <rv s="3">
    <fb>76.86</fb>
    <v>5</v>
  </rv>
  <rv s="3">
    <fb>75.77</fb>
    <v>5</v>
  </rv>
  <rv s="3">
    <fb>75.819999999999993</fb>
    <v>5</v>
  </rv>
  <rv s="3">
    <fb>74.319999999999993</fb>
    <v>5</v>
  </rv>
  <rv s="3">
    <fb>73.27</fb>
    <v>5</v>
  </rv>
  <rv s="3">
    <fb>71.88</fb>
    <v>5</v>
  </rv>
  <rv s="3">
    <fb>72.67</fb>
    <v>5</v>
  </rv>
  <rv s="3">
    <fb>69.23</fb>
    <v>5</v>
  </rv>
  <rv s="3">
    <fb>66.7</fb>
    <v>5</v>
  </rv>
  <rv s="3">
    <fb>68.260000000000005</fb>
    <v>5</v>
  </rv>
  <rv s="3">
    <fb>69.59</fb>
    <v>5</v>
  </rv>
  <rv s="3">
    <fb>69.77</fb>
    <v>5</v>
  </rv>
  <rv s="3">
    <fb>74.47</fb>
    <v>5</v>
  </rv>
  <rv s="3">
    <fb>73.92</fb>
    <v>5</v>
  </rv>
  <rv s="3">
    <fb>71.290000000000006</fb>
    <v>5</v>
  </rv>
  <rv s="3">
    <fb>70.599999999999994</fb>
    <v>5</v>
  </rv>
  <rv s="3">
    <fb>68.89</fb>
    <v>5</v>
  </rv>
  <rv s="3">
    <fb>69.489999999999995</fb>
    <v>5</v>
  </rv>
  <rv s="3">
    <fb>66.239999999999995</fb>
    <v>5</v>
  </rv>
  <rv s="3">
    <fb>70.010000000000005</fb>
    <v>5</v>
  </rv>
  <rv s="3">
    <fb>70.05</fb>
    <v>5</v>
  </rv>
  <rv s="3">
    <fb>71.569999999999993</fb>
    <v>5</v>
  </rv>
  <rv s="3">
    <fb>74.28</fb>
    <v>5</v>
  </rv>
  <rv s="3">
    <fb>74</fb>
    <v>5</v>
  </rv>
  <rv s="3">
    <fb>73.150000000000006</fb>
    <v>5</v>
  </rv>
  <rv s="3">
    <fb>73.58</fb>
    <v>5</v>
  </rv>
  <rv s="3">
    <fb>73.5</fb>
    <v>5</v>
  </rv>
  <rv s="3">
    <fb>73.69</fb>
    <v>5</v>
  </rv>
  <rv s="3">
    <fb>76.34</fb>
    <v>5</v>
  </rv>
  <rv s="3">
    <fb>76.989999999999995</fb>
    <v>5</v>
  </rv>
  <rv s="3">
    <fb>78.150000000000006</fb>
    <v>5</v>
  </rv>
  <rv s="3">
    <fb>81.5</fb>
    <v>5</v>
  </rv>
  <rv s="3">
    <fb>83.06</fb>
    <v>5</v>
  </rv>
  <rv s="3">
    <fb>80.16</fb>
    <v>5</v>
  </rv>
  <rv s="3">
    <fb>85.11</fb>
    <v>5</v>
  </rv>
  <rv s="3">
    <fb>86.35</fb>
    <v>5</v>
  </rv>
  <rv s="3">
    <fb>88.44</fb>
    <v>5</v>
  </rv>
  <rv s="3">
    <fb>88.62</fb>
    <v>5</v>
  </rv>
  <rv s="3">
    <fb>85.96</fb>
    <v>5</v>
  </rv>
  <rv s="3">
    <fb>89.31</fb>
    <v>5</v>
  </rv>
  <rv s="3">
    <fb>91.6</fb>
    <v>5</v>
  </rv>
  <rv s="3">
    <fb>91.11</fb>
    <v>5</v>
  </rv>
  <rv s="3">
    <fb>87.22</fb>
    <v>5</v>
  </rv>
  <rv s="3">
    <fb>86.6</fb>
    <v>5</v>
  </rv>
  <rv s="3">
    <fb>85.49</fb>
    <v>5</v>
  </rv>
  <rv s="3">
    <fb>84.81</fb>
    <v>5</v>
  </rv>
  <rv s="3">
    <fb>85.29</fb>
    <v>5</v>
  </rv>
  <rv s="3">
    <fb>88.41</fb>
    <v>5</v>
  </rv>
  <rv s="3">
    <fb>91.05</fb>
    <v>5</v>
  </rv>
  <rv s="3">
    <fb>90.85</fb>
    <v>5</v>
  </rv>
  <rv s="3">
    <fb>89.12</fb>
    <v>5</v>
  </rv>
  <rv s="3">
    <fb>90.92</fb>
    <v>5</v>
  </rv>
  <rv s="3">
    <fb>86.93</fb>
    <v>5</v>
  </rv>
  <rv s="3">
    <fb>90.25</fb>
    <v>5</v>
  </rv>
  <rv s="3">
    <fb>90.59</fb>
    <v>5</v>
  </rv>
  <rv s="3">
    <fb>93.49</fb>
    <v>5</v>
  </rv>
  <rv s="3">
    <fb>90.53</fb>
    <v>5</v>
  </rv>
  <rv s="3">
    <fb>91.39</fb>
    <v>5</v>
  </rv>
  <rv s="3">
    <fb>94.05</fb>
    <v>5</v>
  </rv>
  <rv s="3">
    <fb>92.84</fb>
    <v>5</v>
  </rv>
  <rv s="3">
    <fb>90.61</fb>
    <v>5</v>
  </rv>
  <rv s="3">
    <fb>90.29</fb>
    <v>5</v>
  </rv>
  <rv s="3">
    <fb>89.13</fb>
    <v>5</v>
  </rv>
  <rv s="3">
    <fb>87.33</fb>
    <v>5</v>
  </rv>
  <rv s="3">
    <fb>88.84</fb>
    <v>5</v>
  </rv>
  <rv s="3">
    <fb>88.43</fb>
    <v>5</v>
  </rv>
  <rv s="3">
    <fb>91.12</fb>
    <v>5</v>
  </rv>
  <rv s="3">
    <fb>91.1</fb>
    <v>5</v>
  </rv>
  <rv s="3">
    <fb>91.68</fb>
    <v>5</v>
  </rv>
  <rv s="3">
    <fb>92.64</fb>
    <v>5</v>
  </rv>
  <rv s="3">
    <fb>92.45</fb>
    <v>5</v>
  </rv>
  <rv s="3">
    <fb>93.2</fb>
    <v>5</v>
  </rv>
  <rv s="3">
    <fb>98.91</fb>
    <v>5</v>
  </rv>
  <rv s="3">
    <fb>101.4</fb>
    <v>5</v>
  </rv>
  <rv s="3">
    <fb>102.66</fb>
    <v>5</v>
  </rv>
  <rv s="3">
    <fb>103.76</fb>
    <v>5</v>
  </rv>
  <rv s="3">
    <fb>101.02</fb>
    <v>5</v>
  </rv>
  <rv s="3">
    <fb>104</fb>
    <v>5</v>
  </rv>
  <rv s="3">
    <fb>108.76</fb>
    <v>5</v>
  </rv>
  <rv s="3">
    <fb>107.16</fb>
    <v>5</v>
  </rv>
  <rv s="3">
    <fb>108.54</fb>
    <v>5</v>
  </rv>
  <rv s="3">
    <fb>108.26</fb>
    <v>5</v>
  </rv>
  <rv s="3">
    <fb>105.08</fb>
    <v>5</v>
  </rv>
  <rv s="3">
    <fb>106.6</fb>
    <v>5</v>
  </rv>
  <rv s="3">
    <fb>108.2</fb>
    <v>5</v>
  </rv>
  <rv s="3">
    <fb>111.72</fb>
    <v>5</v>
  </rv>
  <rv s="3">
    <fb>113.48</fb>
    <v>5</v>
  </rv>
  <rv s="3">
    <fb>110.2</fb>
    <v>5</v>
  </rv>
  <rv s="3">
    <fb>109.12</fb>
    <v>5</v>
  </rv>
  <rv s="3">
    <fb>105.74</fb>
    <v>5</v>
  </rv>
  <rv s="3">
    <fb>105.18</fb>
    <v>5</v>
  </rv>
  <rv s="3">
    <fb>108.74</fb>
    <v>5</v>
  </rv>
  <rv s="3">
    <fb>109.08</fb>
    <v>5</v>
  </rv>
  <rv s="3">
    <fb>108.08</fb>
    <v>5</v>
  </rv>
  <rv s="3">
    <fb>107.96</fb>
    <v>5</v>
  </rv>
  <rv s="3">
    <fb>109.22</fb>
    <v>5</v>
  </rv>
  <rv s="3">
    <fb>34390579</fb>
    <v>8</v>
  </rv>
  <rv s="3">
    <fb>103.2</fb>
    <v>5</v>
  </rv>
  <rv s="3">
    <fb>105</fb>
    <v>5</v>
  </rv>
  <rv s="3">
    <fb>100.4798</fb>
    <v>5</v>
  </rv>
  <rv s="3">
    <fb>25156995</fb>
    <v>8</v>
  </rv>
  <rv s="3">
    <fb>101.72</fb>
    <v>5</v>
  </rv>
  <rv s="3">
    <fb>103.86</fb>
    <v>5</v>
  </rv>
  <rv s="3">
    <fb>27379250</fb>
    <v>8</v>
  </rv>
  <rv s="3">
    <fb>104.8</fb>
    <v>5</v>
  </rv>
  <rv s="3">
    <fb>48123661</fb>
    <v>8</v>
  </rv>
  <rv s="3">
    <fb>104.3</fb>
    <v>5</v>
  </rv>
  <rv s="3">
    <fb>109.56</fb>
    <v>5</v>
  </rv>
  <rv s="3">
    <fb>104.18</fb>
    <v>5</v>
  </rv>
  <rv s="3">
    <fb>49843606</fb>
    <v>8</v>
  </rv>
  <rv s="3">
    <fb>108.66</fb>
    <v>5</v>
  </rv>
  <rv s="3">
    <fb>106.36</fb>
    <v>5</v>
  </rv>
  <rv s="3">
    <fb>59060597</fb>
    <v>8</v>
  </rv>
  <rv s="3">
    <fb>107.3</fb>
    <v>5</v>
  </rv>
  <rv s="3">
    <fb>109.04</fb>
    <v>5</v>
  </rv>
  <rv s="3">
    <fb>107.22</fb>
    <v>5</v>
  </rv>
  <rv s="3">
    <fb>40126143</fb>
    <v>8</v>
  </rv>
  <rv s="3">
    <fb>108.96</fb>
    <v>5</v>
  </rv>
  <rv s="3">
    <fb>109.46</fb>
    <v>5</v>
  </rv>
  <rv s="3">
    <fb>107.88</fb>
    <v>5</v>
  </rv>
  <rv s="3">
    <fb>38053757</fb>
    <v>8</v>
  </rv>
  <rv s="3">
    <fb>107.78</fb>
    <v>5</v>
  </rv>
  <rv s="3">
    <fb>109.38</fb>
    <v>5</v>
  </rv>
  <rv s="3">
    <fb>104.64</fb>
    <v>5</v>
  </rv>
  <rv s="3">
    <fb>23259241</fb>
    <v>8</v>
  </rv>
  <rv s="3">
    <fb>106.06</fb>
    <v>5</v>
  </rv>
  <rv s="3">
    <fb>107.41</fb>
    <v>5</v>
  </rv>
  <rv s="3">
    <fb>104.2136</fb>
    <v>5</v>
  </rv>
  <rv s="3">
    <fb>34817614</fb>
    <v>8</v>
  </rv>
  <rv s="3">
    <fb>107</fb>
    <v>5</v>
  </rv>
  <rv s="3">
    <fb>65370818</fb>
    <v>8</v>
  </rv>
  <rv s="3">
    <fb>109.72</fb>
    <v>5</v>
  </rv>
  <rv s="3">
    <fb>112.08</fb>
    <v>5</v>
  </rv>
  <rv s="3">
    <fb>108.56</fb>
    <v>5</v>
  </rv>
  <rv s="3">
    <fb>30734999</fb>
    <v>8</v>
  </rv>
  <rv s="3">
    <fb>111.3</fb>
    <v>5</v>
  </rv>
  <rv s="3">
    <fb>112.86</fb>
    <v>5</v>
  </rv>
  <rv s="3">
    <fb>110.90560000000001</fb>
    <v>5</v>
  </rv>
  <rv s="3">
    <fb>39100757</fb>
    <v>8</v>
  </rv>
  <rv s="3">
    <fb>115</fb>
    <v>5</v>
  </rv>
  <rv s="3">
    <fb>63920945</fb>
    <v>8</v>
  </rv>
  <rv s="3">
    <fb>112.2</fb>
    <v>5</v>
  </rv>
  <rv s="3">
    <fb>112.5</fb>
    <v>5</v>
  </rv>
  <rv s="3">
    <fb>108.3</fb>
    <v>5</v>
  </rv>
  <rv s="3">
    <fb>38486593</fb>
    <v>8</v>
  </rv>
  <rv s="3">
    <fb>109.54</fb>
    <v>5</v>
  </rv>
  <rv s="3">
    <fb>109.74</fb>
    <v>5</v>
  </rv>
  <rv s="3">
    <fb>107.2</fb>
    <v>5</v>
  </rv>
  <rv s="3">
    <fb>51865407</fb>
    <v>8</v>
  </rv>
  <rv s="3">
    <fb>108.4</fb>
    <v>5</v>
  </rv>
  <rv s="3">
    <fb>108.6176</fb>
    <v>5</v>
  </rv>
  <rv s="3">
    <fb>105.42</fb>
    <v>5</v>
  </rv>
  <rv s="3">
    <fb>36841677</fb>
    <v>8</v>
  </rv>
  <rv s="3">
    <fb>106.34</fb>
    <v>5</v>
  </rv>
  <rv s="3">
    <fb>22250364</fb>
    <v>8</v>
  </rv>
  <rv s="3">
    <fb>105.5</fb>
    <v>5</v>
  </rv>
  <rv s="3">
    <fb>108.9</fb>
    <v>5</v>
  </rv>
  <rv s="3">
    <fb>105.44</fb>
    <v>5</v>
  </rv>
  <rv s="3">
    <fb>22689960</fb>
    <v>8</v>
  </rv>
  <rv s="3">
    <fb>109.44</fb>
    <v>5</v>
  </rv>
  <rv s="3">
    <fb>107.26</fb>
    <v>5</v>
  </rv>
  <rv s="3">
    <fb>18319350</fb>
    <v>8</v>
  </rv>
  <rv s="3">
    <fb>108.44</fb>
    <v>5</v>
  </rv>
  <rv s="3">
    <fb>108.6678</fb>
    <v>5</v>
  </rv>
  <rv s="3">
    <fb>56841861</fb>
    <v>8</v>
  </rv>
  <rv s="3">
    <fb>108.06</fb>
    <v>5</v>
  </rv>
  <rv s="3">
    <fb>109.28</fb>
    <v>5</v>
  </rv>
  <rv s="3">
    <fb>107.14</fb>
    <v>5</v>
  </rv>
  <rv s="3">
    <fb>15542431</fb>
    <v>8</v>
  </rv>
  <rv s="3">
    <fb>109.02</fb>
    <v>5</v>
  </rv>
  <rv s="3">
    <fb>110.6</fb>
    <v>5</v>
  </rv>
  <rv s="0">
    <v>https://www.bing.com/financeapi/forcetrigger?t=aoaop2&amp;q=XLON%3aJD.&amp;form=skydnc</v>
    <v>Learn more on Bing</v>
  </rv>
  <rv s="1">
    <v>0</v>
    <v>JD SPORTS FASHION PLC (XLON:JD.)</v>
    <v>2</v>
    <v>3</v>
    <v>Finance</v>
    <v>4</v>
    <v>en-GB</v>
    <v>aoaop2</v>
    <v>268435456</v>
    <v>1</v>
    <v>Powered by Refinitiv</v>
    <v>186.65</v>
    <v>88.400999999999996</v>
    <v>2.0451999999999999</v>
    <v>1.65</v>
    <v>9.195E-3</v>
    <v>GBp</v>
    <v>JD Sports Fashion Plc is a United Kingdom-based multichannel retailer of sports, fashion and outdoor brands. The Company specializes in the sale of sports fashion and outdoor footwear and apparel, combining global brands such as Nike, adidas, Puma and The North Face, with own brand labels such as Pink Soda and Supply &amp; Demand. The Company's segments include Sports Fashion and Outdoor. Its sports fashion brands include JD, Size?, Footpatrol, Finish Line, Shor palace, DTLR, Livestock, Sprinter, Sports Zone, Sizeer, JD Gyms, Tessuti and Scotts. Its outdoor brands include Go Outdoors (GO), Blacks, Millets, Tiso, Ultimate Outdoors, Fishing Republic and Naylors. Its Finish Line is a retailer of premium, multi-branded athletic footwear, apparel and accessories in the United States. Shoe Palace is a retailer of branded sports footwear and apparel located on the West Coast of the United States and has over 160 stores, which trade under the Shoe Palace banner.</v>
    <v>44488</v>
    <v>London Stock Exchange</v>
    <v>XLON</v>
    <v>XLON</v>
    <v>Hollins Brook Way, BURY, LANCASHIRE, BL9 8RR GB</v>
    <v>185.55</v>
    <v>Specialty Retailers</v>
    <v>Stock</v>
    <v>44965.714138842188</v>
    <v>4178</v>
    <v>180.2</v>
    <v>9256274000</v>
    <v>JD SPORTS FASHION PLC</v>
    <v>JD SPORTS FASHION PLC</v>
    <v>181.15</v>
    <v>28.439</v>
    <v>179.45</v>
    <v>181.1</v>
    <v>5158136000</v>
    <v>JD.</v>
    <v>JD SPORTS FASHION PLC (XLON:JD.)</v>
    <v>7272555</v>
    <v>14264620</v>
    <v>1985</v>
  </rv>
  <rv s="2">
    <v>4179</v>
  </rv>
  <rv s="0">
    <v>https://www.bing.com/financeapi/forcetrigger?t=aoczu2&amp;q=XLON%3aRR.&amp;form=skydnc</v>
    <v>Learn more on Bing</v>
  </rv>
  <rv s="1">
    <v>0</v>
    <v>ROLLS-ROYCE HOLDINGS PLC (XLON:RR.)</v>
    <v>2</v>
    <v>3</v>
    <v>Finance</v>
    <v>4</v>
    <v>en-GB</v>
    <v>aoczu2</v>
    <v>268435456</v>
    <v>1</v>
    <v>Powered by Refinitiv</v>
    <v>122.72</v>
    <v>64.44</v>
    <v>1.7621</v>
    <v>1.26</v>
    <v>1.1671000000000001E-2</v>
    <v>GBp</v>
    <v>Rolls-Royce Holdings plc is a United Kingdom-based engineering company. The Company is a broad-based power and propulsion provider. The Company's segments include Civil Aerospace, Defence, Power Systems, and New Markets. The Civil Aerospace segment is engaged in the development, manufacture, marketing and sales of commercial aero engines and aftermarket services. The Defence segment is engaged in the development, manufacture, marketing and sales of military aero engines, naval engines, submarine nuclear power plants and aftermarket services. The Power Systems segment is engaged in the development, manufacture, marketing, and sales of integrated solutions for onsite power and propulsion. The New Markets segment is engaged in the development, manufacture, and sales of small modular reactor (SMR) and new electrical power solutions. The Company has customers in over 150 countries and operates in more than 50 countries worldwide.</v>
    <v>44000</v>
    <v>London Stock Exchange</v>
    <v>XLON</v>
    <v>XLON</v>
    <v>Kings Place, 90 York Way, LONDON, UNITED KINGDOM-NA, N1 9FX GB</v>
    <v>110.6</v>
    <v>Aerospace &amp; Defense</v>
    <v>Stock</v>
    <v>44965.714144606252</v>
    <v>4181</v>
    <v>107.9</v>
    <v>9033657000</v>
    <v>ROLLS-ROYCE HOLDINGS PLC</v>
    <v>ROLLS-ROYCE HOLDINGS PLC</v>
    <v>109.02</v>
    <v>0</v>
    <v>107.96</v>
    <v>109.22</v>
    <v>8367597000</v>
    <v>RR.</v>
    <v>ROLLS-ROYCE HOLDINGS PLC (XLON:RR.)</v>
    <v>15542431</v>
    <v>38104900</v>
    <v>2011</v>
  </rv>
  <rv s="2">
    <v>4182</v>
  </rv>
  <rv s="5">
    <v>9</v>
    <v>XLON:JD.</v>
    <v>Daily</v>
    <v>44601</v>
    <v>44966</v>
    <v>0</v>
    <v>1</v>
    <v>638114112000000000,638115103478312420,0</v>
    <v>0</v>
    <v>aoaop2</v>
    <v>XLON:JD.</v>
    <v>1</v>
  </rv>
  <rv s="6">
    <v>10</v>
    <v>XLON:JD.</v>
    <v>Daily</v>
    <v>44936</v>
    <v>44966</v>
    <v>0</v>
    <v>1</v>
    <v>638114112000000000,638115104541136700,0</v>
    <v>2</v>
    <v>aoaop2</v>
    <v>XLON:JD.</v>
    <v>3</v>
    <v>4</v>
    <v>5</v>
    <v>6</v>
    <v>7</v>
  </rv>
  <rv s="5">
    <v>9</v>
    <v>aocnu2</v>
    <v>Daily</v>
    <v>44601</v>
    <v>44966</v>
    <v>0</v>
    <v>1</v>
    <v>638113248000000000,638114978144028283,0</v>
    <v>8</v>
    <v>aocnu2</v>
    <v/>
    <v>9</v>
  </rv>
  <rv s="5">
    <v>9</v>
    <v>c4g7pr</v>
    <v>Daily</v>
    <v>44601</v>
    <v>44966</v>
    <v>0</v>
    <v>1</v>
    <v>638113248000000000,638114978144303426,0</v>
    <v>8</v>
    <v>c4g7pr</v>
    <v/>
    <v>10</v>
  </rv>
  <rv s="5">
    <v>9</v>
    <v>aocwkr</v>
    <v>Daily</v>
    <v>44601</v>
    <v>44966</v>
    <v>0</v>
    <v>1</v>
    <v>638113248000000000,638114978144028479,0</v>
    <v>8</v>
    <v>aocwkr</v>
    <v/>
    <v>11</v>
  </rv>
  <rv s="5">
    <v>9</v>
    <v>XLON:RR.</v>
    <v>Daily</v>
    <v>44601</v>
    <v>44966</v>
    <v>0</v>
    <v>1</v>
    <v>638114112000000000,638115083167130296,0</v>
    <v>0</v>
    <v>aoczu2</v>
    <v>XLON:RR.</v>
    <v>12</v>
  </rv>
  <rv s="6">
    <v>10</v>
    <v>XLON:RR.</v>
    <v>Daily</v>
    <v>44936</v>
    <v>44966</v>
    <v>0</v>
    <v>1</v>
    <v>638114112000000000,638115085571963981,0</v>
    <v>2</v>
    <v>aoczu2</v>
    <v>XLON:RR.</v>
    <v>13</v>
    <v>14</v>
    <v>15</v>
    <v>16</v>
    <v>17</v>
  </rv>
  <rv s="5">
    <v>9</v>
    <v>ao9rm7</v>
    <v>Daily</v>
    <v>44601</v>
    <v>44966</v>
    <v>0</v>
    <v>1</v>
    <v>638113248000000000,638114978144048199,0</v>
    <v>8</v>
    <v>ao9rm7</v>
    <v/>
    <v>18</v>
  </rv>
  <rv s="5">
    <v>9</v>
    <v>aof8sm</v>
    <v>Daily</v>
    <v>44601</v>
    <v>44966</v>
    <v>0</v>
    <v>1</v>
    <v>638113248000000000,638114978144017774,0</v>
    <v>8</v>
    <v>aof8sm</v>
    <v/>
    <v>19</v>
  </rv>
  <rv s="5">
    <v>9</v>
    <v>c6tqbh</v>
    <v>Daily</v>
    <v>44601</v>
    <v>44966</v>
    <v>0</v>
    <v>1</v>
    <v>638113248000000000,638114978144034576,0</v>
    <v>20</v>
    <v>c6tqbh</v>
    <v/>
    <v>21</v>
  </rv>
  <rv s="5">
    <v>9</v>
    <v>ao6rmw</v>
    <v>Daily</v>
    <v>44601</v>
    <v>44966</v>
    <v>0</v>
    <v>1</v>
    <v>638113248000000000,638114978144303660,0</v>
    <v>8</v>
    <v>ao6rmw</v>
    <v/>
    <v>22</v>
  </rv>
  <rv s="5">
    <v>9</v>
    <v>aocohw</v>
    <v>Daily</v>
    <v>44601</v>
    <v>44966</v>
    <v>0</v>
    <v>1</v>
    <v>638113248000000000,638114978144030511,0</v>
    <v>8</v>
    <v>aocohw</v>
    <v/>
    <v>23</v>
  </rv>
  <rv s="5">
    <v>9</v>
    <v>aocu52</v>
    <v>Daily</v>
    <v>44601</v>
    <v>44966</v>
    <v>0</v>
    <v>1</v>
    <v>638113248000000000,638114978144047651,0</v>
    <v>8</v>
    <v>aocu52</v>
    <v/>
    <v>24</v>
  </rv>
  <rv s="5">
    <v>9</v>
    <v>aoc652</v>
    <v>Daily</v>
    <v>44601</v>
    <v>44966</v>
    <v>0</v>
    <v>1</v>
    <v>638113248000000000,638114978144027738,0</v>
    <v>8</v>
    <v>aoc652</v>
    <v/>
    <v>25</v>
  </rv>
  <rv s="5">
    <v>9</v>
    <v>ao6nk2</v>
    <v>Daily</v>
    <v>44601</v>
    <v>44966</v>
    <v>0</v>
    <v>1</v>
    <v>638113248000000000,638114978144313391,0</v>
    <v>8</v>
    <v>ao6nk2</v>
    <v/>
    <v>26</v>
  </rv>
  <rv s="5">
    <v>9</v>
    <v>bqpydm</v>
    <v>Daily</v>
    <v>44601</v>
    <v>44966</v>
    <v>0</v>
    <v>1</v>
    <v>638113248000000000,638114978144311217,0</v>
    <v>8</v>
    <v>bqpydm</v>
    <v/>
    <v>27</v>
  </rv>
  <rv s="5">
    <v>9</v>
    <v>ao95c7</v>
    <v>Daily</v>
    <v>44601</v>
    <v>44966</v>
    <v>0</v>
    <v>1</v>
    <v>638113248000000000,638114978144037694,0</v>
    <v>8</v>
    <v>ao95c7</v>
    <v/>
    <v>28</v>
  </rv>
  <rv s="5">
    <v>9</v>
    <v>aob7c7</v>
    <v>Daily</v>
    <v>44601</v>
    <v>44966</v>
    <v>0</v>
    <v>1</v>
    <v>638113248000000000,638114978144025361,0</v>
    <v>8</v>
    <v>aob7c7</v>
    <v/>
    <v>29</v>
  </rv>
  <rv s="5">
    <v>9</v>
    <v>ao6fsm</v>
    <v>Daily</v>
    <v>44601</v>
    <v>44966</v>
    <v>0</v>
    <v>1</v>
    <v>638113248000000000,638114978144306472,0</v>
    <v>8</v>
    <v>ao6fsm</v>
    <v/>
    <v>30</v>
  </rv>
  <rv s="5">
    <v>9</v>
    <v>ao91z2</v>
    <v>Daily</v>
    <v>44601</v>
    <v>44966</v>
    <v>0</v>
    <v>1</v>
    <v>638113248000000000,638114978144301260,0</v>
    <v>8</v>
    <v>ao91z2</v>
    <v/>
    <v>31</v>
  </rv>
  <rv s="5">
    <v>9</v>
    <v>ao5k4c</v>
    <v>Daily</v>
    <v>44601</v>
    <v>44966</v>
    <v>0</v>
    <v>1</v>
    <v>638113248000000000,638114978144296123,0</v>
    <v>8</v>
    <v>ao5k4c</v>
    <v/>
    <v>32</v>
  </rv>
</rvData>
</file>

<file path=xl/richData/rdrichvaluestructure.xml><?xml version="1.0" encoding="utf-8"?>
<rvStructures xmlns="http://schemas.microsoft.com/office/spreadsheetml/2017/richdata" count="7">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11">
    <spb s="0">
      <v>0</v>
      <v>Name</v>
      <v>LearnMoreOnLink</v>
    </spb>
    <spb s="1">
      <v>0</v>
      <v>0</v>
      <v>0</v>
    </spb>
    <spb s="2">
      <v>1</v>
      <v>1</v>
      <v>1</v>
      <v>1</v>
    </spb>
    <spb s="3">
      <v>1</v>
      <v>2</v>
      <v>2</v>
      <v>1</v>
      <v>3</v>
      <v>1</v>
      <v>1</v>
      <v>1</v>
      <v>4</v>
      <v>4</v>
      <v>5</v>
      <v>6</v>
      <v>1</v>
      <v>1</v>
      <v>1</v>
      <v>4</v>
      <v>7</v>
      <v>8</v>
      <v>9</v>
      <v>4</v>
    </spb>
    <spb s="4">
      <v>Delayed 15 minutes</v>
      <v>from previous close</v>
      <v>from previous close</v>
      <v>LSE</v>
      <v>GMT</v>
    </spb>
    <spb s="5">
      <v>1</v>
    </spb>
    <spb s="3">
      <v>1</v>
      <v>2</v>
      <v>2</v>
      <v>1</v>
      <v>3</v>
      <v>1</v>
      <v>1</v>
      <v>1</v>
      <v>4</v>
      <v>4</v>
      <v>5</v>
      <v>10</v>
      <v>1</v>
      <v>1</v>
      <v>1</v>
      <v>4</v>
      <v>7</v>
      <v>8</v>
      <v>9</v>
      <v>4</v>
    </spb>
    <spb s="5">
      <v>11</v>
    </spb>
    <spb s="5">
      <v>4</v>
    </spb>
    <spb s="6">
      <v>11</v>
      <v>1</v>
    </spb>
    <spb s="7">
      <v>1</v>
      <v>11</v>
      <v>1</v>
      <v>1</v>
      <v>1</v>
      <v>4</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Date" t="i"/>
    <k n="Close"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2" formatCode="0.00"/>
    </x:dxf>
    <x:dxf>
      <x:numFmt numFmtId="0" formatCode="General"/>
    </x:dxf>
    <x:dxf>
      <x:numFmt numFmtId="14" formatCode="0.00%"/>
    </x:dxf>
    <x:dxf>
      <x:numFmt numFmtId="3" formatCode="#,##0"/>
    </x:dxf>
    <x:dxf>
      <x:numFmt numFmtId="19" formatCode="dd/mm/yy"/>
    </x:dxf>
    <x:dxf>
      <x:numFmt numFmtId="27" formatCode="dd/mm/yy\ h:mm"/>
    </x:dxf>
    <x:dxf>
      <x:numFmt numFmtId="35" formatCode="_(* #,##0.00_);_(* \(#,##0.00\);_(* &quot;-&quot;??_);_(@_)"/>
    </x:dxf>
    <x:dxf>
      <x:numFmt numFmtId="4" formatCode="#,##0.00"/>
    </x:dxf>
    <x:dxf>
      <x:numFmt numFmtId="1" formatCode="0"/>
    </x:dxf>
  </dxfs>
  <richProperties>
    <rPr n="NumberFormat" t="s"/>
    <rPr n="IsTitleField" t="b"/>
  </richProperties>
  <richStyles>
    <rSty dxfid="6">
      <rpv i="0">_(* #,##0.00_);_(* (#,##0.00);_(* "-"??_);_(@_)</rpv>
    </rSty>
    <rSty dxfid="7">
      <rpv i="0">#,##0.00</rpv>
    </rSty>
    <rSty>
      <rpv i="1">1</rpv>
    </rSty>
    <rSty dxfid="3">
      <rpv i="0">#,##0</rpv>
    </rSty>
    <rSty dxfid="2"/>
    <rSty dxfid="1">
      <rpv i="0">_([$£-en-GB]* #,##0_);_([$£-en-GB]* (#,##0);_([$£-en-GB]* "-"_);_(@_)</rpv>
    </rSty>
    <rSty dxfid="5"/>
    <rSty dxfid="8">
      <rpv i="0">0</rpv>
    </rSty>
    <rSty dxfid="0">
      <rpv i="0">0.00</rpv>
    </rSty>
    <rSty dxfid="1">
      <rpv i="0">_([$$-en-CA]* #,##0_);_([$$-en-CA]* (#,##0);_([$$-en-CA]* "-"_);_(@_)</rpv>
    </rSty>
    <rSty dxfid="4"/>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1509B77-4EE3-B745-A298-D7498A1CC7E3}" name="Table4" displayName="Table4" ref="A2:H27" totalsRowShown="0" headerRowDxfId="9" dataDxfId="19" headerRowBorderDxfId="17" tableBorderDxfId="18" totalsRowBorderDxfId="16">
  <autoFilter ref="A2:H27" xr:uid="{C1509B77-4EE3-B745-A298-D7498A1CC7E3}"/>
  <tableColumns count="8">
    <tableColumn id="7" xr3:uid="{ACAA3D88-EC4B-2144-B754-4829E360D862}" name="Date" dataDxfId="15"/>
    <tableColumn id="1" xr3:uid="{D446E962-FD53-614C-865C-9DCF63D710E5}" name="Stocks" dataDxfId="14"/>
    <tableColumn id="3" xr3:uid="{37B3C281-D5B2-4447-A29A-DE046030B8A3}" name="Ticker symbol" dataDxfId="13">
      <calculatedColumnFormula array="1">_FV(Table4[[#This Row],[Stocks]],"Ticker symbol",TRUE)</calculatedColumnFormula>
    </tableColumn>
    <tableColumn id="4" xr3:uid="{A9CF2880-C2F3-F74D-B44D-1CD8C6AA0519}" name="Currency" dataDxfId="12">
      <calculatedColumnFormula array="1">_FV(Table4[[#This Row],[Stocks]],"Currency")</calculatedColumnFormula>
    </tableColumn>
    <tableColumn id="5" xr3:uid="{A9E33D9C-FE8B-6447-85EC-23AE44C5AF38}" name="Price" dataDxfId="8">
      <calculatedColumnFormula array="1">_FV(Table4[[#This Row],[Stocks]],"Price")</calculatedColumnFormula>
    </tableColumn>
    <tableColumn id="8" xr3:uid="{1280BC38-BC62-D248-800E-747B74CD8850}" name="Units" dataDxfId="11"/>
    <tableColumn id="10" xr3:uid="{A1A94F12-50FD-5948-BD6A-30C8B55DFB26}" name="Transaction Amount" dataDxfId="7" dataCellStyle="Currency">
      <calculatedColumnFormula>Table4[[#This Row],[Price]]*Table4[[#This Row],[Units]]</calculatedColumnFormula>
    </tableColumn>
    <tableColumn id="11" xr3:uid="{D421DA65-170D-0843-9E33-3E49B18FBD35}" name="Transaction" dataDxfId="10"/>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180BBF1-5C42-9D43-9E5F-26ECCE697BFF}" name="Table15" displayName="Table15" ref="A2:H4" totalsRowShown="0">
  <autoFilter ref="A2:H4" xr:uid="{0180BBF1-5C42-9D43-9E5F-26ECCE697BFF}"/>
  <tableColumns count="8">
    <tableColumn id="1" xr3:uid="{82F041F9-44A1-AF43-A085-50284A0D3EE6}" name="Stock"/>
    <tableColumn id="2" xr3:uid="{3C2CCD63-C89F-B84B-8060-EAB51549B89B}" name="Ticker Symbol" dataDxfId="6">
      <calculatedColumnFormula array="1">_FV(Table15[[#This Row],[Stock]],"Ticker symbol",TRUE)</calculatedColumnFormula>
    </tableColumn>
    <tableColumn id="3" xr3:uid="{BD467064-84BF-9B40-A189-F62050906B00}" name="52 Weeks high" dataDxfId="4">
      <calculatedColumnFormula>_FV(Table15[[#This Row],[Stock]],"52 week high",TRUE)</calculatedColumnFormula>
    </tableColumn>
    <tableColumn id="4" xr3:uid="{97BAAB3C-3353-E942-AD0A-669E870F1DC2}" name="52 Weeks Low" dataDxfId="3">
      <calculatedColumnFormula>_FV(Table15[[#This Row],[Stock]],"52 week low",TRUE)</calculatedColumnFormula>
    </tableColumn>
    <tableColumn id="5" xr3:uid="{8559BE50-9C4C-834F-8736-F98639690376}" name="Price" dataDxfId="2">
      <calculatedColumnFormula array="1">_FV(Table15[[#This Row],[Stock]],"Price")</calculatedColumnFormula>
    </tableColumn>
    <tableColumn id="9" xr3:uid="{F21E73D6-73D0-1D40-A627-573BC9447352}" name="P/E" dataDxfId="1">
      <calculatedColumnFormula array="1">_FV(Table15[[#This Row],[Stock]],"P/E",TRUE)</calculatedColumnFormula>
    </tableColumn>
    <tableColumn id="11" xr3:uid="{569B7E36-E02E-854B-86CC-711A7936AFFC}" name="Change (%)" dataDxfId="5">
      <calculatedColumnFormula array="1">_FV(Table15[[#This Row],[Stock]],"Change (%)",TRUE)</calculatedColumnFormula>
    </tableColumn>
    <tableColumn id="13" xr3:uid="{A94A063E-27D8-FD49-AC45-3089A8DA2F97}" name="Exchange abbreviation" dataDxfId="0">
      <calculatedColumnFormula array="1">_FV(Table15[[#This Row],[Stock]],"Exchange abbreviation",TRUE)</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C611A-FE28-9842-B916-13E2F258B8E0}">
  <dimension ref="A1:JG32"/>
  <sheetViews>
    <sheetView showGridLines="0" tabSelected="1" zoomScale="91" zoomScaleNormal="91" workbookViewId="0">
      <selection activeCell="J32" sqref="J32"/>
    </sheetView>
  </sheetViews>
  <sheetFormatPr baseColWidth="10" defaultRowHeight="16" x14ac:dyDescent="0.2"/>
  <cols>
    <col min="1" max="1" width="65.5" customWidth="1"/>
    <col min="2" max="2" width="36.1640625" customWidth="1"/>
    <col min="4" max="4" width="17.83203125" style="31" customWidth="1"/>
    <col min="5" max="5" width="25.83203125" style="46" customWidth="1"/>
    <col min="6" max="6" width="19.1640625" style="41" customWidth="1"/>
    <col min="7" max="7" width="13.1640625" style="36" customWidth="1"/>
    <col min="8" max="8" width="20.1640625" style="44" customWidth="1"/>
    <col min="9" max="9" width="29.1640625" style="22" customWidth="1"/>
    <col min="10" max="10" width="27.6640625" style="21" customWidth="1"/>
  </cols>
  <sheetData>
    <row r="1" spans="1:267" ht="26" customHeight="1" x14ac:dyDescent="0.2">
      <c r="A1" s="56" t="s">
        <v>19</v>
      </c>
      <c r="B1" s="32"/>
      <c r="C1" s="32"/>
      <c r="D1" s="32"/>
      <c r="E1" s="42" t="s">
        <v>20</v>
      </c>
      <c r="F1" s="57" t="s">
        <v>15</v>
      </c>
      <c r="G1" s="57"/>
      <c r="H1" s="42" t="s">
        <v>21</v>
      </c>
      <c r="I1" s="32"/>
    </row>
    <row r="2" spans="1:267" ht="29" customHeight="1" x14ac:dyDescent="0.3">
      <c r="A2" s="35"/>
      <c r="B2" s="32"/>
      <c r="C2" s="32"/>
      <c r="D2" s="32"/>
      <c r="E2" s="45">
        <f>SUM((_xlfn.ANCHORARRAY(E5)))</f>
        <v>4969374.2399999993</v>
      </c>
      <c r="F2" s="47">
        <f>SUM((_xlfn.ANCHORARRAY(F5)))</f>
        <v>-15975.49000000024</v>
      </c>
      <c r="G2" s="37">
        <f>F2/(E2-F2)</f>
        <v>-3.2044873208925788E-3</v>
      </c>
      <c r="H2" s="43">
        <f>SUM(_xlfn.ANCHORARRAY(H5))</f>
        <v>936748.29</v>
      </c>
      <c r="I2" s="32"/>
    </row>
    <row r="3" spans="1:267" ht="15" hidden="1" customHeight="1" x14ac:dyDescent="0.25">
      <c r="A3" s="35"/>
      <c r="F3" s="39" t="e">
        <f>SUM((_xlfn.ANCHORARRAY(F6)))</f>
        <v>#REF!</v>
      </c>
    </row>
    <row r="4" spans="1:267" s="33" customFormat="1" ht="21" x14ac:dyDescent="0.25">
      <c r="A4" s="60" t="s">
        <v>17</v>
      </c>
      <c r="B4" s="61" t="s">
        <v>12</v>
      </c>
      <c r="C4" s="61" t="s">
        <v>10</v>
      </c>
      <c r="D4" s="62" t="s">
        <v>13</v>
      </c>
      <c r="E4" s="63" t="s">
        <v>14</v>
      </c>
      <c r="F4" s="64" t="s">
        <v>15</v>
      </c>
      <c r="G4" s="64"/>
      <c r="H4" s="63" t="s">
        <v>16</v>
      </c>
      <c r="I4" s="65" t="s">
        <v>18</v>
      </c>
      <c r="J4" s="34"/>
    </row>
    <row r="5" spans="1:267" ht="22" customHeight="1" x14ac:dyDescent="0.2">
      <c r="A5" s="2" t="e" cm="1" vm="1">
        <f t="array" ref="A5:A21">_xlfn._xlws.SORT(_xlfn.UNIQUE(_xlfn._xlws.FILTER(Table4[Stocks],SUMIF(Table4[Stocks],Table4[Stocks],Table4[Units])&lt;&gt;0)))</f>
        <v>#VALUE!</v>
      </c>
      <c r="B5" s="2" t="str" cm="1">
        <f t="array" ref="B5:B21">_FV(_xlfn.ANCHORARRAY(A5),"Industry")</f>
        <v>Telecommunications Services</v>
      </c>
      <c r="C5" s="66" cm="1">
        <f t="array" ref="C5:C21">SUMIF(Table4[Stocks],_xlfn.ANCHORARRAY(A5),Table4[Units])</f>
        <v>3</v>
      </c>
      <c r="D5" s="67" cm="1">
        <f t="array" ref="D5:D21">_FV(_xlfn.ANCHORARRAY(A5),"Price")</f>
        <v>122</v>
      </c>
      <c r="E5" s="68" cm="1">
        <f t="array" ref="E5:E21">_xlfn.ANCHORARRAY(C5)*_xlfn.ANCHORARRAY(D5)</f>
        <v>366</v>
      </c>
      <c r="F5" s="40" cm="1">
        <f t="array" ref="F5:F21">(_xlfn.ANCHORARRAY(D5)-_FV(_xlfn.ANCHORARRAY(A5),"Previous close",TRUE))*_xlfn.ANCHORARRAY(C5)</f>
        <v>2.7000000000000171</v>
      </c>
      <c r="G5" s="36" cm="1">
        <f t="array" ref="G5:G21">_xlfn.ANCHORARRAY(F5)/(_xlfn.ANCHORARRAY(E5)-_xlfn.ANCHORARRAY(F5))</f>
        <v>7.4318744838976535E-3</v>
      </c>
      <c r="H5" s="69" cm="1">
        <f t="array" ref="H5:H21">-SUMIF(Table4[Stocks],_xlfn.ANCHORARRAY(A5),Table4[Transaction Amount])+_xlfn.ANCHORARRAY(E5)</f>
        <v>130.29000000000002</v>
      </c>
      <c r="I5" s="70"/>
      <c r="J5" s="21" cm="1" vm="2">
        <f t="array" aca="1" ref="J5:JF5" ca="1">TRANSPOSE(_xlfn.STOCKHISTORY(A5,TODAY()-365,TODAY(),0,0,1))</f>
        <v>139.1</v>
      </c>
      <c r="K5" s="22" vm="3">
        <f ca="1"/>
        <v>144</v>
      </c>
      <c r="L5" s="22" vm="4">
        <f ca="1"/>
        <v>147.80000000000001</v>
      </c>
      <c r="M5" s="22" vm="5">
        <f ca="1"/>
        <v>144.30000000000001</v>
      </c>
      <c r="N5" s="22" vm="6">
        <f ca="1"/>
        <v>150</v>
      </c>
      <c r="O5" s="22" vm="7">
        <f ca="1"/>
        <v>151.1</v>
      </c>
      <c r="P5" s="22" vm="8">
        <f ca="1"/>
        <v>151.4</v>
      </c>
      <c r="Q5" s="22" vm="9">
        <f ca="1"/>
        <v>153.9</v>
      </c>
      <c r="R5" s="22" vm="10">
        <f ca="1"/>
        <v>154.5</v>
      </c>
      <c r="S5" s="22" vm="11">
        <f ca="1"/>
        <v>152.5</v>
      </c>
      <c r="T5" s="22" vm="12">
        <f ca="1"/>
        <v>149.4</v>
      </c>
      <c r="U5" s="22" vm="13">
        <f ca="1"/>
        <v>138.9</v>
      </c>
      <c r="V5" s="22" vm="14">
        <f ca="1"/>
        <v>144.5</v>
      </c>
      <c r="W5" s="22" vm="15">
        <f ca="1"/>
        <v>142.1</v>
      </c>
      <c r="X5" s="22" vm="16">
        <f ca="1"/>
        <v>142.30000000000001</v>
      </c>
      <c r="Y5" s="22" vm="17">
        <f ca="1"/>
        <v>147.69999999999999</v>
      </c>
      <c r="Z5" s="22" vm="18">
        <f ca="1"/>
        <v>139</v>
      </c>
      <c r="AA5" s="22" vm="19">
        <f ca="1"/>
        <v>131.69999999999999</v>
      </c>
      <c r="AB5" s="22" vm="20">
        <f ca="1"/>
        <v>127.9</v>
      </c>
      <c r="AC5" s="22" vm="21">
        <f ca="1"/>
        <v>129.30000000000001</v>
      </c>
      <c r="AD5" s="22" vm="22">
        <f ca="1"/>
        <v>137.6</v>
      </c>
      <c r="AE5" s="22" vm="23">
        <f ca="1"/>
        <v>139.80000000000001</v>
      </c>
      <c r="AF5" s="22" vm="23">
        <f ca="1"/>
        <v>139.80000000000001</v>
      </c>
      <c r="AG5" s="22" vm="24">
        <f ca="1"/>
        <v>142.4</v>
      </c>
      <c r="AH5" s="22" vm="25">
        <f ca="1"/>
        <v>143</v>
      </c>
      <c r="AI5" s="22" vm="16">
        <f ca="1"/>
        <v>142.30000000000001</v>
      </c>
      <c r="AJ5" s="22" vm="26">
        <f ca="1"/>
        <v>146.6</v>
      </c>
      <c r="AK5" s="22" vm="25">
        <f ca="1"/>
        <v>143</v>
      </c>
      <c r="AL5" s="22" vm="27">
        <f ca="1"/>
        <v>152</v>
      </c>
      <c r="AM5" s="22" vm="28">
        <f ca="1"/>
        <v>149.80000000000001</v>
      </c>
      <c r="AN5" s="22" vm="29">
        <f ca="1"/>
        <v>151</v>
      </c>
      <c r="AO5" s="22" vm="30">
        <f ca="1"/>
        <v>155.5</v>
      </c>
      <c r="AP5" s="22" vm="18">
        <f ca="1"/>
        <v>139</v>
      </c>
      <c r="AQ5" s="22" vm="31">
        <f ca="1"/>
        <v>139.5</v>
      </c>
      <c r="AR5" s="22" vm="32">
        <f ca="1"/>
        <v>141</v>
      </c>
      <c r="AS5" s="22" vm="31">
        <f ca="1"/>
        <v>139.5</v>
      </c>
      <c r="AT5" s="22" vm="31">
        <f ca="1"/>
        <v>139.5</v>
      </c>
      <c r="AU5" s="22" vm="33">
        <f ca="1"/>
        <v>141.5</v>
      </c>
      <c r="AV5" s="22" vm="3">
        <f ca="1"/>
        <v>144</v>
      </c>
      <c r="AW5" s="22" vm="34">
        <f ca="1"/>
        <v>138.30000000000001</v>
      </c>
      <c r="AX5" s="22" vm="35">
        <f ca="1"/>
        <v>138.80000000000001</v>
      </c>
      <c r="AY5" s="22" vm="16">
        <f ca="1"/>
        <v>142.30000000000001</v>
      </c>
      <c r="AZ5" s="22" vm="36">
        <f ca="1"/>
        <v>143.9</v>
      </c>
      <c r="BA5" s="22" vm="37">
        <f ca="1"/>
        <v>144.19999999999999</v>
      </c>
      <c r="BB5" s="22" vm="4">
        <f ca="1"/>
        <v>147.80000000000001</v>
      </c>
      <c r="BC5" s="22" vm="38">
        <f ca="1"/>
        <v>149.19999999999999</v>
      </c>
      <c r="BD5" s="22" vm="39">
        <f ca="1"/>
        <v>148.5</v>
      </c>
      <c r="BE5" s="22" vm="12">
        <f ca="1"/>
        <v>149.4</v>
      </c>
      <c r="BF5" s="22" vm="17">
        <f ca="1"/>
        <v>147.69999999999999</v>
      </c>
      <c r="BG5" s="22" vm="26">
        <f ca="1"/>
        <v>146.6</v>
      </c>
      <c r="BH5" s="22" vm="40">
        <f ca="1"/>
        <v>145.9</v>
      </c>
      <c r="BI5" s="22" vm="3">
        <f ca="1"/>
        <v>144</v>
      </c>
      <c r="BJ5" s="22" vm="41">
        <f ca="1"/>
        <v>143.5</v>
      </c>
      <c r="BK5" s="22" vm="42">
        <f ca="1"/>
        <v>143.19999999999999</v>
      </c>
      <c r="BL5" s="22" vm="43">
        <f ca="1"/>
        <v>149.1</v>
      </c>
      <c r="BM5" s="22" vm="26">
        <f ca="1"/>
        <v>146.6</v>
      </c>
      <c r="BN5" s="22" t="e" vm="44">
        <f ca="1"/>
        <v>#N/A</v>
      </c>
      <c r="BO5" s="22" vm="45">
        <f ca="1"/>
        <v>146</v>
      </c>
      <c r="BP5" s="22" vm="46">
        <f ca="1"/>
        <v>145.19999999999999</v>
      </c>
      <c r="BQ5" s="22" vm="47">
        <f ca="1"/>
        <v>148</v>
      </c>
      <c r="BR5" s="22" vm="45">
        <f ca="1"/>
        <v>146</v>
      </c>
      <c r="BS5" s="22" vm="48">
        <f ca="1"/>
        <v>144.1</v>
      </c>
      <c r="BT5" s="22" vm="49">
        <f ca="1"/>
        <v>140.19999999999999</v>
      </c>
      <c r="BU5" s="22" vm="50">
        <f ca="1"/>
        <v>135.6</v>
      </c>
      <c r="BV5" s="22" vm="51">
        <f ca="1"/>
        <v>134.5</v>
      </c>
      <c r="BW5" s="22" vm="22">
        <f ca="1"/>
        <v>137.6</v>
      </c>
      <c r="BX5" s="22" vm="23">
        <f ca="1"/>
        <v>139.80000000000001</v>
      </c>
      <c r="BY5" s="22" vm="52">
        <f ca="1"/>
        <v>143.30000000000001</v>
      </c>
      <c r="BZ5" s="22" vm="25">
        <f ca="1"/>
        <v>143</v>
      </c>
      <c r="CA5" s="22" vm="53">
        <f ca="1"/>
        <v>143.6</v>
      </c>
      <c r="CB5" s="22" vm="54">
        <f ca="1"/>
        <v>145</v>
      </c>
      <c r="CC5" s="22" vm="55">
        <f ca="1"/>
        <v>148.80000000000001</v>
      </c>
      <c r="CD5" s="22" vm="56">
        <f ca="1"/>
        <v>152.6</v>
      </c>
      <c r="CE5" s="22" vm="57">
        <f ca="1"/>
        <v>155</v>
      </c>
      <c r="CF5" s="22" vm="58">
        <f ca="1"/>
        <v>160.30000000000001</v>
      </c>
      <c r="CG5" s="22" vm="59">
        <f ca="1"/>
        <v>159.9</v>
      </c>
      <c r="CH5" s="22" vm="60">
        <f ca="1"/>
        <v>151.80000000000001</v>
      </c>
      <c r="CI5" s="22" vm="61">
        <f ca="1"/>
        <v>154.6</v>
      </c>
      <c r="CJ5" s="22" vm="9">
        <f ca="1"/>
        <v>153.9</v>
      </c>
      <c r="CK5" s="22" t="e" vm="44">
        <f ca="1"/>
        <v>#N/A</v>
      </c>
      <c r="CL5" s="22" t="e" vm="44">
        <f ca="1"/>
        <v>#N/A</v>
      </c>
      <c r="CM5" s="22" vm="62">
        <f ca="1"/>
        <v>156.6</v>
      </c>
      <c r="CN5" s="22" vm="62">
        <f ca="1"/>
        <v>156.6</v>
      </c>
      <c r="CO5" s="22" vm="3">
        <f ca="1"/>
        <v>144</v>
      </c>
      <c r="CP5" s="22" vm="40">
        <f ca="1"/>
        <v>145.9</v>
      </c>
      <c r="CQ5" s="22" vm="5">
        <f ca="1"/>
        <v>144.30000000000001</v>
      </c>
      <c r="CR5" s="22" vm="63">
        <f ca="1"/>
        <v>140.4</v>
      </c>
      <c r="CS5" s="22" vm="64">
        <f ca="1"/>
        <v>142.19999999999999</v>
      </c>
      <c r="CT5" s="22" vm="65">
        <f ca="1"/>
        <v>136.69999999999999</v>
      </c>
      <c r="CU5" s="22" vm="66">
        <f ca="1"/>
        <v>132.9</v>
      </c>
      <c r="CV5" s="22" vm="67">
        <f ca="1"/>
        <v>133.9</v>
      </c>
      <c r="CW5" s="22" vm="68">
        <f ca="1"/>
        <v>136.6</v>
      </c>
      <c r="CX5" s="22" vm="69">
        <f ca="1"/>
        <v>136.30000000000001</v>
      </c>
      <c r="CY5" s="22" vm="70">
        <f ca="1"/>
        <v>137.4</v>
      </c>
      <c r="CZ5" s="22" vm="50">
        <f ca="1"/>
        <v>135.6</v>
      </c>
      <c r="DA5" s="22" vm="71">
        <f ca="1"/>
        <v>137.69999999999999</v>
      </c>
      <c r="DB5" s="22" vm="72">
        <f ca="1"/>
        <v>137.80000000000001</v>
      </c>
      <c r="DC5" s="22" vm="18">
        <f ca="1"/>
        <v>139</v>
      </c>
      <c r="DD5" s="22" vm="73">
        <f ca="1"/>
        <v>137.9</v>
      </c>
      <c r="DE5" s="22" vm="74">
        <f ca="1"/>
        <v>135.19999999999999</v>
      </c>
      <c r="DF5" s="22" vm="75">
        <f ca="1"/>
        <v>137.30000000000001</v>
      </c>
      <c r="DG5" s="22" vm="23">
        <f ca="1"/>
        <v>139.80000000000001</v>
      </c>
      <c r="DH5" s="22" vm="76">
        <f ca="1"/>
        <v>134.69999999999999</v>
      </c>
      <c r="DI5" s="22" vm="35">
        <f ca="1"/>
        <v>138.80000000000001</v>
      </c>
      <c r="DJ5" s="22" vm="77">
        <f ca="1"/>
        <v>144.4</v>
      </c>
      <c r="DK5" s="22" vm="17">
        <f ca="1"/>
        <v>147.69999999999999</v>
      </c>
      <c r="DL5" s="22" vm="12">
        <f ca="1"/>
        <v>149.4</v>
      </c>
      <c r="DM5" s="22" vm="78">
        <f ca="1"/>
        <v>149.5</v>
      </c>
      <c r="DN5" s="22" vm="79">
        <f ca="1"/>
        <v>150.19999999999999</v>
      </c>
      <c r="DO5" s="22" vm="80">
        <f ca="1"/>
        <v>149.6</v>
      </c>
      <c r="DP5" s="22" vm="81">
        <f ca="1"/>
        <v>156.5</v>
      </c>
      <c r="DQ5" s="22" vm="82">
        <f ca="1"/>
        <v>159.6</v>
      </c>
      <c r="DR5" s="22" vm="83">
        <f ca="1"/>
        <v>163.4</v>
      </c>
      <c r="DS5" s="22" vm="84">
        <f ca="1"/>
        <v>164.7</v>
      </c>
      <c r="DT5" s="22" vm="85">
        <f ca="1"/>
        <v>165.4</v>
      </c>
      <c r="DU5" s="22" vm="84">
        <f ca="1"/>
        <v>164.7</v>
      </c>
      <c r="DV5" s="22" vm="86">
        <f ca="1"/>
        <v>168.6</v>
      </c>
      <c r="DW5" s="22" vm="87">
        <f ca="1"/>
        <v>170.3</v>
      </c>
      <c r="DX5" s="22" vm="88">
        <f ca="1"/>
        <v>170.9</v>
      </c>
      <c r="DY5" s="22" vm="89">
        <f ca="1"/>
        <v>158.30000000000001</v>
      </c>
      <c r="DZ5" s="22" vm="90">
        <f ca="1"/>
        <v>158.80000000000001</v>
      </c>
      <c r="EA5" s="22" vm="91">
        <f ca="1"/>
        <v>159.80000000000001</v>
      </c>
      <c r="EB5" s="22" vm="92">
        <f ca="1"/>
        <v>159.30000000000001</v>
      </c>
      <c r="EC5" s="22" vm="93">
        <f ca="1"/>
        <v>154.19999999999999</v>
      </c>
      <c r="ED5" s="22" vm="43">
        <f ca="1"/>
        <v>149.1</v>
      </c>
      <c r="EE5" s="22" vm="94">
        <f ca="1"/>
        <v>153</v>
      </c>
      <c r="EF5" s="22" vm="95">
        <f ca="1"/>
        <v>152.1</v>
      </c>
      <c r="EG5" s="22" vm="93">
        <f ca="1"/>
        <v>154.19999999999999</v>
      </c>
      <c r="EH5" s="22" vm="96">
        <f ca="1"/>
        <v>153.4</v>
      </c>
      <c r="EI5" s="22" vm="40">
        <f ca="1"/>
        <v>145.9</v>
      </c>
      <c r="EJ5" s="22" vm="5">
        <f ca="1"/>
        <v>144.30000000000001</v>
      </c>
      <c r="EK5" s="22" vm="41">
        <f ca="1"/>
        <v>143.5</v>
      </c>
      <c r="EL5" s="22" vm="40">
        <f ca="1"/>
        <v>145.9</v>
      </c>
      <c r="EM5" s="22" vm="97">
        <f ca="1"/>
        <v>146.19999999999999</v>
      </c>
      <c r="EN5" s="22" vm="5">
        <f ca="1"/>
        <v>144.30000000000001</v>
      </c>
      <c r="EO5" s="22" vm="98">
        <f ca="1"/>
        <v>141.4</v>
      </c>
      <c r="EP5" s="22" vm="99">
        <f ca="1"/>
        <v>141.1</v>
      </c>
      <c r="EQ5" s="22" vm="100">
        <f ca="1"/>
        <v>137.19999999999999</v>
      </c>
      <c r="ER5" s="22" vm="101">
        <f ca="1"/>
        <v>136.80000000000001</v>
      </c>
      <c r="ES5" s="22" vm="102">
        <f ca="1"/>
        <v>136.4</v>
      </c>
      <c r="ET5" s="22" vm="103">
        <f ca="1"/>
        <v>135.5</v>
      </c>
      <c r="EU5" s="22" t="e" vm="44">
        <f ca="1"/>
        <v>#N/A</v>
      </c>
      <c r="EV5" s="22" vm="76">
        <f ca="1"/>
        <v>134.69999999999999</v>
      </c>
      <c r="EW5" s="22" vm="104">
        <f ca="1"/>
        <v>132.30000000000001</v>
      </c>
      <c r="EX5" s="22" vm="105">
        <f ca="1"/>
        <v>131.30000000000001</v>
      </c>
      <c r="EY5" s="22" vm="19">
        <f ca="1"/>
        <v>131.69999999999999</v>
      </c>
      <c r="EZ5" s="22" vm="106">
        <f ca="1"/>
        <v>132.5</v>
      </c>
      <c r="FA5" s="22" vm="107">
        <f ca="1"/>
        <v>133.19999999999999</v>
      </c>
      <c r="FB5" s="22" vm="108">
        <f ca="1"/>
        <v>134.1</v>
      </c>
      <c r="FC5" s="22" vm="109">
        <f ca="1"/>
        <v>137.1</v>
      </c>
      <c r="FD5" s="22" vm="110">
        <f ca="1"/>
        <v>139.6</v>
      </c>
      <c r="FE5" s="22" vm="3">
        <f ca="1"/>
        <v>144</v>
      </c>
      <c r="FF5" s="22" vm="111">
        <f ca="1"/>
        <v>143.69999999999999</v>
      </c>
      <c r="FG5" s="22" vm="2">
        <f ca="1"/>
        <v>139.1</v>
      </c>
      <c r="FH5" s="22" vm="18">
        <f ca="1"/>
        <v>139</v>
      </c>
      <c r="FI5" s="22" vm="112">
        <f ca="1"/>
        <v>135.80000000000001</v>
      </c>
      <c r="FJ5" s="22" t="e" vm="44">
        <f ca="1"/>
        <v>#N/A</v>
      </c>
      <c r="FK5" s="22" vm="113">
        <f ca="1"/>
        <v>135</v>
      </c>
      <c r="FL5" s="22" vm="13">
        <f ca="1"/>
        <v>138.9</v>
      </c>
      <c r="FM5" s="22" vm="114">
        <f ca="1"/>
        <v>136.9</v>
      </c>
      <c r="FN5" s="22" vm="68">
        <f ca="1"/>
        <v>136.6</v>
      </c>
      <c r="FO5" s="22" vm="115">
        <f ca="1"/>
        <v>138.69999999999999</v>
      </c>
      <c r="FP5" s="22" vm="99">
        <f ca="1"/>
        <v>141.1</v>
      </c>
      <c r="FQ5" s="22" vm="116">
        <f ca="1"/>
        <v>131.4</v>
      </c>
      <c r="FR5" s="22" vm="117">
        <f ca="1"/>
        <v>128.6</v>
      </c>
      <c r="FS5" s="22" vm="118">
        <f ca="1"/>
        <v>129.19999999999999</v>
      </c>
      <c r="FT5" s="22" vm="119">
        <f ca="1"/>
        <v>133.30000000000001</v>
      </c>
      <c r="FU5" s="22" vm="120">
        <f ca="1"/>
        <v>138.19999999999999</v>
      </c>
      <c r="FV5" s="22" vm="121">
        <f ca="1"/>
        <v>133.4</v>
      </c>
      <c r="FW5" s="22" vm="116">
        <f ca="1"/>
        <v>131.4</v>
      </c>
      <c r="FX5" s="22" vm="122">
        <f ca="1"/>
        <v>128.9</v>
      </c>
      <c r="FY5" s="22" vm="123">
        <f ca="1"/>
        <v>129.4</v>
      </c>
      <c r="FZ5" s="22" vm="124">
        <f ca="1"/>
        <v>127.2</v>
      </c>
      <c r="GA5" s="22" vm="125">
        <f ca="1"/>
        <v>123.8</v>
      </c>
      <c r="GB5" s="22" vm="126">
        <f ca="1"/>
        <v>125.4</v>
      </c>
      <c r="GC5" s="22" vm="127">
        <f ca="1"/>
        <v>125.7</v>
      </c>
      <c r="GD5" s="22" vm="128">
        <f ca="1"/>
        <v>127.7</v>
      </c>
      <c r="GE5" s="22" vm="129">
        <f ca="1"/>
        <v>125.6</v>
      </c>
      <c r="GF5" s="22" vm="130">
        <f ca="1"/>
        <v>126.2</v>
      </c>
      <c r="GG5" s="22" vm="131">
        <f ca="1"/>
        <v>125.8</v>
      </c>
      <c r="GH5" s="22" vm="125">
        <f ca="1"/>
        <v>123.8</v>
      </c>
      <c r="GI5" s="22" vm="132">
        <f ca="1"/>
        <v>125</v>
      </c>
      <c r="GJ5" s="22" vm="133">
        <f ca="1"/>
        <v>127.1</v>
      </c>
      <c r="GK5" s="22" vm="134">
        <f ca="1"/>
        <v>127</v>
      </c>
      <c r="GL5" s="22" vm="135">
        <f ca="1"/>
        <v>107.8</v>
      </c>
      <c r="GM5" s="22" vm="136">
        <f ca="1"/>
        <v>114.1</v>
      </c>
      <c r="GN5" s="22" vm="137">
        <f ca="1"/>
        <v>113.1</v>
      </c>
      <c r="GO5" s="22" vm="138">
        <f ca="1"/>
        <v>116</v>
      </c>
      <c r="GP5" s="22" vm="139">
        <f ca="1"/>
        <v>118.1</v>
      </c>
      <c r="GQ5" s="22" vm="139">
        <f ca="1"/>
        <v>118.1</v>
      </c>
      <c r="GR5" s="22" vm="140">
        <f ca="1"/>
        <v>121</v>
      </c>
      <c r="GS5" s="22" vm="141">
        <f ca="1"/>
        <v>120.7</v>
      </c>
      <c r="GT5" s="22" vm="142">
        <f ca="1"/>
        <v>120.6</v>
      </c>
      <c r="GU5" s="22" vm="143">
        <f ca="1"/>
        <v>119.5</v>
      </c>
      <c r="GV5" s="22" vm="144">
        <f ca="1"/>
        <v>119.9</v>
      </c>
      <c r="GW5" s="22" vm="145">
        <f ca="1"/>
        <v>120</v>
      </c>
      <c r="GX5" s="22" vm="146">
        <f ca="1"/>
        <v>119</v>
      </c>
      <c r="GY5" s="22" vm="147">
        <f ca="1"/>
        <v>117</v>
      </c>
      <c r="GZ5" s="22" vm="148">
        <f ca="1"/>
        <v>116.2</v>
      </c>
      <c r="HA5" s="22" vm="149">
        <f ca="1"/>
        <v>116.3</v>
      </c>
      <c r="HB5" s="22" vm="146">
        <f ca="1"/>
        <v>119</v>
      </c>
      <c r="HC5" s="22" vm="150">
        <f ca="1"/>
        <v>119.8</v>
      </c>
      <c r="HD5" s="22" vm="151">
        <f ca="1"/>
        <v>115.6</v>
      </c>
      <c r="HE5" s="22" vm="152">
        <f ca="1"/>
        <v>117.3</v>
      </c>
      <c r="HF5" s="22" vm="142">
        <f ca="1"/>
        <v>120.6</v>
      </c>
      <c r="HG5" s="22" vm="153">
        <f ca="1"/>
        <v>122.3</v>
      </c>
      <c r="HH5" s="22" vm="154">
        <f ca="1"/>
        <v>120.8</v>
      </c>
      <c r="HI5" s="22" vm="155">
        <f ca="1"/>
        <v>124.2</v>
      </c>
      <c r="HJ5" s="22" vm="156">
        <f ca="1"/>
        <v>123.3</v>
      </c>
      <c r="HK5" s="22" vm="157">
        <f ca="1"/>
        <v>123.5</v>
      </c>
      <c r="HL5" s="22" vm="158">
        <f ca="1"/>
        <v>121.8</v>
      </c>
      <c r="HM5" s="22" vm="159">
        <f ca="1"/>
        <v>122.4</v>
      </c>
      <c r="HN5" s="22" vm="160">
        <f ca="1"/>
        <v>121.3</v>
      </c>
      <c r="HO5" s="22" vm="161">
        <f ca="1"/>
        <v>121.2</v>
      </c>
      <c r="HP5" s="22" vm="162">
        <f ca="1"/>
        <v>116.8</v>
      </c>
      <c r="HQ5" s="22" vm="163">
        <f ca="1"/>
        <v>118</v>
      </c>
      <c r="HR5" s="22" vm="164">
        <f ca="1"/>
        <v>117.1</v>
      </c>
      <c r="HS5" s="22" vm="165">
        <f ca="1"/>
        <v>117.4</v>
      </c>
      <c r="HT5" s="22" vm="166">
        <f ca="1"/>
        <v>113.9</v>
      </c>
      <c r="HU5" s="22" vm="167">
        <f ca="1"/>
        <v>111</v>
      </c>
      <c r="HV5" s="22" vm="168">
        <f ca="1"/>
        <v>109.9</v>
      </c>
      <c r="HW5" s="22" vm="169">
        <f ca="1"/>
        <v>113</v>
      </c>
      <c r="HX5" s="22" vm="170">
        <f ca="1"/>
        <v>110.5</v>
      </c>
      <c r="HY5" s="22" vm="171">
        <f ca="1"/>
        <v>112.6</v>
      </c>
      <c r="HZ5" s="22" vm="172">
        <f ca="1"/>
        <v>111.4</v>
      </c>
      <c r="IA5" s="22" vm="173">
        <f ca="1"/>
        <v>112.8</v>
      </c>
      <c r="IB5" s="22" t="e" vm="44">
        <f ca="1"/>
        <v>#N/A</v>
      </c>
      <c r="IC5" s="22" vm="167">
        <f ca="1"/>
        <v>111</v>
      </c>
      <c r="ID5" s="22" vm="166">
        <f ca="1"/>
        <v>113.9</v>
      </c>
      <c r="IE5" s="22" vm="174">
        <f ca="1"/>
        <v>111.8</v>
      </c>
      <c r="IF5" s="22" t="e" vm="44">
        <f ca="1"/>
        <v>#N/A</v>
      </c>
      <c r="IG5" s="22" vm="175">
        <f ca="1"/>
        <v>114.3</v>
      </c>
      <c r="IH5" s="22" vm="176">
        <f ca="1"/>
        <v>118.7</v>
      </c>
      <c r="II5" s="22" vm="177">
        <f ca="1"/>
        <v>117.9</v>
      </c>
      <c r="IJ5" s="22" vm="178">
        <f ca="1"/>
        <v>118.3</v>
      </c>
      <c r="IK5" s="22" vm="179">
        <f ca="1"/>
        <v>114.5</v>
      </c>
      <c r="IL5" s="22" vm="170">
        <f ca="1"/>
        <v>110.5</v>
      </c>
      <c r="IM5" s="22" vm="180">
        <f ca="1"/>
        <v>110.9</v>
      </c>
      <c r="IN5" s="22" vm="181">
        <f ca="1"/>
        <v>114.2</v>
      </c>
      <c r="IO5" s="22" vm="178">
        <f ca="1"/>
        <v>118.3</v>
      </c>
      <c r="IP5" s="22" vm="182">
        <f ca="1"/>
        <v>119.4</v>
      </c>
      <c r="IQ5" s="22" vm="183">
        <f ca="1"/>
        <v>118.2</v>
      </c>
      <c r="IR5" s="22" vm="184">
        <f ca="1"/>
        <v>116.7</v>
      </c>
      <c r="IS5" s="22" vm="185">
        <f ca="1"/>
        <v>112.4</v>
      </c>
      <c r="IT5" s="22" vm="186">
        <f ca="1"/>
        <v>115.4</v>
      </c>
      <c r="IU5" s="22" vm="187">
        <f ca="1"/>
        <v>114.8</v>
      </c>
      <c r="IV5" s="22" vm="188">
        <f ca="1"/>
        <v>115.8</v>
      </c>
      <c r="IW5" s="22" vm="189">
        <f ca="1"/>
        <v>115.5</v>
      </c>
      <c r="IX5" s="22" vm="190">
        <f ca="1"/>
        <v>116.1</v>
      </c>
      <c r="IY5" s="22" vm="178">
        <f ca="1"/>
        <v>118.3</v>
      </c>
      <c r="IZ5" s="22" vm="164">
        <f ca="1"/>
        <v>117.1</v>
      </c>
      <c r="JA5" s="22" vm="191">
        <f ca="1"/>
        <v>117.2</v>
      </c>
      <c r="JB5" s="22" vm="149">
        <f ca="1"/>
        <v>116.3</v>
      </c>
      <c r="JC5" s="22" vm="192">
        <f ca="1"/>
        <v>111.2</v>
      </c>
      <c r="JD5" s="22" vm="193">
        <f ca="1"/>
        <v>113.4</v>
      </c>
      <c r="JE5" s="22" vm="165">
        <f ca="1"/>
        <v>117.4</v>
      </c>
      <c r="JF5" s="22" vm="194">
        <f ca="1"/>
        <v>121.1</v>
      </c>
      <c r="JG5" s="22"/>
    </row>
    <row r="6" spans="1:267" x14ac:dyDescent="0.2">
      <c r="A6" s="2" t="e" vm="195">
        <v>#VALUE!</v>
      </c>
      <c r="B6" s="2" t="str">
        <v>Metals &amp; Mining</v>
      </c>
      <c r="C6" s="66">
        <v>35</v>
      </c>
      <c r="D6" s="67">
        <v>3343.5</v>
      </c>
      <c r="E6" s="68">
        <v>117022.5</v>
      </c>
      <c r="F6" s="40">
        <v>-1522.5</v>
      </c>
      <c r="G6" s="36">
        <v>-1.2843224092116917E-2</v>
      </c>
      <c r="H6" s="69">
        <v>12010.599999999991</v>
      </c>
      <c r="I6" s="70"/>
      <c r="J6" s="21" cm="1" vm="196">
        <f t="array" aca="1" ref="J6:JF6" ca="1">TRANSPOSE(_xlfn.STOCKHISTORY(A6,TODAY()-365,TODAY(),0,0,1))</f>
        <v>3518</v>
      </c>
      <c r="K6" s="22" vm="197">
        <f ca="1"/>
        <v>3599.5</v>
      </c>
      <c r="L6" s="22" vm="198">
        <f ca="1"/>
        <v>3579.5</v>
      </c>
      <c r="M6" s="22" vm="199">
        <f ca="1"/>
        <v>3617.5</v>
      </c>
      <c r="N6" s="22" vm="200">
        <f ca="1"/>
        <v>3516</v>
      </c>
      <c r="O6" s="22" vm="201">
        <f ca="1"/>
        <v>3582</v>
      </c>
      <c r="P6" s="22" vm="202">
        <f ca="1"/>
        <v>3523</v>
      </c>
      <c r="Q6" s="22" vm="203">
        <f ca="1"/>
        <v>3526</v>
      </c>
      <c r="R6" s="22" vm="204">
        <f ca="1"/>
        <v>3574</v>
      </c>
      <c r="S6" s="22" vm="205">
        <f ca="1"/>
        <v>3576.5</v>
      </c>
      <c r="T6" s="22" vm="206">
        <f ca="1"/>
        <v>3532.5</v>
      </c>
      <c r="U6" s="22" vm="207">
        <f ca="1"/>
        <v>3595</v>
      </c>
      <c r="V6" s="22" vm="208">
        <f ca="1"/>
        <v>3735</v>
      </c>
      <c r="W6" s="22" vm="209">
        <f ca="1"/>
        <v>3823</v>
      </c>
      <c r="X6" s="22" vm="210">
        <f ca="1"/>
        <v>3955.5</v>
      </c>
      <c r="Y6" s="22" vm="211">
        <f ca="1"/>
        <v>3929</v>
      </c>
      <c r="Z6" s="22" vm="212">
        <f ca="1"/>
        <v>3968</v>
      </c>
      <c r="AA6" s="22" vm="213">
        <f ca="1"/>
        <v>3828</v>
      </c>
      <c r="AB6" s="22" vm="214">
        <f ca="1"/>
        <v>3855.5</v>
      </c>
      <c r="AC6" s="22" vm="215">
        <f ca="1"/>
        <v>3832.5</v>
      </c>
      <c r="AD6" s="22" vm="216">
        <f ca="1"/>
        <v>3753.5</v>
      </c>
      <c r="AE6" s="22" vm="217">
        <f ca="1"/>
        <v>3818.5</v>
      </c>
      <c r="AF6" s="22" vm="218">
        <f ca="1"/>
        <v>3900</v>
      </c>
      <c r="AG6" s="22" vm="219">
        <f ca="1"/>
        <v>3698.5</v>
      </c>
      <c r="AH6" s="22" vm="220">
        <f ca="1"/>
        <v>3674.5</v>
      </c>
      <c r="AI6" s="22" vm="221">
        <f ca="1"/>
        <v>3705.5</v>
      </c>
      <c r="AJ6" s="22" vm="222">
        <f ca="1"/>
        <v>3654</v>
      </c>
      <c r="AK6" s="22" vm="223">
        <f ca="1"/>
        <v>3684.5</v>
      </c>
      <c r="AL6" s="22" vm="224">
        <f ca="1"/>
        <v>3910</v>
      </c>
      <c r="AM6" s="22" vm="225">
        <f ca="1"/>
        <v>3908.5</v>
      </c>
      <c r="AN6" s="22" vm="226">
        <f ca="1"/>
        <v>3926</v>
      </c>
      <c r="AO6" s="22" vm="227">
        <f ca="1"/>
        <v>3941</v>
      </c>
      <c r="AP6" s="22" vm="228">
        <f ca="1"/>
        <v>3979</v>
      </c>
      <c r="AQ6" s="22" vm="229">
        <f ca="1"/>
        <v>3896</v>
      </c>
      <c r="AR6" s="22" vm="230">
        <f ca="1"/>
        <v>3801</v>
      </c>
      <c r="AS6" s="22" vm="231">
        <f ca="1"/>
        <v>3976</v>
      </c>
      <c r="AT6" s="22" vm="232">
        <f ca="1"/>
        <v>3972.5</v>
      </c>
      <c r="AU6" s="22" vm="233">
        <f ca="1"/>
        <v>4069.5</v>
      </c>
      <c r="AV6" s="22" vm="234">
        <f ca="1"/>
        <v>4060</v>
      </c>
      <c r="AW6" s="22" vm="235">
        <f ca="1"/>
        <v>4132.5</v>
      </c>
      <c r="AX6" s="22" vm="236">
        <f ca="1"/>
        <v>4050</v>
      </c>
      <c r="AY6" s="22" vm="237">
        <f ca="1"/>
        <v>3978</v>
      </c>
      <c r="AZ6" s="22" vm="238">
        <f ca="1"/>
        <v>4170.5</v>
      </c>
      <c r="BA6" s="22" vm="239">
        <f ca="1"/>
        <v>4070.5</v>
      </c>
      <c r="BB6" s="22" vm="240">
        <f ca="1"/>
        <v>4100.5</v>
      </c>
      <c r="BC6" s="22" vm="241">
        <f ca="1"/>
        <v>4148</v>
      </c>
      <c r="BD6" s="22" vm="242">
        <f ca="1"/>
        <v>4168.5</v>
      </c>
      <c r="BE6" s="22" vm="243">
        <f ca="1"/>
        <v>4155</v>
      </c>
      <c r="BF6" s="22" vm="244">
        <f ca="1"/>
        <v>4035.5</v>
      </c>
      <c r="BG6" s="22" vm="245">
        <f ca="1"/>
        <v>3679</v>
      </c>
      <c r="BH6" s="22" vm="246">
        <f ca="1"/>
        <v>3460.5</v>
      </c>
      <c r="BI6" s="22" vm="247">
        <f ca="1"/>
        <v>3223.5</v>
      </c>
      <c r="BJ6" s="22" vm="248">
        <f ca="1"/>
        <v>3311.5</v>
      </c>
      <c r="BK6" s="22" vm="249">
        <f ca="1"/>
        <v>3506.5</v>
      </c>
      <c r="BL6" s="22" vm="250">
        <f ca="1"/>
        <v>3453.5</v>
      </c>
      <c r="BM6" s="22" vm="251">
        <f ca="1"/>
        <v>3586</v>
      </c>
      <c r="BN6" s="22" t="e" vm="44">
        <f ca="1"/>
        <v>#N/A</v>
      </c>
      <c r="BO6" s="22" vm="252">
        <f ca="1"/>
        <v>3580</v>
      </c>
      <c r="BP6" s="22" vm="253">
        <f ca="1"/>
        <v>3507.5</v>
      </c>
      <c r="BQ6" s="22" vm="254">
        <f ca="1"/>
        <v>3521</v>
      </c>
      <c r="BR6" s="22" vm="255">
        <f ca="1"/>
        <v>3488.5</v>
      </c>
      <c r="BS6" s="22" vm="256">
        <f ca="1"/>
        <v>3300</v>
      </c>
      <c r="BT6" s="22" vm="257">
        <f ca="1"/>
        <v>3286</v>
      </c>
      <c r="BU6" s="22" vm="258">
        <f ca="1"/>
        <v>3397.5</v>
      </c>
      <c r="BV6" s="22" vm="259">
        <f ca="1"/>
        <v>3242.5</v>
      </c>
      <c r="BW6" s="22" vm="260">
        <f ca="1"/>
        <v>3304.5</v>
      </c>
      <c r="BX6" s="22" vm="261">
        <f ca="1"/>
        <v>3348.5</v>
      </c>
      <c r="BY6" s="22" vm="262">
        <f ca="1"/>
        <v>3498.5</v>
      </c>
      <c r="BZ6" s="22" vm="263">
        <f ca="1"/>
        <v>3413</v>
      </c>
      <c r="CA6" s="22" vm="264">
        <f ca="1"/>
        <v>3467</v>
      </c>
      <c r="CB6" s="22" vm="265">
        <f ca="1"/>
        <v>3523.5</v>
      </c>
      <c r="CC6" s="22" vm="222">
        <f ca="1"/>
        <v>3654</v>
      </c>
      <c r="CD6" s="22" vm="266">
        <f ca="1"/>
        <v>3624.5</v>
      </c>
      <c r="CE6" s="22" vm="267">
        <f ca="1"/>
        <v>3704.5</v>
      </c>
      <c r="CF6" s="22" vm="268">
        <f ca="1"/>
        <v>3757</v>
      </c>
      <c r="CG6" s="22" vm="269">
        <f ca="1"/>
        <v>3803</v>
      </c>
      <c r="CH6" s="22" vm="270">
        <f ca="1"/>
        <v>3850</v>
      </c>
      <c r="CI6" s="22" vm="271">
        <f ca="1"/>
        <v>3887</v>
      </c>
      <c r="CJ6" s="22" vm="270">
        <f ca="1"/>
        <v>3850</v>
      </c>
      <c r="CK6" s="22" t="e" vm="44">
        <f ca="1"/>
        <v>#N/A</v>
      </c>
      <c r="CL6" s="22" t="e" vm="44">
        <f ca="1"/>
        <v>#N/A</v>
      </c>
      <c r="CM6" s="22" vm="272">
        <f ca="1"/>
        <v>3966.5</v>
      </c>
      <c r="CN6" s="22" vm="273">
        <f ca="1"/>
        <v>4017.5</v>
      </c>
      <c r="CO6" s="22" vm="274">
        <f ca="1"/>
        <v>4007</v>
      </c>
      <c r="CP6" s="22" vm="275">
        <f ca="1"/>
        <v>3904.5</v>
      </c>
      <c r="CQ6" s="22" vm="276">
        <f ca="1"/>
        <v>3613</v>
      </c>
      <c r="CR6" s="22" vm="277">
        <f ca="1"/>
        <v>3518.5</v>
      </c>
      <c r="CS6" s="22" vm="278">
        <f ca="1"/>
        <v>3455</v>
      </c>
      <c r="CT6" s="22" vm="279">
        <f ca="1"/>
        <v>3551</v>
      </c>
      <c r="CU6" s="22" vm="280">
        <f ca="1"/>
        <v>3447</v>
      </c>
      <c r="CV6" s="22" vm="281">
        <f ca="1"/>
        <v>3344.5</v>
      </c>
      <c r="CW6" s="22" vm="282">
        <f ca="1"/>
        <v>3353.5</v>
      </c>
      <c r="CX6" s="22" vm="283">
        <f ca="1"/>
        <v>3374</v>
      </c>
      <c r="CY6" s="22" vm="284">
        <f ca="1"/>
        <v>3207</v>
      </c>
      <c r="CZ6" s="22" vm="285">
        <f ca="1"/>
        <v>3061</v>
      </c>
      <c r="DA6" s="22" vm="286">
        <f ca="1"/>
        <v>3066</v>
      </c>
      <c r="DB6" s="22" vm="287">
        <f ca="1"/>
        <v>3133.5</v>
      </c>
      <c r="DC6" s="22" vm="288">
        <f ca="1"/>
        <v>3156.5</v>
      </c>
      <c r="DD6" s="22" vm="289">
        <f ca="1"/>
        <v>3102</v>
      </c>
      <c r="DE6" s="22" vm="290">
        <f ca="1"/>
        <v>2937</v>
      </c>
      <c r="DF6" s="22" vm="291">
        <f ca="1"/>
        <v>2821.5</v>
      </c>
      <c r="DG6" s="22" vm="292">
        <f ca="1"/>
        <v>2840</v>
      </c>
      <c r="DH6" s="22" vm="293">
        <f ca="1"/>
        <v>2605</v>
      </c>
      <c r="DI6" s="22" vm="294">
        <f ca="1"/>
        <v>2629</v>
      </c>
      <c r="DJ6" s="22" vm="295">
        <f ca="1"/>
        <v>2816</v>
      </c>
      <c r="DK6" s="22" vm="296">
        <f ca="1"/>
        <v>2824.5</v>
      </c>
      <c r="DL6" s="22" vm="297">
        <f ca="1"/>
        <v>2724.5</v>
      </c>
      <c r="DM6" s="22" vm="298">
        <f ca="1"/>
        <v>2730.5</v>
      </c>
      <c r="DN6" s="22" vm="299">
        <f ca="1"/>
        <v>2685</v>
      </c>
      <c r="DO6" s="22" vm="300">
        <f ca="1"/>
        <v>2547.5</v>
      </c>
      <c r="DP6" s="22" vm="301">
        <f ca="1"/>
        <v>2550</v>
      </c>
      <c r="DQ6" s="22" vm="302">
        <f ca="1"/>
        <v>2637.5</v>
      </c>
      <c r="DR6" s="22" vm="303">
        <f ca="1"/>
        <v>2637</v>
      </c>
      <c r="DS6" s="22" vm="304">
        <f ca="1"/>
        <v>2604</v>
      </c>
      <c r="DT6" s="22" vm="305">
        <f ca="1"/>
        <v>2627.5</v>
      </c>
      <c r="DU6" s="22" vm="306">
        <f ca="1"/>
        <v>2665.5</v>
      </c>
      <c r="DV6" s="22" vm="307">
        <f ca="1"/>
        <v>2729</v>
      </c>
      <c r="DW6" s="22" vm="308">
        <f ca="1"/>
        <v>2751</v>
      </c>
      <c r="DX6" s="22" vm="309">
        <f ca="1"/>
        <v>2775</v>
      </c>
      <c r="DY6" s="22" vm="310">
        <f ca="1"/>
        <v>2844.5</v>
      </c>
      <c r="DZ6" s="22" vm="311">
        <f ca="1"/>
        <v>2950</v>
      </c>
      <c r="EA6" s="22" vm="312">
        <f ca="1"/>
        <v>2832.5</v>
      </c>
      <c r="EB6" s="22" vm="313">
        <f ca="1"/>
        <v>2790</v>
      </c>
      <c r="EC6" s="22" vm="314">
        <f ca="1"/>
        <v>2778</v>
      </c>
      <c r="ED6" s="22" vm="315">
        <f ca="1"/>
        <v>2866</v>
      </c>
      <c r="EE6" s="22" vm="316">
        <f ca="1"/>
        <v>2897</v>
      </c>
      <c r="EF6" s="22" vm="317">
        <f ca="1"/>
        <v>2949</v>
      </c>
      <c r="EG6" s="22" vm="318">
        <f ca="1"/>
        <v>2928.5</v>
      </c>
      <c r="EH6" s="22" vm="319">
        <f ca="1"/>
        <v>2957</v>
      </c>
      <c r="EI6" s="22" vm="320">
        <f ca="1"/>
        <v>3007</v>
      </c>
      <c r="EJ6" s="22" vm="321">
        <f ca="1"/>
        <v>2963</v>
      </c>
      <c r="EK6" s="22" vm="322">
        <f ca="1"/>
        <v>2901</v>
      </c>
      <c r="EL6" s="22" vm="323">
        <f ca="1"/>
        <v>3002.5</v>
      </c>
      <c r="EM6" s="22" vm="324">
        <f ca="1"/>
        <v>2966.5</v>
      </c>
      <c r="EN6" s="22" vm="325">
        <f ca="1"/>
        <v>2907</v>
      </c>
      <c r="EO6" s="22" vm="326">
        <f ca="1"/>
        <v>2842.5</v>
      </c>
      <c r="EP6" s="22" vm="327">
        <f ca="1"/>
        <v>2854</v>
      </c>
      <c r="EQ6" s="22" vm="328">
        <f ca="1"/>
        <v>2943.5</v>
      </c>
      <c r="ER6" s="22" vm="329">
        <f ca="1"/>
        <v>2879</v>
      </c>
      <c r="ES6" s="22" vm="330">
        <f ca="1"/>
        <v>2919.5</v>
      </c>
      <c r="ET6" s="22" vm="331">
        <f ca="1"/>
        <v>2922.5</v>
      </c>
      <c r="EU6" s="22" t="e" vm="44">
        <f ca="1"/>
        <v>#N/A</v>
      </c>
      <c r="EV6" s="22" vm="332">
        <f ca="1"/>
        <v>2786.5</v>
      </c>
      <c r="EW6" s="22" vm="333">
        <f ca="1"/>
        <v>2783</v>
      </c>
      <c r="EX6" s="22" vm="334">
        <f ca="1"/>
        <v>2678</v>
      </c>
      <c r="EY6" s="22" vm="335">
        <f ca="1"/>
        <v>2751.5</v>
      </c>
      <c r="EZ6" s="22" vm="336">
        <f ca="1"/>
        <v>2769</v>
      </c>
      <c r="FA6" s="22" vm="337">
        <f ca="1"/>
        <v>2806.5</v>
      </c>
      <c r="FB6" s="22" vm="338">
        <f ca="1"/>
        <v>2744</v>
      </c>
      <c r="FC6" s="22" vm="339">
        <f ca="1"/>
        <v>2794.5</v>
      </c>
      <c r="FD6" s="22" vm="340">
        <f ca="1"/>
        <v>2926.5</v>
      </c>
      <c r="FE6" s="22" vm="341">
        <f ca="1"/>
        <v>2990.5</v>
      </c>
      <c r="FF6" s="22" vm="342">
        <f ca="1"/>
        <v>2920.5</v>
      </c>
      <c r="FG6" s="22" vm="343">
        <f ca="1"/>
        <v>2851.5</v>
      </c>
      <c r="FH6" s="22" vm="344">
        <f ca="1"/>
        <v>2815.5</v>
      </c>
      <c r="FI6" s="22" vm="345">
        <f ca="1"/>
        <v>2818.5</v>
      </c>
      <c r="FJ6" s="22" t="e" vm="44">
        <f ca="1"/>
        <v>#N/A</v>
      </c>
      <c r="FK6" s="22" vm="314">
        <f ca="1"/>
        <v>2778</v>
      </c>
      <c r="FL6" s="22" vm="346">
        <f ca="1"/>
        <v>2814.5</v>
      </c>
      <c r="FM6" s="22" vm="347">
        <f ca="1"/>
        <v>2838.5</v>
      </c>
      <c r="FN6" s="22" vm="348">
        <f ca="1"/>
        <v>2670</v>
      </c>
      <c r="FO6" s="22" vm="349">
        <f ca="1"/>
        <v>2601</v>
      </c>
      <c r="FP6" s="22" vm="350">
        <f ca="1"/>
        <v>2642.5</v>
      </c>
      <c r="FQ6" s="22" vm="351">
        <f ca="1"/>
        <v>2728.5</v>
      </c>
      <c r="FR6" s="22" vm="352">
        <f ca="1"/>
        <v>2760</v>
      </c>
      <c r="FS6" s="22" vm="353">
        <f ca="1"/>
        <v>2735.5</v>
      </c>
      <c r="FT6" s="22" vm="354">
        <f ca="1"/>
        <v>2795</v>
      </c>
      <c r="FU6" s="22" vm="355">
        <f ca="1"/>
        <v>2917</v>
      </c>
      <c r="FV6" s="22" vm="356">
        <f ca="1"/>
        <v>2870</v>
      </c>
      <c r="FW6" s="22" vm="357">
        <f ca="1"/>
        <v>2780.5</v>
      </c>
      <c r="FX6" s="22" vm="358">
        <f ca="1"/>
        <v>2774</v>
      </c>
      <c r="FY6" s="22" vm="359">
        <f ca="1"/>
        <v>2752.5</v>
      </c>
      <c r="FZ6" s="22" vm="360">
        <f ca="1"/>
        <v>2708</v>
      </c>
      <c r="GA6" s="22" vm="361">
        <f ca="1"/>
        <v>2651.5</v>
      </c>
      <c r="GB6" s="22" vm="362">
        <f ca="1"/>
        <v>2649</v>
      </c>
      <c r="GC6" s="22" vm="363">
        <f ca="1"/>
        <v>2593</v>
      </c>
      <c r="GD6" s="22" vm="364">
        <f ca="1"/>
        <v>2673.5</v>
      </c>
      <c r="GE6" s="22" vm="365">
        <f ca="1"/>
        <v>2656.5</v>
      </c>
      <c r="GF6" s="22" vm="366">
        <f ca="1"/>
        <v>2630</v>
      </c>
      <c r="GG6" s="22" vm="367">
        <f ca="1"/>
        <v>2653</v>
      </c>
      <c r="GH6" s="22" vm="368">
        <f ca="1"/>
        <v>2734</v>
      </c>
      <c r="GI6" s="22" vm="369">
        <f ca="1"/>
        <v>2686.5</v>
      </c>
      <c r="GJ6" s="22" vm="370">
        <f ca="1"/>
        <v>2658.5</v>
      </c>
      <c r="GK6" s="22" vm="371">
        <f ca="1"/>
        <v>2772.5</v>
      </c>
      <c r="GL6" s="22" vm="372">
        <f ca="1"/>
        <v>2716</v>
      </c>
      <c r="GM6" s="22" vm="373">
        <f ca="1"/>
        <v>2625</v>
      </c>
      <c r="GN6" s="22" vm="374">
        <f ca="1"/>
        <v>2608.5</v>
      </c>
      <c r="GO6" s="22" vm="375">
        <f ca="1"/>
        <v>2766.5</v>
      </c>
      <c r="GP6" s="22" vm="376">
        <f ca="1"/>
        <v>2670.5</v>
      </c>
      <c r="GQ6" s="22" vm="377">
        <f ca="1"/>
        <v>2656</v>
      </c>
      <c r="GR6" s="22" vm="378">
        <f ca="1"/>
        <v>2951.5</v>
      </c>
      <c r="GS6" s="22" vm="379">
        <f ca="1"/>
        <v>2978</v>
      </c>
      <c r="GT6" s="22" vm="380">
        <f ca="1"/>
        <v>3064</v>
      </c>
      <c r="GU6" s="22" vm="381">
        <f ca="1"/>
        <v>3057.5</v>
      </c>
      <c r="GV6" s="22" vm="382">
        <f ca="1"/>
        <v>3132</v>
      </c>
      <c r="GW6" s="22" vm="383">
        <f ca="1"/>
        <v>3351</v>
      </c>
      <c r="GX6" s="22" vm="384">
        <f ca="1"/>
        <v>3319</v>
      </c>
      <c r="GY6" s="22" vm="281">
        <f ca="1"/>
        <v>3344.5</v>
      </c>
      <c r="GZ6" s="22" vm="385">
        <f ca="1"/>
        <v>3241</v>
      </c>
      <c r="HA6" s="22" vm="386">
        <f ca="1"/>
        <v>3142</v>
      </c>
      <c r="HB6" s="22" vm="387">
        <f ca="1"/>
        <v>3160.5</v>
      </c>
      <c r="HC6" s="22" vm="388">
        <f ca="1"/>
        <v>3087</v>
      </c>
      <c r="HD6" s="22" vm="389">
        <f ca="1"/>
        <v>3138.5</v>
      </c>
      <c r="HE6" s="22" vm="390">
        <f ca="1"/>
        <v>3191</v>
      </c>
      <c r="HF6" s="22" vm="391">
        <f ca="1"/>
        <v>3228.5</v>
      </c>
      <c r="HG6" s="22" vm="392">
        <f ca="1"/>
        <v>3204</v>
      </c>
      <c r="HH6" s="22" vm="393">
        <f ca="1"/>
        <v>3173.5</v>
      </c>
      <c r="HI6" s="22" vm="394">
        <f ca="1"/>
        <v>3289.5</v>
      </c>
      <c r="HJ6" s="22" vm="395">
        <f ca="1"/>
        <v>3407.5</v>
      </c>
      <c r="HK6" s="22" vm="396">
        <f ca="1"/>
        <v>3301.5</v>
      </c>
      <c r="HL6" s="22" vm="397">
        <f ca="1"/>
        <v>3296</v>
      </c>
      <c r="HM6" s="22" vm="398">
        <f ca="1"/>
        <v>3337</v>
      </c>
      <c r="HN6" s="22" vm="399">
        <f ca="1"/>
        <v>3324.5</v>
      </c>
      <c r="HO6" s="22" vm="400">
        <f ca="1"/>
        <v>3270</v>
      </c>
      <c r="HP6" s="22" vm="401">
        <f ca="1"/>
        <v>3299.5</v>
      </c>
      <c r="HQ6" s="22" vm="402">
        <f ca="1"/>
        <v>3190</v>
      </c>
      <c r="HR6" s="22" vm="403">
        <f ca="1"/>
        <v>3155</v>
      </c>
      <c r="HS6" s="22" vm="404">
        <f ca="1"/>
        <v>3205</v>
      </c>
      <c r="HT6" s="22" vm="405">
        <f ca="1"/>
        <v>3132.5</v>
      </c>
      <c r="HU6" s="22" vm="406">
        <f ca="1"/>
        <v>3114.5</v>
      </c>
      <c r="HV6" s="22" vm="407">
        <f ca="1"/>
        <v>3100</v>
      </c>
      <c r="HW6" s="22" vm="408">
        <f ca="1"/>
        <v>3113</v>
      </c>
      <c r="HX6" s="22" vm="409">
        <f ca="1"/>
        <v>3124</v>
      </c>
      <c r="HY6" s="22" vm="410">
        <f ca="1"/>
        <v>3249.5</v>
      </c>
      <c r="HZ6" s="22" vm="392">
        <f ca="1"/>
        <v>3204</v>
      </c>
      <c r="IA6" s="22" vm="410">
        <f ca="1"/>
        <v>3249.5</v>
      </c>
      <c r="IB6" s="22" t="e" vm="44">
        <f ca="1"/>
        <v>#N/A</v>
      </c>
      <c r="IC6" s="22" vm="257">
        <f ca="1"/>
        <v>3286</v>
      </c>
      <c r="ID6" s="22" vm="411">
        <f ca="1"/>
        <v>3254.5</v>
      </c>
      <c r="IE6" s="22" vm="412">
        <f ca="1"/>
        <v>3236.5</v>
      </c>
      <c r="IF6" s="22" t="e" vm="44">
        <f ca="1"/>
        <v>#N/A</v>
      </c>
      <c r="IG6" s="22" vm="413">
        <f ca="1"/>
        <v>3267</v>
      </c>
      <c r="IH6" s="22" vm="414">
        <f ca="1"/>
        <v>3180</v>
      </c>
      <c r="II6" s="22" vm="384">
        <f ca="1"/>
        <v>3319</v>
      </c>
      <c r="IJ6" s="22" vm="415">
        <f ca="1"/>
        <v>3509</v>
      </c>
      <c r="IK6" s="22" vm="416">
        <f ca="1"/>
        <v>3581.5</v>
      </c>
      <c r="IL6" s="22" vm="417">
        <f ca="1"/>
        <v>3493.5</v>
      </c>
      <c r="IM6" s="22" vm="418">
        <f ca="1"/>
        <v>3533</v>
      </c>
      <c r="IN6" s="22" vm="419">
        <f ca="1"/>
        <v>3621</v>
      </c>
      <c r="IO6" s="22" vm="420">
        <f ca="1"/>
        <v>3568</v>
      </c>
      <c r="IP6" s="22" vm="421">
        <f ca="1"/>
        <v>3552.5</v>
      </c>
      <c r="IQ6" s="22" vm="422">
        <f ca="1"/>
        <v>3589</v>
      </c>
      <c r="IR6" s="22" vm="423">
        <f ca="1"/>
        <v>3672.5</v>
      </c>
      <c r="IS6" s="22" vm="424">
        <f ca="1"/>
        <v>3563.5</v>
      </c>
      <c r="IT6" s="22" vm="425">
        <f ca="1"/>
        <v>3566</v>
      </c>
      <c r="IU6" s="22" vm="426">
        <f ca="1"/>
        <v>3588.5</v>
      </c>
      <c r="IV6" s="22" vm="252">
        <f ca="1"/>
        <v>3580</v>
      </c>
      <c r="IW6" s="22" vm="427">
        <f ca="1"/>
        <v>3596.5</v>
      </c>
      <c r="IX6" s="22" vm="207">
        <f ca="1"/>
        <v>3595</v>
      </c>
      <c r="IY6" s="22" vm="428">
        <f ca="1"/>
        <v>3557</v>
      </c>
      <c r="IZ6" s="22" vm="429">
        <f ca="1"/>
        <v>3520.5</v>
      </c>
      <c r="JA6" s="22" vm="430">
        <f ca="1"/>
        <v>3466.5</v>
      </c>
      <c r="JB6" s="22" vm="431">
        <f ca="1"/>
        <v>3387</v>
      </c>
      <c r="JC6" s="22" vm="431">
        <f ca="1"/>
        <v>3387</v>
      </c>
      <c r="JD6" s="22" vm="432">
        <f ca="1"/>
        <v>3415</v>
      </c>
      <c r="JE6" s="22" vm="433">
        <f ca="1"/>
        <v>3352</v>
      </c>
      <c r="JF6" s="22" vm="431">
        <f ca="1"/>
        <v>3387</v>
      </c>
      <c r="JG6" s="22"/>
    </row>
    <row r="7" spans="1:267" x14ac:dyDescent="0.2">
      <c r="A7" s="2" t="e" vm="434">
        <v>#VALUE!</v>
      </c>
      <c r="B7" s="2" t="str">
        <v>Insurance</v>
      </c>
      <c r="C7" s="66">
        <v>780</v>
      </c>
      <c r="D7" s="67">
        <v>674.5</v>
      </c>
      <c r="E7" s="68">
        <v>526110</v>
      </c>
      <c r="F7" s="40">
        <v>5460</v>
      </c>
      <c r="G7" s="36">
        <v>1.0486891385767791E-2</v>
      </c>
      <c r="H7" s="69">
        <v>189788.2</v>
      </c>
      <c r="I7" s="70"/>
      <c r="J7" s="21" cm="1" vm="435">
        <f t="array" aca="1" ref="J7:JF7" ca="1">TRANSPOSE(_xlfn.STOCKHISTORY(A7,TODAY()-365,TODAY(),0,0,1))</f>
        <v>497.5</v>
      </c>
      <c r="K7" vm="436">
        <f ca="1"/>
        <v>487.1</v>
      </c>
      <c r="L7" vm="437">
        <f ca="1"/>
        <v>484</v>
      </c>
      <c r="M7" vm="438">
        <f ca="1"/>
        <v>484.8</v>
      </c>
      <c r="N7" vm="439">
        <f ca="1"/>
        <v>498</v>
      </c>
      <c r="O7" vm="440">
        <f ca="1"/>
        <v>504</v>
      </c>
      <c r="P7" vm="441">
        <f ca="1"/>
        <v>483.2</v>
      </c>
      <c r="Q7" vm="442">
        <f ca="1"/>
        <v>481.1</v>
      </c>
      <c r="R7" vm="443">
        <f ca="1"/>
        <v>484.6</v>
      </c>
      <c r="S7" vm="444">
        <f ca="1"/>
        <v>485.7</v>
      </c>
      <c r="T7" vm="445">
        <f ca="1"/>
        <v>478.8</v>
      </c>
      <c r="U7" vm="446">
        <f ca="1"/>
        <v>448</v>
      </c>
      <c r="V7" vm="447">
        <f ca="1"/>
        <v>465.6</v>
      </c>
      <c r="W7" vm="448">
        <f ca="1"/>
        <v>450.6</v>
      </c>
      <c r="X7" vm="449">
        <f ca="1"/>
        <v>437.3</v>
      </c>
      <c r="Y7" vm="450">
        <f ca="1"/>
        <v>428</v>
      </c>
      <c r="Z7" vm="451">
        <f ca="1"/>
        <v>417.6</v>
      </c>
      <c r="AA7" vm="452">
        <f ca="1"/>
        <v>397.6</v>
      </c>
      <c r="AB7" vm="453">
        <f ca="1"/>
        <v>386.8</v>
      </c>
      <c r="AC7" vm="454">
        <f ca="1"/>
        <v>376.4</v>
      </c>
      <c r="AD7" vm="455">
        <f ca="1"/>
        <v>414.3</v>
      </c>
      <c r="AE7" vm="456">
        <f ca="1"/>
        <v>419.5</v>
      </c>
      <c r="AF7" vm="457">
        <f ca="1"/>
        <v>421.1</v>
      </c>
      <c r="AG7" vm="458">
        <f ca="1"/>
        <v>433.5</v>
      </c>
      <c r="AH7" vm="459">
        <f ca="1"/>
        <v>395.9</v>
      </c>
      <c r="AI7" vm="460">
        <f ca="1"/>
        <v>415.3</v>
      </c>
      <c r="AJ7" vm="461">
        <f ca="1"/>
        <v>412.4</v>
      </c>
      <c r="AK7" vm="462">
        <f ca="1"/>
        <v>409</v>
      </c>
      <c r="AL7" vm="463">
        <f ca="1"/>
        <v>406.7</v>
      </c>
      <c r="AM7" vm="464">
        <f ca="1"/>
        <v>419.9</v>
      </c>
      <c r="AN7" vm="465">
        <f ca="1"/>
        <v>416.2</v>
      </c>
      <c r="AO7" vm="466">
        <f ca="1"/>
        <v>417.8</v>
      </c>
      <c r="AP7" vm="467">
        <f ca="1"/>
        <v>413.3</v>
      </c>
      <c r="AQ7" vm="468">
        <f ca="1"/>
        <v>415.4</v>
      </c>
      <c r="AR7" vm="469">
        <f ca="1"/>
        <v>431.6</v>
      </c>
      <c r="AS7" vm="470">
        <f ca="1"/>
        <v>428.5</v>
      </c>
      <c r="AT7" vm="471">
        <f ca="1"/>
        <v>420.8</v>
      </c>
      <c r="AU7" vm="472">
        <f ca="1"/>
        <v>418.4</v>
      </c>
      <c r="AV7" vm="473">
        <f ca="1"/>
        <v>413.2</v>
      </c>
      <c r="AW7" vm="474">
        <f ca="1"/>
        <v>412</v>
      </c>
      <c r="AX7" vm="475">
        <f ca="1"/>
        <v>412.2</v>
      </c>
      <c r="AY7" vm="476">
        <f ca="1"/>
        <v>411.6</v>
      </c>
      <c r="AZ7" vm="477">
        <f ca="1"/>
        <v>416</v>
      </c>
      <c r="BA7" vm="451">
        <f ca="1"/>
        <v>417.6</v>
      </c>
      <c r="BB7" vm="462">
        <f ca="1"/>
        <v>409</v>
      </c>
      <c r="BC7" vm="478">
        <f ca="1"/>
        <v>403.8</v>
      </c>
      <c r="BD7" vm="479">
        <f ca="1"/>
        <v>404</v>
      </c>
      <c r="BE7" vm="480">
        <f ca="1"/>
        <v>393.6</v>
      </c>
      <c r="BF7" vm="481">
        <f ca="1"/>
        <v>405</v>
      </c>
      <c r="BG7" vm="482">
        <f ca="1"/>
        <v>414</v>
      </c>
      <c r="BH7" vm="483">
        <f ca="1"/>
        <v>406</v>
      </c>
      <c r="BI7" vm="484">
        <f ca="1"/>
        <v>395.4</v>
      </c>
      <c r="BJ7" vm="485">
        <f ca="1"/>
        <v>399.4</v>
      </c>
      <c r="BK7" vm="486">
        <f ca="1"/>
        <v>418</v>
      </c>
      <c r="BL7" vm="487">
        <f ca="1"/>
        <v>425.8</v>
      </c>
      <c r="BM7" vm="469">
        <f ca="1"/>
        <v>431.6</v>
      </c>
      <c r="BN7" t="e" vm="44">
        <f ca="1"/>
        <v>#N/A</v>
      </c>
      <c r="BO7" vm="488">
        <f ca="1"/>
        <v>434.2</v>
      </c>
      <c r="BP7" vm="489">
        <f ca="1"/>
        <v>424.6</v>
      </c>
      <c r="BQ7" vm="490">
        <f ca="1"/>
        <v>406.4</v>
      </c>
      <c r="BR7" vm="491">
        <f ca="1"/>
        <v>430.2</v>
      </c>
      <c r="BS7" vm="492">
        <f ca="1"/>
        <v>441.8</v>
      </c>
      <c r="BT7" vm="493">
        <f ca="1"/>
        <v>436.8</v>
      </c>
      <c r="BU7" vm="494">
        <f ca="1"/>
        <v>439.2</v>
      </c>
      <c r="BV7" vm="495">
        <f ca="1"/>
        <v>449</v>
      </c>
      <c r="BW7" vm="496">
        <f ca="1"/>
        <v>456</v>
      </c>
      <c r="BX7" vm="497">
        <f ca="1"/>
        <v>468.4</v>
      </c>
      <c r="BY7" vm="498">
        <f ca="1"/>
        <v>479.6</v>
      </c>
      <c r="BZ7" vm="499">
        <f ca="1"/>
        <v>486.6</v>
      </c>
      <c r="CA7" vm="500">
        <f ca="1"/>
        <v>473.4</v>
      </c>
      <c r="CB7" vm="501">
        <f ca="1"/>
        <v>474.2</v>
      </c>
      <c r="CC7" vm="502">
        <f ca="1"/>
        <v>480.8</v>
      </c>
      <c r="CD7" vm="503">
        <f ca="1"/>
        <v>478.2</v>
      </c>
      <c r="CE7" vm="504">
        <f ca="1"/>
        <v>472.6</v>
      </c>
      <c r="CF7" vm="505">
        <f ca="1"/>
        <v>478.6</v>
      </c>
      <c r="CG7" vm="506">
        <f ca="1"/>
        <v>487.2</v>
      </c>
      <c r="CH7" vm="507">
        <f ca="1"/>
        <v>483.6</v>
      </c>
      <c r="CI7" vm="508">
        <f ca="1"/>
        <v>486.4</v>
      </c>
      <c r="CJ7" vm="509">
        <f ca="1"/>
        <v>479.8</v>
      </c>
      <c r="CK7" t="e" vm="44">
        <f ca="1"/>
        <v>#N/A</v>
      </c>
      <c r="CL7" t="e" vm="44">
        <f ca="1"/>
        <v>#N/A</v>
      </c>
      <c r="CM7" vm="510">
        <f ca="1"/>
        <v>492.4</v>
      </c>
      <c r="CN7" vm="511">
        <f ca="1"/>
        <v>487.8</v>
      </c>
      <c r="CO7" vm="512">
        <f ca="1"/>
        <v>484.4</v>
      </c>
      <c r="CP7" vm="513">
        <f ca="1"/>
        <v>483.4</v>
      </c>
      <c r="CQ7" vm="514">
        <f ca="1"/>
        <v>470.6</v>
      </c>
      <c r="CR7" vm="515">
        <f ca="1"/>
        <v>474.4</v>
      </c>
      <c r="CS7" vm="516">
        <f ca="1"/>
        <v>493.4</v>
      </c>
      <c r="CT7" vm="517">
        <f ca="1"/>
        <v>502</v>
      </c>
      <c r="CU7" vm="518">
        <f ca="1"/>
        <v>488.6</v>
      </c>
      <c r="CV7" vm="519">
        <f ca="1"/>
        <v>493.2</v>
      </c>
      <c r="CW7" vm="520">
        <f ca="1"/>
        <v>497</v>
      </c>
      <c r="CX7" vm="521">
        <f ca="1"/>
        <v>495</v>
      </c>
      <c r="CY7" vm="509">
        <f ca="1"/>
        <v>479.8</v>
      </c>
      <c r="CZ7" vm="522">
        <f ca="1"/>
        <v>481.4</v>
      </c>
      <c r="DA7" vm="523">
        <f ca="1"/>
        <v>493.8</v>
      </c>
      <c r="DB7" vm="524">
        <f ca="1"/>
        <v>496.2</v>
      </c>
      <c r="DC7" vm="525">
        <f ca="1"/>
        <v>500.5</v>
      </c>
      <c r="DD7" vm="526">
        <f ca="1"/>
        <v>493.6</v>
      </c>
      <c r="DE7" vm="527">
        <f ca="1"/>
        <v>499</v>
      </c>
      <c r="DF7" vm="528">
        <f ca="1"/>
        <v>485.8</v>
      </c>
      <c r="DG7" vm="529">
        <f ca="1"/>
        <v>489.6</v>
      </c>
      <c r="DH7" vm="515">
        <f ca="1"/>
        <v>474.4</v>
      </c>
      <c r="DI7" vm="530">
        <f ca="1"/>
        <v>474.8</v>
      </c>
      <c r="DJ7" vm="511">
        <f ca="1"/>
        <v>487.8</v>
      </c>
      <c r="DK7" vm="525">
        <f ca="1"/>
        <v>500.5</v>
      </c>
      <c r="DL7" vm="531">
        <f ca="1"/>
        <v>494</v>
      </c>
      <c r="DM7" vm="532">
        <f ca="1"/>
        <v>495.6</v>
      </c>
      <c r="DN7" vm="533">
        <f ca="1"/>
        <v>491.6</v>
      </c>
      <c r="DO7" vm="534">
        <f ca="1"/>
        <v>469.6</v>
      </c>
      <c r="DP7" vm="535">
        <f ca="1"/>
        <v>475.4</v>
      </c>
      <c r="DQ7" vm="536">
        <f ca="1"/>
        <v>477</v>
      </c>
      <c r="DR7" vm="537">
        <f ca="1"/>
        <v>488</v>
      </c>
      <c r="DS7" vm="538">
        <f ca="1"/>
        <v>486</v>
      </c>
      <c r="DT7" vm="536">
        <f ca="1"/>
        <v>477</v>
      </c>
      <c r="DU7" vm="539">
        <f ca="1"/>
        <v>522</v>
      </c>
      <c r="DV7" vm="540">
        <f ca="1"/>
        <v>537</v>
      </c>
      <c r="DW7" vm="541">
        <f ca="1"/>
        <v>536</v>
      </c>
      <c r="DX7" vm="541">
        <f ca="1"/>
        <v>536</v>
      </c>
      <c r="DY7" vm="542">
        <f ca="1"/>
        <v>542.5</v>
      </c>
      <c r="DZ7" vm="543">
        <f ca="1"/>
        <v>542</v>
      </c>
      <c r="EA7" vm="544">
        <f ca="1"/>
        <v>531.5</v>
      </c>
      <c r="EB7" vm="545">
        <f ca="1"/>
        <v>534.5</v>
      </c>
      <c r="EC7" vm="546">
        <f ca="1"/>
        <v>541</v>
      </c>
      <c r="ED7" vm="547">
        <f ca="1"/>
        <v>546</v>
      </c>
      <c r="EE7" vm="548">
        <f ca="1"/>
        <v>552.5</v>
      </c>
      <c r="EF7" vm="549">
        <f ca="1"/>
        <v>555.5</v>
      </c>
      <c r="EG7" vm="550">
        <f ca="1"/>
        <v>575</v>
      </c>
      <c r="EH7" vm="551">
        <f ca="1"/>
        <v>578</v>
      </c>
      <c r="EI7" vm="552">
        <f ca="1"/>
        <v>584.5</v>
      </c>
      <c r="EJ7" vm="553">
        <f ca="1"/>
        <v>602.5</v>
      </c>
      <c r="EK7" vm="554">
        <f ca="1"/>
        <v>597.5</v>
      </c>
      <c r="EL7" vm="555">
        <f ca="1"/>
        <v>593</v>
      </c>
      <c r="EM7" vm="556">
        <f ca="1"/>
        <v>592</v>
      </c>
      <c r="EN7" vm="557">
        <f ca="1"/>
        <v>589.5</v>
      </c>
      <c r="EO7" vm="558">
        <f ca="1"/>
        <v>588.5</v>
      </c>
      <c r="EP7" vm="559">
        <f ca="1"/>
        <v>579</v>
      </c>
      <c r="EQ7" vm="559">
        <f ca="1"/>
        <v>579</v>
      </c>
      <c r="ER7" vm="560">
        <f ca="1"/>
        <v>578.5</v>
      </c>
      <c r="ES7" vm="561">
        <f ca="1"/>
        <v>581.5</v>
      </c>
      <c r="ET7" vm="562">
        <f ca="1"/>
        <v>568</v>
      </c>
      <c r="EU7" t="e" vm="44">
        <f ca="1"/>
        <v>#N/A</v>
      </c>
      <c r="EV7" vm="562">
        <f ca="1"/>
        <v>568</v>
      </c>
      <c r="EW7" vm="563">
        <f ca="1"/>
        <v>583</v>
      </c>
      <c r="EX7" vm="564">
        <f ca="1"/>
        <v>570.5</v>
      </c>
      <c r="EY7" vm="565">
        <f ca="1"/>
        <v>583.5</v>
      </c>
      <c r="EZ7" vm="551">
        <f ca="1"/>
        <v>578</v>
      </c>
      <c r="FA7" vm="566">
        <f ca="1"/>
        <v>592.5</v>
      </c>
      <c r="FB7" vm="567">
        <f ca="1"/>
        <v>595.5</v>
      </c>
      <c r="FC7" vm="566">
        <f ca="1"/>
        <v>592.5</v>
      </c>
      <c r="FD7" vm="568">
        <f ca="1"/>
        <v>606</v>
      </c>
      <c r="FE7" vm="569">
        <f ca="1"/>
        <v>618</v>
      </c>
      <c r="FF7" vm="570">
        <f ca="1"/>
        <v>628</v>
      </c>
      <c r="FG7" vm="571">
        <f ca="1"/>
        <v>624.5</v>
      </c>
      <c r="FH7" vm="572">
        <f ca="1"/>
        <v>627.5</v>
      </c>
      <c r="FI7" vm="573">
        <f ca="1"/>
        <v>625</v>
      </c>
      <c r="FJ7" t="e" vm="44">
        <f ca="1"/>
        <v>#N/A</v>
      </c>
      <c r="FK7" vm="574">
        <f ca="1"/>
        <v>612.5</v>
      </c>
      <c r="FL7" vm="575">
        <f ca="1"/>
        <v>615.5</v>
      </c>
      <c r="FM7" vm="576">
        <f ca="1"/>
        <v>621</v>
      </c>
      <c r="FN7" vm="577">
        <f ca="1"/>
        <v>605</v>
      </c>
      <c r="FO7" vm="564">
        <f ca="1"/>
        <v>570.5</v>
      </c>
      <c r="FP7" vm="578">
        <f ca="1"/>
        <v>577.5</v>
      </c>
      <c r="FQ7" vm="550">
        <f ca="1"/>
        <v>575</v>
      </c>
      <c r="FR7" vm="579">
        <f ca="1"/>
        <v>566.5</v>
      </c>
      <c r="FS7" vm="580">
        <f ca="1"/>
        <v>564</v>
      </c>
      <c r="FT7" vm="581">
        <f ca="1"/>
        <v>558</v>
      </c>
      <c r="FU7" vm="582">
        <f ca="1"/>
        <v>584</v>
      </c>
      <c r="FV7" vm="583">
        <f ca="1"/>
        <v>590</v>
      </c>
      <c r="FW7" vm="584">
        <f ca="1"/>
        <v>587.5</v>
      </c>
      <c r="FX7" vm="578">
        <f ca="1"/>
        <v>577.5</v>
      </c>
      <c r="FY7" vm="585">
        <f ca="1"/>
        <v>572</v>
      </c>
      <c r="FZ7" vm="550">
        <f ca="1"/>
        <v>575</v>
      </c>
      <c r="GA7" vm="586">
        <f ca="1"/>
        <v>570</v>
      </c>
      <c r="GB7" vm="587">
        <f ca="1"/>
        <v>579.5</v>
      </c>
      <c r="GC7" vm="588">
        <f ca="1"/>
        <v>600</v>
      </c>
      <c r="GD7" vm="589">
        <f ca="1"/>
        <v>613.5</v>
      </c>
      <c r="GE7" vm="590">
        <f ca="1"/>
        <v>616</v>
      </c>
      <c r="GF7" vm="588">
        <f ca="1"/>
        <v>600</v>
      </c>
      <c r="GG7" vm="591">
        <f ca="1"/>
        <v>589</v>
      </c>
      <c r="GH7" vm="552">
        <f ca="1"/>
        <v>584.5</v>
      </c>
      <c r="GI7" vm="567">
        <f ca="1"/>
        <v>595.5</v>
      </c>
      <c r="GJ7" vm="592">
        <f ca="1"/>
        <v>619</v>
      </c>
      <c r="GK7" vm="593">
        <f ca="1"/>
        <v>627</v>
      </c>
      <c r="GL7" vm="594">
        <f ca="1"/>
        <v>632</v>
      </c>
      <c r="GM7" vm="593">
        <f ca="1"/>
        <v>627</v>
      </c>
      <c r="GN7" vm="571">
        <f ca="1"/>
        <v>624.5</v>
      </c>
      <c r="GO7" vm="595">
        <f ca="1"/>
        <v>630</v>
      </c>
      <c r="GP7" vm="596">
        <f ca="1"/>
        <v>633</v>
      </c>
      <c r="GQ7" vm="597">
        <f ca="1"/>
        <v>648.5</v>
      </c>
      <c r="GR7" vm="598">
        <f ca="1"/>
        <v>645</v>
      </c>
      <c r="GS7" vm="599">
        <f ca="1"/>
        <v>646</v>
      </c>
      <c r="GT7" vm="600">
        <f ca="1"/>
        <v>644.5</v>
      </c>
      <c r="GU7" vm="601">
        <f ca="1"/>
        <v>661</v>
      </c>
      <c r="GV7" vm="602">
        <f ca="1"/>
        <v>658</v>
      </c>
      <c r="GW7" vm="603">
        <f ca="1"/>
        <v>606.5</v>
      </c>
      <c r="GX7" vm="594">
        <f ca="1"/>
        <v>632</v>
      </c>
      <c r="GY7" vm="573">
        <f ca="1"/>
        <v>625</v>
      </c>
      <c r="GZ7" vm="604">
        <f ca="1"/>
        <v>604.5</v>
      </c>
      <c r="HA7" vm="593">
        <f ca="1"/>
        <v>627</v>
      </c>
      <c r="HB7" vm="605">
        <f ca="1"/>
        <v>623</v>
      </c>
      <c r="HC7" vm="606">
        <f ca="1"/>
        <v>643.5</v>
      </c>
      <c r="HD7" vm="607">
        <f ca="1"/>
        <v>654</v>
      </c>
      <c r="HE7" vm="608">
        <f ca="1"/>
        <v>647</v>
      </c>
      <c r="HF7" vm="609">
        <f ca="1"/>
        <v>648</v>
      </c>
      <c r="HG7" vm="610">
        <f ca="1"/>
        <v>653.5</v>
      </c>
      <c r="HH7" vm="598">
        <f ca="1"/>
        <v>645</v>
      </c>
      <c r="HI7" vm="611">
        <f ca="1"/>
        <v>651</v>
      </c>
      <c r="HJ7" vm="612">
        <f ca="1"/>
        <v>649.5</v>
      </c>
      <c r="HK7" vm="613">
        <f ca="1"/>
        <v>667.5</v>
      </c>
      <c r="HL7" vm="614">
        <f ca="1"/>
        <v>649</v>
      </c>
      <c r="HM7" vm="609">
        <f ca="1"/>
        <v>648</v>
      </c>
      <c r="HN7" vm="614">
        <f ca="1"/>
        <v>649</v>
      </c>
      <c r="HO7" vm="615">
        <f ca="1"/>
        <v>641.5</v>
      </c>
      <c r="HP7" vm="616">
        <f ca="1"/>
        <v>642</v>
      </c>
      <c r="HQ7" vm="609">
        <f ca="1"/>
        <v>648</v>
      </c>
      <c r="HR7" vm="617">
        <f ca="1"/>
        <v>642.5</v>
      </c>
      <c r="HS7" vm="595">
        <f ca="1"/>
        <v>630</v>
      </c>
      <c r="HT7" vm="618">
        <f ca="1"/>
        <v>639</v>
      </c>
      <c r="HU7" vm="614">
        <f ca="1"/>
        <v>649</v>
      </c>
      <c r="HV7" vm="619">
        <f ca="1"/>
        <v>635</v>
      </c>
      <c r="HW7" vm="614">
        <f ca="1"/>
        <v>649</v>
      </c>
      <c r="HX7" vm="602">
        <f ca="1"/>
        <v>658</v>
      </c>
      <c r="HY7" vm="620">
        <f ca="1"/>
        <v>672.5</v>
      </c>
      <c r="HZ7" vm="621">
        <f ca="1"/>
        <v>677</v>
      </c>
      <c r="IA7" vm="622">
        <f ca="1"/>
        <v>678.5</v>
      </c>
      <c r="IB7" t="e" vm="44">
        <f ca="1"/>
        <v>#N/A</v>
      </c>
      <c r="IC7" vm="623">
        <f ca="1"/>
        <v>678</v>
      </c>
      <c r="ID7" vm="623">
        <f ca="1"/>
        <v>678</v>
      </c>
      <c r="IE7" vm="624">
        <f ca="1"/>
        <v>679.5</v>
      </c>
      <c r="IF7" t="e" vm="44">
        <f ca="1"/>
        <v>#N/A</v>
      </c>
      <c r="IG7" vm="625">
        <f ca="1"/>
        <v>668</v>
      </c>
      <c r="IH7" vm="626">
        <f ca="1"/>
        <v>683</v>
      </c>
      <c r="II7" vm="627">
        <f ca="1"/>
        <v>687.5</v>
      </c>
      <c r="IJ7" vm="628">
        <f ca="1"/>
        <v>686</v>
      </c>
      <c r="IK7" vm="629">
        <f ca="1"/>
        <v>667</v>
      </c>
      <c r="IL7" vm="625">
        <f ca="1"/>
        <v>668</v>
      </c>
      <c r="IM7" vm="630">
        <f ca="1"/>
        <v>666.5</v>
      </c>
      <c r="IN7" vm="631">
        <f ca="1"/>
        <v>655.5</v>
      </c>
      <c r="IO7" vm="632">
        <f ca="1"/>
        <v>657.5</v>
      </c>
      <c r="IP7" vm="633">
        <f ca="1"/>
        <v>633.5</v>
      </c>
      <c r="IQ7" vm="634">
        <f ca="1"/>
        <v>637</v>
      </c>
      <c r="IR7" vm="635">
        <f ca="1"/>
        <v>634.5</v>
      </c>
      <c r="IS7" vm="599">
        <f ca="1"/>
        <v>646</v>
      </c>
      <c r="IT7" vm="617">
        <f ca="1"/>
        <v>642.5</v>
      </c>
      <c r="IU7" vm="636">
        <f ca="1"/>
        <v>637.5</v>
      </c>
      <c r="IV7" vm="599">
        <f ca="1"/>
        <v>646</v>
      </c>
      <c r="IW7" vm="599">
        <f ca="1"/>
        <v>646</v>
      </c>
      <c r="IX7" vm="637">
        <f ca="1"/>
        <v>662.5</v>
      </c>
      <c r="IY7" vm="638">
        <f ca="1"/>
        <v>665</v>
      </c>
      <c r="IZ7" vm="639">
        <f ca="1"/>
        <v>668.5</v>
      </c>
      <c r="JA7" vm="638">
        <f ca="1"/>
        <v>665</v>
      </c>
      <c r="JB7" vm="601">
        <f ca="1"/>
        <v>661</v>
      </c>
      <c r="JC7" vm="640">
        <f ca="1"/>
        <v>656.5</v>
      </c>
      <c r="JD7" vm="641">
        <f ca="1"/>
        <v>661.5</v>
      </c>
      <c r="JE7" vm="642">
        <f ca="1"/>
        <v>657</v>
      </c>
      <c r="JF7" vm="613">
        <f ca="1"/>
        <v>667.5</v>
      </c>
    </row>
    <row r="8" spans="1:267" x14ac:dyDescent="0.2">
      <c r="A8" s="2" t="e" vm="643">
        <v>#VALUE!</v>
      </c>
      <c r="B8" s="2" t="str">
        <v>Oil &amp; Gas</v>
      </c>
      <c r="C8" s="66">
        <v>300</v>
      </c>
      <c r="D8" s="67">
        <v>533.20000000000005</v>
      </c>
      <c r="E8" s="68">
        <v>159960</v>
      </c>
      <c r="F8" s="40">
        <v>5040.00000000002</v>
      </c>
      <c r="G8" s="36">
        <v>3.2532920216886273E-2</v>
      </c>
      <c r="H8" s="69">
        <v>28081</v>
      </c>
      <c r="I8" s="70"/>
      <c r="J8" s="21" cm="1" vm="644">
        <f t="array" aca="1" ref="J8:JF8" ca="1">TRANSPOSE(_xlfn.STOCKHISTORY(A8,TODAY()-365,TODAY(),0,0,1))</f>
        <v>410.3</v>
      </c>
      <c r="K8" vm="645">
        <f ca="1"/>
        <v>410.7</v>
      </c>
      <c r="L8" vm="646">
        <f ca="1"/>
        <v>417.2</v>
      </c>
      <c r="M8" vm="647">
        <f ca="1"/>
        <v>400.65</v>
      </c>
      <c r="N8" vm="648">
        <f ca="1"/>
        <v>397.35</v>
      </c>
      <c r="O8" vm="649">
        <f ca="1"/>
        <v>403.75</v>
      </c>
      <c r="P8" vm="650">
        <f ca="1"/>
        <v>397.9</v>
      </c>
      <c r="Q8" vm="651">
        <f ca="1"/>
        <v>391.4</v>
      </c>
      <c r="R8" vm="652">
        <f ca="1"/>
        <v>388.4</v>
      </c>
      <c r="S8" vm="653">
        <f ca="1"/>
        <v>386.5</v>
      </c>
      <c r="T8" vm="654">
        <f ca="1"/>
        <v>382.9</v>
      </c>
      <c r="U8" vm="655">
        <f ca="1"/>
        <v>365.35</v>
      </c>
      <c r="V8" vm="656">
        <f ca="1"/>
        <v>378.5</v>
      </c>
      <c r="W8" vm="657">
        <f ca="1"/>
        <v>363.55</v>
      </c>
      <c r="X8" vm="658">
        <f ca="1"/>
        <v>357.1</v>
      </c>
      <c r="Y8" vm="659">
        <f ca="1"/>
        <v>374.4</v>
      </c>
      <c r="Z8" vm="660">
        <f ca="1"/>
        <v>358.45</v>
      </c>
      <c r="AA8" vm="661">
        <f ca="1"/>
        <v>348.15</v>
      </c>
      <c r="AB8" vm="662">
        <f ca="1"/>
        <v>361.5</v>
      </c>
      <c r="AC8" vm="663">
        <f ca="1"/>
        <v>380</v>
      </c>
      <c r="AD8" vm="664">
        <f ca="1"/>
        <v>371.55</v>
      </c>
      <c r="AE8" vm="665">
        <f ca="1"/>
        <v>363.5</v>
      </c>
      <c r="AF8" vm="666">
        <f ca="1"/>
        <v>360.4</v>
      </c>
      <c r="AG8" vm="667">
        <f ca="1"/>
        <v>356.5</v>
      </c>
      <c r="AH8" vm="668">
        <f ca="1"/>
        <v>361</v>
      </c>
      <c r="AI8" vm="669">
        <f ca="1"/>
        <v>360.65</v>
      </c>
      <c r="AJ8" vm="670">
        <f ca="1"/>
        <v>368.05</v>
      </c>
      <c r="AK8" vm="666">
        <f ca="1"/>
        <v>360.4</v>
      </c>
      <c r="AL8" vm="671">
        <f ca="1"/>
        <v>375</v>
      </c>
      <c r="AM8" vm="672">
        <f ca="1"/>
        <v>371.3</v>
      </c>
      <c r="AN8" vm="673">
        <f ca="1"/>
        <v>387.9</v>
      </c>
      <c r="AO8" vm="674">
        <f ca="1"/>
        <v>389.2</v>
      </c>
      <c r="AP8" vm="675">
        <f ca="1"/>
        <v>391.7</v>
      </c>
      <c r="AQ8" vm="676">
        <f ca="1"/>
        <v>380.9</v>
      </c>
      <c r="AR8" vm="677">
        <f ca="1"/>
        <v>371.35</v>
      </c>
      <c r="AS8" vm="678">
        <f ca="1"/>
        <v>382.75</v>
      </c>
      <c r="AT8" vm="679">
        <f ca="1"/>
        <v>375.35</v>
      </c>
      <c r="AU8" vm="680">
        <f ca="1"/>
        <v>378.95</v>
      </c>
      <c r="AV8" vm="681">
        <f ca="1"/>
        <v>377.6</v>
      </c>
      <c r="AW8" vm="654">
        <f ca="1"/>
        <v>382.9</v>
      </c>
      <c r="AX8" vm="682">
        <f ca="1"/>
        <v>380.85</v>
      </c>
      <c r="AY8" vm="683">
        <f ca="1"/>
        <v>377.4</v>
      </c>
      <c r="AZ8" vm="684">
        <f ca="1"/>
        <v>391.5</v>
      </c>
      <c r="BA8" vm="685">
        <f ca="1"/>
        <v>386.65</v>
      </c>
      <c r="BB8" vm="686">
        <f ca="1"/>
        <v>395.95</v>
      </c>
      <c r="BC8" vm="648">
        <f ca="1"/>
        <v>397.35</v>
      </c>
      <c r="BD8" vm="687">
        <f ca="1"/>
        <v>399.45</v>
      </c>
      <c r="BE8" vm="688">
        <f ca="1"/>
        <v>401.05</v>
      </c>
      <c r="BF8" vm="689">
        <f ca="1"/>
        <v>401.15</v>
      </c>
      <c r="BG8" vm="690">
        <f ca="1"/>
        <v>403.15</v>
      </c>
      <c r="BH8" vm="691">
        <f ca="1"/>
        <v>393.15</v>
      </c>
      <c r="BI8" vm="692">
        <f ca="1"/>
        <v>368.85</v>
      </c>
      <c r="BJ8" vm="693">
        <f ca="1"/>
        <v>379.45</v>
      </c>
      <c r="BK8" vm="694">
        <f ca="1"/>
        <v>378.4</v>
      </c>
      <c r="BL8" vm="695">
        <f ca="1"/>
        <v>388.05</v>
      </c>
      <c r="BM8" vm="696">
        <f ca="1"/>
        <v>391.55</v>
      </c>
      <c r="BN8" t="e" vm="44">
        <f ca="1"/>
        <v>#N/A</v>
      </c>
      <c r="BO8" vm="697">
        <f ca="1"/>
        <v>414.25</v>
      </c>
      <c r="BP8" vm="698">
        <f ca="1"/>
        <v>415.9</v>
      </c>
      <c r="BQ8" vm="699">
        <f ca="1"/>
        <v>418.9</v>
      </c>
      <c r="BR8" vm="700">
        <f ca="1"/>
        <v>426.65</v>
      </c>
      <c r="BS8" vm="701">
        <f ca="1"/>
        <v>404.8</v>
      </c>
      <c r="BT8" vm="702">
        <f ca="1"/>
        <v>404.95</v>
      </c>
      <c r="BU8" vm="464">
        <f ca="1"/>
        <v>419.9</v>
      </c>
      <c r="BV8" vm="703">
        <f ca="1"/>
        <v>400.15</v>
      </c>
      <c r="BW8" vm="704">
        <f ca="1"/>
        <v>414.7</v>
      </c>
      <c r="BX8" vm="705">
        <f ca="1"/>
        <v>418.35</v>
      </c>
      <c r="BY8" vm="706">
        <f ca="1"/>
        <v>421.25</v>
      </c>
      <c r="BZ8" vm="707">
        <f ca="1"/>
        <v>422.35</v>
      </c>
      <c r="CA8" vm="708">
        <f ca="1"/>
        <v>412.7</v>
      </c>
      <c r="CB8" vm="646">
        <f ca="1"/>
        <v>417.2</v>
      </c>
      <c r="CC8" vm="709">
        <f ca="1"/>
        <v>428.8</v>
      </c>
      <c r="CD8" vm="710">
        <f ca="1"/>
        <v>423.6</v>
      </c>
      <c r="CE8" vm="711">
        <f ca="1"/>
        <v>427.85</v>
      </c>
      <c r="CF8" vm="712">
        <f ca="1"/>
        <v>435.25</v>
      </c>
      <c r="CG8" vm="713">
        <f ca="1"/>
        <v>430.65</v>
      </c>
      <c r="CH8" vm="458">
        <f ca="1"/>
        <v>433.5</v>
      </c>
      <c r="CI8" vm="714">
        <f ca="1"/>
        <v>434.25</v>
      </c>
      <c r="CJ8" vm="715">
        <f ca="1"/>
        <v>431.3</v>
      </c>
      <c r="CK8" t="e" vm="44">
        <f ca="1"/>
        <v>#N/A</v>
      </c>
      <c r="CL8" t="e" vm="44">
        <f ca="1"/>
        <v>#N/A</v>
      </c>
      <c r="CM8" vm="716">
        <f ca="1"/>
        <v>440.45</v>
      </c>
      <c r="CN8" vm="717">
        <f ca="1"/>
        <v>446.5</v>
      </c>
      <c r="CO8" vm="718">
        <f ca="1"/>
        <v>451.4</v>
      </c>
      <c r="CP8" vm="719">
        <f ca="1"/>
        <v>448.3</v>
      </c>
      <c r="CQ8" vm="720">
        <f ca="1"/>
        <v>437.45</v>
      </c>
      <c r="CR8" vm="721">
        <f ca="1"/>
        <v>426.3</v>
      </c>
      <c r="CS8" vm="722">
        <f ca="1"/>
        <v>434.95</v>
      </c>
      <c r="CT8" vm="723">
        <f ca="1"/>
        <v>427.4</v>
      </c>
      <c r="CU8" vm="724">
        <f ca="1"/>
        <v>404.4</v>
      </c>
      <c r="CV8" vm="693">
        <f ca="1"/>
        <v>379.45</v>
      </c>
      <c r="CW8" vm="684">
        <f ca="1"/>
        <v>391.5</v>
      </c>
      <c r="CX8" vm="725">
        <f ca="1"/>
        <v>395.35</v>
      </c>
      <c r="CY8" vm="726">
        <f ca="1"/>
        <v>383.3</v>
      </c>
      <c r="CZ8" vm="727">
        <f ca="1"/>
        <v>375.65</v>
      </c>
      <c r="DA8" vm="653">
        <f ca="1"/>
        <v>386.5</v>
      </c>
      <c r="DB8" vm="728">
        <f ca="1"/>
        <v>391.6</v>
      </c>
      <c r="DC8" vm="729">
        <f ca="1"/>
        <v>397.05</v>
      </c>
      <c r="DD8" vm="730">
        <f ca="1"/>
        <v>397.7</v>
      </c>
      <c r="DE8" vm="731">
        <f ca="1"/>
        <v>388.3</v>
      </c>
      <c r="DF8" vm="732">
        <f ca="1"/>
        <v>384.5</v>
      </c>
      <c r="DG8" vm="733">
        <f ca="1"/>
        <v>401.45</v>
      </c>
      <c r="DH8" vm="734">
        <f ca="1"/>
        <v>373.3</v>
      </c>
      <c r="DI8" vm="735">
        <f ca="1"/>
        <v>368.65</v>
      </c>
      <c r="DJ8" vm="736">
        <f ca="1"/>
        <v>385.25</v>
      </c>
      <c r="DK8" vm="737">
        <f ca="1"/>
        <v>386.55</v>
      </c>
      <c r="DL8" vm="738">
        <f ca="1"/>
        <v>384.6</v>
      </c>
      <c r="DM8" vm="739">
        <f ca="1"/>
        <v>377.05</v>
      </c>
      <c r="DN8" vm="740">
        <f ca="1"/>
        <v>377.2</v>
      </c>
      <c r="DO8" vm="741">
        <f ca="1"/>
        <v>363.95</v>
      </c>
      <c r="DP8" vm="742">
        <f ca="1"/>
        <v>373.1</v>
      </c>
      <c r="DQ8" vm="743">
        <f ca="1"/>
        <v>382.35</v>
      </c>
      <c r="DR8" vm="744">
        <f ca="1"/>
        <v>385.6</v>
      </c>
      <c r="DS8" vm="745">
        <f ca="1"/>
        <v>388.5</v>
      </c>
      <c r="DT8" vm="746">
        <f ca="1"/>
        <v>383.9</v>
      </c>
      <c r="DU8" vm="726">
        <f ca="1"/>
        <v>383.3</v>
      </c>
      <c r="DV8" vm="747">
        <f ca="1"/>
        <v>386.7</v>
      </c>
      <c r="DW8" vm="748">
        <f ca="1"/>
        <v>388.55</v>
      </c>
      <c r="DX8" vm="691">
        <f ca="1"/>
        <v>393.15</v>
      </c>
      <c r="DY8" vm="749">
        <f ca="1"/>
        <v>389.4</v>
      </c>
      <c r="DZ8" vm="750">
        <f ca="1"/>
        <v>400</v>
      </c>
      <c r="EA8" vm="751">
        <f ca="1"/>
        <v>392.35</v>
      </c>
      <c r="EB8" vm="752">
        <f ca="1"/>
        <v>403.35</v>
      </c>
      <c r="EC8" vm="645">
        <f ca="1"/>
        <v>410.7</v>
      </c>
      <c r="ED8" vm="753">
        <f ca="1"/>
        <v>408</v>
      </c>
      <c r="EE8" vm="754">
        <f ca="1"/>
        <v>411.15</v>
      </c>
      <c r="EF8" vm="755">
        <f ca="1"/>
        <v>416.3</v>
      </c>
      <c r="EG8" vm="756">
        <f ca="1"/>
        <v>422.55</v>
      </c>
      <c r="EH8" vm="706">
        <f ca="1"/>
        <v>421.25</v>
      </c>
      <c r="EI8" vm="757">
        <f ca="1"/>
        <v>427.55</v>
      </c>
      <c r="EJ8" vm="758">
        <f ca="1"/>
        <v>430.55</v>
      </c>
      <c r="EK8" vm="759">
        <f ca="1"/>
        <v>425.5</v>
      </c>
      <c r="EL8" vm="760">
        <f ca="1"/>
        <v>426.5</v>
      </c>
      <c r="EM8" vm="761">
        <f ca="1"/>
        <v>430.9</v>
      </c>
      <c r="EN8" vm="762">
        <f ca="1"/>
        <v>442</v>
      </c>
      <c r="EO8" vm="763">
        <f ca="1"/>
        <v>447.8</v>
      </c>
      <c r="EP8" vm="495">
        <f ca="1"/>
        <v>449</v>
      </c>
      <c r="EQ8" vm="764">
        <f ca="1"/>
        <v>459.4</v>
      </c>
      <c r="ER8" vm="765">
        <f ca="1"/>
        <v>452.95</v>
      </c>
      <c r="ES8" vm="766">
        <f ca="1"/>
        <v>459.45</v>
      </c>
      <c r="ET8" vm="767">
        <f ca="1"/>
        <v>457.8</v>
      </c>
      <c r="EU8" t="e" vm="44">
        <f ca="1"/>
        <v>#N/A</v>
      </c>
      <c r="EV8" vm="768">
        <f ca="1"/>
        <v>449.25</v>
      </c>
      <c r="EW8" vm="769">
        <f ca="1"/>
        <v>441.5</v>
      </c>
      <c r="EX8" vm="770">
        <f ca="1"/>
        <v>441.2</v>
      </c>
      <c r="EY8" vm="771">
        <f ca="1"/>
        <v>453.7</v>
      </c>
      <c r="EZ8" vm="772">
        <f ca="1"/>
        <v>463.35</v>
      </c>
      <c r="FA8" vm="773">
        <f ca="1"/>
        <v>452.7</v>
      </c>
      <c r="FB8" vm="774">
        <f ca="1"/>
        <v>441.25</v>
      </c>
      <c r="FC8" vm="775">
        <f ca="1"/>
        <v>443.05</v>
      </c>
      <c r="FD8" vm="776">
        <f ca="1"/>
        <v>450.8</v>
      </c>
      <c r="FE8" vm="777">
        <f ca="1"/>
        <v>457.85</v>
      </c>
      <c r="FF8" vm="778">
        <f ca="1"/>
        <v>461.55</v>
      </c>
      <c r="FG8" vm="779">
        <f ca="1"/>
        <v>462.3</v>
      </c>
      <c r="FH8" vm="780">
        <f ca="1"/>
        <v>456.55</v>
      </c>
      <c r="FI8" vm="781">
        <f ca="1"/>
        <v>452.05</v>
      </c>
      <c r="FJ8" t="e" vm="44">
        <f ca="1"/>
        <v>#N/A</v>
      </c>
      <c r="FK8" vm="782">
        <f ca="1"/>
        <v>452.5</v>
      </c>
      <c r="FL8" vm="783">
        <f ca="1"/>
        <v>455.55</v>
      </c>
      <c r="FM8" vm="784">
        <f ca="1"/>
        <v>458.25</v>
      </c>
      <c r="FN8" vm="785">
        <f ca="1"/>
        <v>433.1</v>
      </c>
      <c r="FO8" vm="786">
        <f ca="1"/>
        <v>429.95</v>
      </c>
      <c r="FP8" vm="787">
        <f ca="1"/>
        <v>431.1</v>
      </c>
      <c r="FQ8" vm="788">
        <f ca="1"/>
        <v>435.9</v>
      </c>
      <c r="FR8" vm="789">
        <f ca="1"/>
        <v>432.05</v>
      </c>
      <c r="FS8" vm="785">
        <f ca="1"/>
        <v>433.1</v>
      </c>
      <c r="FT8" vm="790">
        <f ca="1"/>
        <v>442.7</v>
      </c>
      <c r="FU8" vm="791">
        <f ca="1"/>
        <v>454.5</v>
      </c>
      <c r="FV8" vm="792">
        <f ca="1"/>
        <v>460.2</v>
      </c>
      <c r="FW8" vm="793">
        <f ca="1"/>
        <v>460.35</v>
      </c>
      <c r="FX8" vm="794">
        <f ca="1"/>
        <v>469.1</v>
      </c>
      <c r="FY8" vm="795">
        <f ca="1"/>
        <v>462.45</v>
      </c>
      <c r="FZ8" vm="796">
        <f ca="1"/>
        <v>452.6</v>
      </c>
      <c r="GA8" vm="797">
        <f ca="1"/>
        <v>449.35</v>
      </c>
      <c r="GB8" vm="784">
        <f ca="1"/>
        <v>458.25</v>
      </c>
      <c r="GC8" vm="798">
        <f ca="1"/>
        <v>455.05</v>
      </c>
      <c r="GD8" vm="799">
        <f ca="1"/>
        <v>449.45</v>
      </c>
      <c r="GE8" vm="800">
        <f ca="1"/>
        <v>445.25</v>
      </c>
      <c r="GF8" vm="801">
        <f ca="1"/>
        <v>455.25</v>
      </c>
      <c r="GG8" vm="802">
        <f ca="1"/>
        <v>460.95</v>
      </c>
      <c r="GH8" vm="803">
        <f ca="1"/>
        <v>464.45</v>
      </c>
      <c r="GI8" vm="804">
        <f ca="1"/>
        <v>470</v>
      </c>
      <c r="GJ8" vm="447">
        <f ca="1"/>
        <v>465.6</v>
      </c>
      <c r="GK8" vm="805">
        <f ca="1"/>
        <v>466</v>
      </c>
      <c r="GL8" vm="806">
        <f ca="1"/>
        <v>481.9</v>
      </c>
      <c r="GM8" vm="807">
        <f ca="1"/>
        <v>472.95</v>
      </c>
      <c r="GN8" vm="509">
        <f ca="1"/>
        <v>479.8</v>
      </c>
      <c r="GO8" vm="808">
        <f ca="1"/>
        <v>486.45</v>
      </c>
      <c r="GP8" vm="809">
        <f ca="1"/>
        <v>484.35</v>
      </c>
      <c r="GQ8" vm="810">
        <f ca="1"/>
        <v>493.5</v>
      </c>
      <c r="GR8" vm="811">
        <f ca="1"/>
        <v>499.95</v>
      </c>
      <c r="GS8" vm="812">
        <f ca="1"/>
        <v>501.8</v>
      </c>
      <c r="GT8" vm="444">
        <f ca="1"/>
        <v>485.7</v>
      </c>
      <c r="GU8" vm="813">
        <f ca="1"/>
        <v>482.1</v>
      </c>
      <c r="GV8" vm="814">
        <f ca="1"/>
        <v>470.75</v>
      </c>
      <c r="GW8" vm="815">
        <f ca="1"/>
        <v>478.4</v>
      </c>
      <c r="GX8" vm="816">
        <f ca="1"/>
        <v>480.5</v>
      </c>
      <c r="GY8" vm="817">
        <f ca="1"/>
        <v>477.05</v>
      </c>
      <c r="GZ8" vm="818">
        <f ca="1"/>
        <v>481.35</v>
      </c>
      <c r="HA8" vm="819">
        <f ca="1"/>
        <v>478.65</v>
      </c>
      <c r="HB8" vm="820">
        <f ca="1"/>
        <v>476.05</v>
      </c>
      <c r="HC8" vm="821">
        <f ca="1"/>
        <v>458.15</v>
      </c>
      <c r="HD8" vm="537">
        <f ca="1"/>
        <v>488</v>
      </c>
      <c r="HE8" vm="822">
        <f ca="1"/>
        <v>483.1</v>
      </c>
      <c r="HF8" vm="823">
        <f ca="1"/>
        <v>483.55</v>
      </c>
      <c r="HG8" vm="824">
        <f ca="1"/>
        <v>488.35</v>
      </c>
      <c r="HH8" vm="823">
        <f ca="1"/>
        <v>483.55</v>
      </c>
      <c r="HI8" vm="825">
        <f ca="1"/>
        <v>492.05</v>
      </c>
      <c r="HJ8" vm="435">
        <f ca="1"/>
        <v>497.5</v>
      </c>
      <c r="HK8" vm="826">
        <f ca="1"/>
        <v>489.45</v>
      </c>
      <c r="HL8" vm="827">
        <f ca="1"/>
        <v>480.9</v>
      </c>
      <c r="HM8" vm="828">
        <f ca="1"/>
        <v>483.5</v>
      </c>
      <c r="HN8" vm="829">
        <f ca="1"/>
        <v>474.65</v>
      </c>
      <c r="HO8" vm="830">
        <f ca="1"/>
        <v>464</v>
      </c>
      <c r="HP8" vm="831">
        <f ca="1"/>
        <v>463.95</v>
      </c>
      <c r="HQ8" vm="832">
        <f ca="1"/>
        <v>461.95</v>
      </c>
      <c r="HR8" vm="833">
        <f ca="1"/>
        <v>462.1</v>
      </c>
      <c r="HS8" vm="834">
        <f ca="1"/>
        <v>471.05</v>
      </c>
      <c r="HT8" vm="835">
        <f ca="1"/>
        <v>469.55</v>
      </c>
      <c r="HU8" vm="836">
        <f ca="1"/>
        <v>465.85</v>
      </c>
      <c r="HV8" vm="837">
        <f ca="1"/>
        <v>455.4</v>
      </c>
      <c r="HW8" vm="838">
        <f ca="1"/>
        <v>466.6</v>
      </c>
      <c r="HX8" vm="839">
        <f ca="1"/>
        <v>467.45</v>
      </c>
      <c r="HY8" vm="840">
        <f ca="1"/>
        <v>480</v>
      </c>
      <c r="HZ8" vm="841">
        <f ca="1"/>
        <v>477.9</v>
      </c>
      <c r="IA8" vm="842">
        <f ca="1"/>
        <v>478.9</v>
      </c>
      <c r="IB8" t="e" vm="44">
        <f ca="1"/>
        <v>#N/A</v>
      </c>
      <c r="IC8" vm="843">
        <f ca="1"/>
        <v>480.4</v>
      </c>
      <c r="ID8" vm="844">
        <f ca="1"/>
        <v>480.75</v>
      </c>
      <c r="IE8" vm="845">
        <f ca="1"/>
        <v>474.9</v>
      </c>
      <c r="IF8" t="e" vm="44">
        <f ca="1"/>
        <v>#N/A</v>
      </c>
      <c r="IG8" vm="846">
        <f ca="1"/>
        <v>483.35</v>
      </c>
      <c r="IH8" vm="836">
        <f ca="1"/>
        <v>465.85</v>
      </c>
      <c r="II8" vm="847">
        <f ca="1"/>
        <v>471.75</v>
      </c>
      <c r="IJ8" vm="817">
        <f ca="1"/>
        <v>477.05</v>
      </c>
      <c r="IK8" vm="848">
        <f ca="1"/>
        <v>479.3</v>
      </c>
      <c r="IL8" vm="849">
        <f ca="1"/>
        <v>475.1</v>
      </c>
      <c r="IM8" vm="850">
        <f ca="1"/>
        <v>478.55</v>
      </c>
      <c r="IN8" vm="851">
        <f ca="1"/>
        <v>485</v>
      </c>
      <c r="IO8" vm="809">
        <f ca="1"/>
        <v>484.35</v>
      </c>
      <c r="IP8" vm="852">
        <f ca="1"/>
        <v>481</v>
      </c>
      <c r="IQ8" vm="853">
        <f ca="1"/>
        <v>484.65</v>
      </c>
      <c r="IR8" vm="854">
        <f ca="1"/>
        <v>486.2</v>
      </c>
      <c r="IS8" vm="855">
        <f ca="1"/>
        <v>474.7</v>
      </c>
      <c r="IT8" vm="856">
        <f ca="1"/>
        <v>475.85</v>
      </c>
      <c r="IU8" vm="502">
        <f ca="1"/>
        <v>480.8</v>
      </c>
      <c r="IV8" vm="857">
        <f ca="1"/>
        <v>475.25</v>
      </c>
      <c r="IW8" vm="855">
        <f ca="1"/>
        <v>474.7</v>
      </c>
      <c r="IX8" vm="858">
        <f ca="1"/>
        <v>484.2</v>
      </c>
      <c r="IY8" vm="859">
        <f ca="1"/>
        <v>489.3</v>
      </c>
      <c r="IZ8" vm="825">
        <f ca="1"/>
        <v>492.05</v>
      </c>
      <c r="JA8" vm="860">
        <f ca="1"/>
        <v>488.85</v>
      </c>
      <c r="JB8" vm="861">
        <f ca="1"/>
        <v>492.45</v>
      </c>
      <c r="JC8" vm="445">
        <f ca="1"/>
        <v>478.8</v>
      </c>
      <c r="JD8" vm="862">
        <f ca="1"/>
        <v>486.05</v>
      </c>
      <c r="JE8" vm="863">
        <f ca="1"/>
        <v>478.35</v>
      </c>
      <c r="JF8" vm="864">
        <f ca="1"/>
        <v>516.4</v>
      </c>
    </row>
    <row r="9" spans="1:267" x14ac:dyDescent="0.2">
      <c r="A9" s="2" t="e" vm="865">
        <v>#VALUE!</v>
      </c>
      <c r="B9" s="2" t="str">
        <v>Telecommunications Services</v>
      </c>
      <c r="C9" s="66">
        <v>5</v>
      </c>
      <c r="D9" s="67">
        <v>138.19999999999999</v>
      </c>
      <c r="E9" s="68">
        <v>691</v>
      </c>
      <c r="F9" s="40">
        <v>22.249999999999943</v>
      </c>
      <c r="G9" s="36">
        <v>3.3271028037383091E-2</v>
      </c>
      <c r="H9" s="69">
        <v>192.2</v>
      </c>
      <c r="I9" s="70"/>
      <c r="J9" s="21" cm="1" vm="866">
        <f t="array" aca="1" ref="J9:JF9" ca="1">TRANSPOSE(_xlfn.STOCKHISTORY(A9,TODAY()-365,TODAY(),0,0,1))</f>
        <v>198.5</v>
      </c>
      <c r="K9" vm="866">
        <f ca="1"/>
        <v>198.5</v>
      </c>
      <c r="L9" vm="867">
        <f ca="1"/>
        <v>198.7</v>
      </c>
      <c r="M9" vm="868">
        <f ca="1"/>
        <v>192.7</v>
      </c>
      <c r="N9" vm="869">
        <f ca="1"/>
        <v>197.8</v>
      </c>
      <c r="O9" vm="870">
        <f ca="1"/>
        <v>200.9</v>
      </c>
      <c r="P9" vm="871">
        <f ca="1"/>
        <v>195.15</v>
      </c>
      <c r="Q9" vm="872">
        <f ca="1"/>
        <v>197.35</v>
      </c>
      <c r="R9" vm="873">
        <f ca="1"/>
        <v>192.65</v>
      </c>
      <c r="S9" vm="874">
        <f ca="1"/>
        <v>194.55</v>
      </c>
      <c r="T9" vm="875">
        <f ca="1"/>
        <v>197</v>
      </c>
      <c r="U9" vm="876">
        <f ca="1"/>
        <v>187.8</v>
      </c>
      <c r="V9" vm="877">
        <f ca="1"/>
        <v>191.6</v>
      </c>
      <c r="W9" vm="878">
        <f ca="1"/>
        <v>186.25</v>
      </c>
      <c r="X9" vm="879">
        <f ca="1"/>
        <v>183.55</v>
      </c>
      <c r="Y9" vm="880">
        <f ca="1"/>
        <v>183.45</v>
      </c>
      <c r="Z9" vm="881">
        <f ca="1"/>
        <v>180.6</v>
      </c>
      <c r="AA9" vm="882">
        <f ca="1"/>
        <v>167.45</v>
      </c>
      <c r="AB9" vm="883">
        <f ca="1"/>
        <v>163.85</v>
      </c>
      <c r="AC9" vm="884">
        <f ca="1"/>
        <v>163.30000000000001</v>
      </c>
      <c r="AD9" vm="885">
        <f ca="1"/>
        <v>171.05</v>
      </c>
      <c r="AE9" vm="886">
        <f ca="1"/>
        <v>170.65</v>
      </c>
      <c r="AF9" vm="887">
        <f ca="1"/>
        <v>171.6</v>
      </c>
      <c r="AG9" vm="888">
        <f ca="1"/>
        <v>175.2</v>
      </c>
      <c r="AH9" vm="889">
        <f ca="1"/>
        <v>177.95</v>
      </c>
      <c r="AI9" vm="890">
        <f ca="1"/>
        <v>178.45</v>
      </c>
      <c r="AJ9" vm="891">
        <f ca="1"/>
        <v>179.85</v>
      </c>
      <c r="AK9" vm="889">
        <f ca="1"/>
        <v>177.95</v>
      </c>
      <c r="AL9" vm="892">
        <f ca="1"/>
        <v>181.5</v>
      </c>
      <c r="AM9" vm="893">
        <f ca="1"/>
        <v>184.3</v>
      </c>
      <c r="AN9" vm="894">
        <f ca="1"/>
        <v>181.95</v>
      </c>
      <c r="AO9" vm="895">
        <f ca="1"/>
        <v>184.75</v>
      </c>
      <c r="AP9" vm="896">
        <f ca="1"/>
        <v>185.8</v>
      </c>
      <c r="AQ9" vm="897">
        <f ca="1"/>
        <v>187</v>
      </c>
      <c r="AR9" vm="898">
        <f ca="1"/>
        <v>188.8</v>
      </c>
      <c r="AS9" vm="899">
        <f ca="1"/>
        <v>187.3</v>
      </c>
      <c r="AT9" vm="900">
        <f ca="1"/>
        <v>182.2</v>
      </c>
      <c r="AU9" vm="901">
        <f ca="1"/>
        <v>183.8</v>
      </c>
      <c r="AV9" vm="902">
        <f ca="1"/>
        <v>182.65</v>
      </c>
      <c r="AW9" vm="903">
        <f ca="1"/>
        <v>184.65</v>
      </c>
      <c r="AX9" vm="904">
        <f ca="1"/>
        <v>186.15</v>
      </c>
      <c r="AY9" vm="905">
        <f ca="1"/>
        <v>188.45</v>
      </c>
      <c r="AZ9" vm="906">
        <f ca="1"/>
        <v>191</v>
      </c>
      <c r="BA9" vm="907">
        <f ca="1"/>
        <v>192.5</v>
      </c>
      <c r="BB9" vm="908">
        <f ca="1"/>
        <v>193.7</v>
      </c>
      <c r="BC9" vm="909">
        <f ca="1"/>
        <v>189</v>
      </c>
      <c r="BD9" vm="910">
        <f ca="1"/>
        <v>187.1</v>
      </c>
      <c r="BE9" vm="911">
        <f ca="1"/>
        <v>185.85</v>
      </c>
      <c r="BF9" vm="904">
        <f ca="1"/>
        <v>186.15</v>
      </c>
      <c r="BG9" vm="912">
        <f ca="1"/>
        <v>188.35</v>
      </c>
      <c r="BH9" vm="913">
        <f ca="1"/>
        <v>186.4</v>
      </c>
      <c r="BI9" vm="914">
        <f ca="1"/>
        <v>188.2</v>
      </c>
      <c r="BJ9" vm="915">
        <f ca="1"/>
        <v>183</v>
      </c>
      <c r="BK9" vm="916">
        <f ca="1"/>
        <v>181.4</v>
      </c>
      <c r="BL9" vm="917">
        <f ca="1"/>
        <v>179.3</v>
      </c>
      <c r="BM9" vm="918">
        <f ca="1"/>
        <v>177.35</v>
      </c>
      <c r="BN9" t="e" vm="44">
        <f ca="1"/>
        <v>#N/A</v>
      </c>
      <c r="BO9" vm="919">
        <f ca="1"/>
        <v>183.3</v>
      </c>
      <c r="BP9" vm="920">
        <f ca="1"/>
        <v>184.45</v>
      </c>
      <c r="BQ9" vm="921">
        <f ca="1"/>
        <v>182.3</v>
      </c>
      <c r="BR9" vm="922">
        <f ca="1"/>
        <v>175.7</v>
      </c>
      <c r="BS9" vm="923">
        <f ca="1"/>
        <v>173.55</v>
      </c>
      <c r="BT9" vm="924">
        <f ca="1"/>
        <v>173.9</v>
      </c>
      <c r="BU9" vm="925">
        <f ca="1"/>
        <v>176.45</v>
      </c>
      <c r="BV9" vm="926">
        <f ca="1"/>
        <v>178.15</v>
      </c>
      <c r="BW9" vm="881">
        <f ca="1"/>
        <v>180.6</v>
      </c>
      <c r="BX9" vm="927">
        <f ca="1"/>
        <v>181.25</v>
      </c>
      <c r="BY9" vm="928">
        <f ca="1"/>
        <v>182.5</v>
      </c>
      <c r="BZ9" vm="929">
        <f ca="1"/>
        <v>180.8</v>
      </c>
      <c r="CA9" vm="930">
        <f ca="1"/>
        <v>179.6</v>
      </c>
      <c r="CB9" vm="931">
        <f ca="1"/>
        <v>185</v>
      </c>
      <c r="CC9" vm="932">
        <f ca="1"/>
        <v>187.55</v>
      </c>
      <c r="CD9" vm="933">
        <f ca="1"/>
        <v>190.55</v>
      </c>
      <c r="CE9" vm="934">
        <f ca="1"/>
        <v>189.9</v>
      </c>
      <c r="CF9" vm="935">
        <f ca="1"/>
        <v>185.55</v>
      </c>
      <c r="CG9" vm="936">
        <f ca="1"/>
        <v>184.25</v>
      </c>
      <c r="CH9" vm="937">
        <f ca="1"/>
        <v>183.95</v>
      </c>
      <c r="CI9" vm="938">
        <f ca="1"/>
        <v>187.25</v>
      </c>
      <c r="CJ9" vm="939">
        <f ca="1"/>
        <v>187.6</v>
      </c>
      <c r="CK9" t="e" vm="44">
        <f ca="1"/>
        <v>#N/A</v>
      </c>
      <c r="CL9" t="e" vm="44">
        <f ca="1"/>
        <v>#N/A</v>
      </c>
      <c r="CM9" vm="940">
        <f ca="1"/>
        <v>184.9</v>
      </c>
      <c r="CN9" vm="941">
        <f ca="1"/>
        <v>180.4</v>
      </c>
      <c r="CO9" vm="942">
        <f ca="1"/>
        <v>181.2</v>
      </c>
      <c r="CP9" vm="927">
        <f ca="1"/>
        <v>181.25</v>
      </c>
      <c r="CQ9" vm="926">
        <f ca="1"/>
        <v>178.15</v>
      </c>
      <c r="CR9" vm="943">
        <f ca="1"/>
        <v>179.5</v>
      </c>
      <c r="CS9" vm="944">
        <f ca="1"/>
        <v>179.65</v>
      </c>
      <c r="CT9" vm="900">
        <f ca="1"/>
        <v>182.2</v>
      </c>
      <c r="CU9" vm="945">
        <f ca="1"/>
        <v>180</v>
      </c>
      <c r="CV9" vm="946">
        <f ca="1"/>
        <v>180.2</v>
      </c>
      <c r="CW9" vm="905">
        <f ca="1"/>
        <v>188.45</v>
      </c>
      <c r="CX9" vm="947">
        <f ca="1"/>
        <v>186.35</v>
      </c>
      <c r="CY9" vm="948">
        <f ca="1"/>
        <v>181.55</v>
      </c>
      <c r="CZ9" vm="949">
        <f ca="1"/>
        <v>185.15</v>
      </c>
      <c r="DA9" vm="950">
        <f ca="1"/>
        <v>188.5</v>
      </c>
      <c r="DB9" vm="951">
        <f ca="1"/>
        <v>184.95</v>
      </c>
      <c r="DC9" vm="952">
        <f ca="1"/>
        <v>192.3</v>
      </c>
      <c r="DD9" vm="953">
        <f ca="1"/>
        <v>191.65</v>
      </c>
      <c r="DE9" vm="954">
        <f ca="1"/>
        <v>186.3</v>
      </c>
      <c r="DF9" vm="955">
        <f ca="1"/>
        <v>185.35</v>
      </c>
      <c r="DG9" vm="956">
        <f ca="1"/>
        <v>190.4</v>
      </c>
      <c r="DH9" vm="957">
        <f ca="1"/>
        <v>189.15</v>
      </c>
      <c r="DI9" vm="958">
        <f ca="1"/>
        <v>189.2</v>
      </c>
      <c r="DJ9" vm="959">
        <f ca="1"/>
        <v>190.8</v>
      </c>
      <c r="DK9" vm="960">
        <f ca="1"/>
        <v>193.4</v>
      </c>
      <c r="DL9" vm="961">
        <f ca="1"/>
        <v>192.6</v>
      </c>
      <c r="DM9" vm="962">
        <f ca="1"/>
        <v>196.6</v>
      </c>
      <c r="DN9" vm="963">
        <f ca="1"/>
        <v>193.35</v>
      </c>
      <c r="DO9" vm="964">
        <f ca="1"/>
        <v>190.2</v>
      </c>
      <c r="DP9" vm="965">
        <f ca="1"/>
        <v>175.65</v>
      </c>
      <c r="DQ9" vm="966">
        <f ca="1"/>
        <v>178.8</v>
      </c>
      <c r="DR9" vm="967">
        <f ca="1"/>
        <v>181.45</v>
      </c>
      <c r="DS9" vm="944">
        <f ca="1"/>
        <v>179.65</v>
      </c>
      <c r="DT9" vm="968">
        <f ca="1"/>
        <v>181.05</v>
      </c>
      <c r="DU9" vm="969">
        <f ca="1"/>
        <v>177.2</v>
      </c>
      <c r="DV9" vm="970">
        <f ca="1"/>
        <v>180.15</v>
      </c>
      <c r="DW9" vm="971">
        <f ca="1"/>
        <v>176.8</v>
      </c>
      <c r="DX9" vm="972">
        <f ca="1"/>
        <v>176.1</v>
      </c>
      <c r="DY9" vm="973">
        <f ca="1"/>
        <v>161.85</v>
      </c>
      <c r="DZ9" vm="974">
        <f ca="1"/>
        <v>161.80000000000001</v>
      </c>
      <c r="EA9" vm="975">
        <f ca="1"/>
        <v>160.15</v>
      </c>
      <c r="EB9" vm="976">
        <f ca="1"/>
        <v>160.85</v>
      </c>
      <c r="EC9" vm="977">
        <f ca="1"/>
        <v>161.5</v>
      </c>
      <c r="ED9" vm="978">
        <f ca="1"/>
        <v>156.19999999999999</v>
      </c>
      <c r="EE9" vm="979">
        <f ca="1"/>
        <v>159.55000000000001</v>
      </c>
      <c r="EF9" vm="980">
        <f ca="1"/>
        <v>159.19999999999999</v>
      </c>
      <c r="EG9" vm="981">
        <f ca="1"/>
        <v>160.94999999999999</v>
      </c>
      <c r="EH9" vm="982">
        <f ca="1"/>
        <v>158.75</v>
      </c>
      <c r="EI9" vm="983">
        <f ca="1"/>
        <v>158</v>
      </c>
      <c r="EJ9" vm="984">
        <f ca="1"/>
        <v>157.9</v>
      </c>
      <c r="EK9" vm="985">
        <f ca="1"/>
        <v>157.6</v>
      </c>
      <c r="EL9" vm="986">
        <f ca="1"/>
        <v>160.75</v>
      </c>
      <c r="EM9" vm="987">
        <f ca="1"/>
        <v>157.1</v>
      </c>
      <c r="EN9" vm="988">
        <f ca="1"/>
        <v>157.25</v>
      </c>
      <c r="EO9" vm="988">
        <f ca="1"/>
        <v>157.25</v>
      </c>
      <c r="EP9" vm="989">
        <f ca="1"/>
        <v>156.30000000000001</v>
      </c>
      <c r="EQ9" vm="987">
        <f ca="1"/>
        <v>157.1</v>
      </c>
      <c r="ER9" vm="990">
        <f ca="1"/>
        <v>153.69999999999999</v>
      </c>
      <c r="ES9" vm="991">
        <f ca="1"/>
        <v>152.69999999999999</v>
      </c>
      <c r="ET9" vm="992">
        <f ca="1"/>
        <v>151.44999999999999</v>
      </c>
      <c r="EU9" t="e" vm="44">
        <f ca="1"/>
        <v>#N/A</v>
      </c>
      <c r="EV9" vm="993">
        <f ca="1"/>
        <v>151.85</v>
      </c>
      <c r="EW9" vm="994">
        <f ca="1"/>
        <v>150.69999999999999</v>
      </c>
      <c r="EX9" vm="995">
        <f ca="1"/>
        <v>146.05000000000001</v>
      </c>
      <c r="EY9" vm="996">
        <f ca="1"/>
        <v>146.44999999999999</v>
      </c>
      <c r="EZ9" vm="997">
        <f ca="1"/>
        <v>144.65</v>
      </c>
      <c r="FA9" vm="998">
        <f ca="1"/>
        <v>142.15</v>
      </c>
      <c r="FB9" vm="999">
        <f ca="1"/>
        <v>141.94999999999999</v>
      </c>
      <c r="FC9" vm="1000">
        <f ca="1"/>
        <v>139.25</v>
      </c>
      <c r="FD9" vm="1001">
        <f ca="1"/>
        <v>140.1</v>
      </c>
      <c r="FE9" vm="14">
        <f ca="1"/>
        <v>144.5</v>
      </c>
      <c r="FF9" vm="1002">
        <f ca="1"/>
        <v>142.75</v>
      </c>
      <c r="FG9" vm="1003">
        <f ca="1"/>
        <v>140.44999999999999</v>
      </c>
      <c r="FH9" vm="99">
        <f ca="1"/>
        <v>141.1</v>
      </c>
      <c r="FI9" vm="1004">
        <f ca="1"/>
        <v>139.05000000000001</v>
      </c>
      <c r="FJ9" t="e" vm="44">
        <f ca="1"/>
        <v>#N/A</v>
      </c>
      <c r="FK9" vm="1005">
        <f ca="1"/>
        <v>136.94999999999999</v>
      </c>
      <c r="FL9" vm="1006">
        <f ca="1"/>
        <v>135.05000000000001</v>
      </c>
      <c r="FM9" vm="51">
        <f ca="1"/>
        <v>134.5</v>
      </c>
      <c r="FN9" vm="1007">
        <f ca="1"/>
        <v>129.85</v>
      </c>
      <c r="FO9" vm="128">
        <f ca="1"/>
        <v>127.7</v>
      </c>
      <c r="FP9" vm="1008">
        <f ca="1"/>
        <v>125.55</v>
      </c>
      <c r="FQ9" vm="1009">
        <f ca="1"/>
        <v>127.45</v>
      </c>
      <c r="FR9" vm="1010">
        <f ca="1"/>
        <v>121.5</v>
      </c>
      <c r="FS9" vm="1011">
        <f ca="1"/>
        <v>121.35</v>
      </c>
      <c r="FT9" vm="1012">
        <f ca="1"/>
        <v>126.7</v>
      </c>
      <c r="FU9" vm="123">
        <f ca="1"/>
        <v>129.4</v>
      </c>
      <c r="FV9" vm="1013">
        <f ca="1"/>
        <v>126.35</v>
      </c>
      <c r="FW9" vm="1014">
        <f ca="1"/>
        <v>124.65</v>
      </c>
      <c r="FX9" vm="1015">
        <f ca="1"/>
        <v>124</v>
      </c>
      <c r="FY9" vm="1016">
        <f ca="1"/>
        <v>125.75</v>
      </c>
      <c r="FZ9" vm="125">
        <f ca="1"/>
        <v>123.8</v>
      </c>
      <c r="GA9" vm="143">
        <f ca="1"/>
        <v>119.5</v>
      </c>
      <c r="GB9" vm="154">
        <f ca="1"/>
        <v>120.8</v>
      </c>
      <c r="GC9" vm="1017">
        <f ca="1"/>
        <v>122.65</v>
      </c>
      <c r="GD9" vm="1018">
        <f ca="1"/>
        <v>124.95</v>
      </c>
      <c r="GE9" vm="1012">
        <f ca="1"/>
        <v>126.7</v>
      </c>
      <c r="GF9" vm="128">
        <f ca="1"/>
        <v>127.7</v>
      </c>
      <c r="GG9" vm="1019">
        <f ca="1"/>
        <v>125.45</v>
      </c>
      <c r="GH9" vm="1020">
        <f ca="1"/>
        <v>123.55</v>
      </c>
      <c r="GI9" vm="1021">
        <f ca="1"/>
        <v>125.9</v>
      </c>
      <c r="GJ9" vm="127">
        <f ca="1"/>
        <v>125.7</v>
      </c>
      <c r="GK9" vm="1022">
        <f ca="1"/>
        <v>126.4</v>
      </c>
      <c r="GL9" vm="1023">
        <f ca="1"/>
        <v>126.45</v>
      </c>
      <c r="GM9" vm="1024">
        <f ca="1"/>
        <v>126.65</v>
      </c>
      <c r="GN9" vm="1025">
        <f ca="1"/>
        <v>129.80000000000001</v>
      </c>
      <c r="GO9" vm="122">
        <f ca="1"/>
        <v>128.9</v>
      </c>
      <c r="GP9" vm="1026">
        <f ca="1"/>
        <v>127.75</v>
      </c>
      <c r="GQ9" vm="1027">
        <f ca="1"/>
        <v>116.4</v>
      </c>
      <c r="GR9" vm="136">
        <f ca="1"/>
        <v>114.1</v>
      </c>
      <c r="GS9" vm="1028">
        <f ca="1"/>
        <v>115.2</v>
      </c>
      <c r="GT9" vm="1029">
        <f ca="1"/>
        <v>117.45</v>
      </c>
      <c r="GU9" vm="1030">
        <f ca="1"/>
        <v>115.85</v>
      </c>
      <c r="GV9" vm="1031">
        <f ca="1"/>
        <v>120.35</v>
      </c>
      <c r="GW9" vm="150">
        <f ca="1"/>
        <v>119.8</v>
      </c>
      <c r="GX9" vm="1018">
        <f ca="1"/>
        <v>124.95</v>
      </c>
      <c r="GY9" vm="1032">
        <f ca="1"/>
        <v>122.75</v>
      </c>
      <c r="GZ9" vm="1033">
        <f ca="1"/>
        <v>120.85</v>
      </c>
      <c r="HA9" vm="1034">
        <f ca="1"/>
        <v>120.05</v>
      </c>
      <c r="HB9" vm="1035">
        <f ca="1"/>
        <v>122.8</v>
      </c>
      <c r="HC9" vm="1036">
        <f ca="1"/>
        <v>123.75</v>
      </c>
      <c r="HD9" vm="1037">
        <f ca="1"/>
        <v>124.8</v>
      </c>
      <c r="HE9" vm="1038">
        <f ca="1"/>
        <v>124.75</v>
      </c>
      <c r="HF9" vm="1039">
        <f ca="1"/>
        <v>126.15</v>
      </c>
      <c r="HG9" vm="1040">
        <f ca="1"/>
        <v>126.9</v>
      </c>
      <c r="HH9" vm="125">
        <f ca="1"/>
        <v>123.8</v>
      </c>
      <c r="HI9" vm="1041">
        <f ca="1"/>
        <v>122.85</v>
      </c>
      <c r="HJ9" vm="1042">
        <f ca="1"/>
        <v>121.4</v>
      </c>
      <c r="HK9" vm="1043">
        <f ca="1"/>
        <v>120.55</v>
      </c>
      <c r="HL9" vm="141">
        <f ca="1"/>
        <v>120.7</v>
      </c>
      <c r="HM9" vm="1044">
        <f ca="1"/>
        <v>120.95</v>
      </c>
      <c r="HN9" vm="1045">
        <f ca="1"/>
        <v>120.3</v>
      </c>
      <c r="HO9" vm="1046">
        <f ca="1"/>
        <v>116.9</v>
      </c>
      <c r="HP9" vm="1047">
        <f ca="1"/>
        <v>112.55</v>
      </c>
      <c r="HQ9" vm="1048">
        <f ca="1"/>
        <v>113.55</v>
      </c>
      <c r="HR9" vm="1049">
        <f ca="1"/>
        <v>112.75</v>
      </c>
      <c r="HS9" vm="166">
        <f ca="1"/>
        <v>113.9</v>
      </c>
      <c r="HT9" vm="1050">
        <f ca="1"/>
        <v>116.25</v>
      </c>
      <c r="HU9" vm="1051">
        <f ca="1"/>
        <v>114.4</v>
      </c>
      <c r="HV9" vm="1052">
        <f ca="1"/>
        <v>112.95</v>
      </c>
      <c r="HW9" vm="171">
        <f ca="1"/>
        <v>112.6</v>
      </c>
      <c r="HX9" vm="1053">
        <f ca="1"/>
        <v>112</v>
      </c>
      <c r="HY9" vm="1054">
        <f ca="1"/>
        <v>113.5</v>
      </c>
      <c r="HZ9" vm="1055">
        <f ca="1"/>
        <v>114.35</v>
      </c>
      <c r="IA9" vm="1056">
        <f ca="1"/>
        <v>114</v>
      </c>
      <c r="IB9" t="e" vm="44">
        <f ca="1"/>
        <v>#N/A</v>
      </c>
      <c r="IC9" vm="1028">
        <f ca="1"/>
        <v>115.2</v>
      </c>
      <c r="ID9" vm="1028">
        <f ca="1"/>
        <v>115.2</v>
      </c>
      <c r="IE9" vm="1057">
        <f ca="1"/>
        <v>112.05</v>
      </c>
      <c r="IF9" t="e" vm="44">
        <f ca="1"/>
        <v>#N/A</v>
      </c>
      <c r="IG9" vm="187">
        <f ca="1"/>
        <v>114.8</v>
      </c>
      <c r="IH9" vm="142">
        <f ca="1"/>
        <v>120.6</v>
      </c>
      <c r="II9" vm="125">
        <f ca="1"/>
        <v>123.8</v>
      </c>
      <c r="IJ9" vm="1024">
        <f ca="1"/>
        <v>126.65</v>
      </c>
      <c r="IK9" vm="1058">
        <f ca="1"/>
        <v>128.05000000000001</v>
      </c>
      <c r="IL9" vm="1059">
        <f ca="1"/>
        <v>125.15</v>
      </c>
      <c r="IM9" vm="1024">
        <f ca="1"/>
        <v>126.65</v>
      </c>
      <c r="IN9" vm="1060">
        <f ca="1"/>
        <v>128.35</v>
      </c>
      <c r="IO9" vm="134">
        <f ca="1"/>
        <v>127</v>
      </c>
      <c r="IP9" vm="1061">
        <f ca="1"/>
        <v>130.30000000000001</v>
      </c>
      <c r="IQ9" vm="1062">
        <f ca="1"/>
        <v>132.19999999999999</v>
      </c>
      <c r="IR9" vm="1063">
        <f ca="1"/>
        <v>128</v>
      </c>
      <c r="IS9" vm="1064">
        <f ca="1"/>
        <v>127.15</v>
      </c>
      <c r="IT9" vm="1065">
        <f ca="1"/>
        <v>129.35</v>
      </c>
      <c r="IU9" vm="1066">
        <f ca="1"/>
        <v>130.35</v>
      </c>
      <c r="IV9" vm="1067">
        <f ca="1"/>
        <v>131.05000000000001</v>
      </c>
      <c r="IW9" vm="1068">
        <f ca="1"/>
        <v>129.05000000000001</v>
      </c>
      <c r="IX9" vm="1069">
        <f ca="1"/>
        <v>129.1</v>
      </c>
      <c r="IY9" vm="1070">
        <f ca="1"/>
        <v>129.9</v>
      </c>
      <c r="IZ9" vm="1063">
        <f ca="1"/>
        <v>128</v>
      </c>
      <c r="JA9" vm="1014">
        <f ca="1"/>
        <v>124.65</v>
      </c>
      <c r="JB9" vm="1071">
        <f ca="1"/>
        <v>123.9</v>
      </c>
      <c r="JC9" vm="1072">
        <f ca="1"/>
        <v>132.4</v>
      </c>
      <c r="JD9" vm="1073">
        <f ca="1"/>
        <v>134.65</v>
      </c>
      <c r="JE9" vm="1066">
        <f ca="1"/>
        <v>130.35</v>
      </c>
      <c r="JF9" vm="1074">
        <f ca="1"/>
        <v>133.75</v>
      </c>
    </row>
    <row r="10" spans="1:267" x14ac:dyDescent="0.2">
      <c r="A10" s="2" t="e" vm="1075">
        <v>#VALUE!</v>
      </c>
      <c r="B10" s="2" t="str">
        <v>Metals &amp; Mining</v>
      </c>
      <c r="C10" s="66">
        <v>1</v>
      </c>
      <c r="D10" s="67">
        <v>1968</v>
      </c>
      <c r="E10" s="68">
        <v>1968</v>
      </c>
      <c r="F10" s="40">
        <v>16</v>
      </c>
      <c r="G10" s="36">
        <v>8.1967213114754103E-3</v>
      </c>
      <c r="H10" s="69">
        <v>567.13000000000011</v>
      </c>
      <c r="I10" s="70"/>
      <c r="J10" s="21" cm="1" vm="1076">
        <f t="array" aca="1" ref="J10:JF10" ca="1">TRANSPOSE(_xlfn.STOCKHISTORY(A10,TODAY()-365,TODAY(),0,0,1))</f>
        <v>1790</v>
      </c>
      <c r="K10" vm="1077">
        <f ca="1"/>
        <v>1770</v>
      </c>
      <c r="L10" vm="1078">
        <f ca="1"/>
        <v>1750</v>
      </c>
      <c r="M10" vm="1079">
        <f ca="1"/>
        <v>1775</v>
      </c>
      <c r="N10" vm="1080">
        <f ca="1"/>
        <v>1740</v>
      </c>
      <c r="O10" vm="1081">
        <f ca="1"/>
        <v>1795</v>
      </c>
      <c r="P10" vm="1082">
        <f ca="1"/>
        <v>1840</v>
      </c>
      <c r="Q10" vm="1083">
        <f ca="1"/>
        <v>1895</v>
      </c>
      <c r="R10" vm="1084">
        <f ca="1"/>
        <v>1865</v>
      </c>
      <c r="S10" vm="1085">
        <f ca="1"/>
        <v>1885</v>
      </c>
      <c r="T10" vm="1086">
        <f ca="1"/>
        <v>1890</v>
      </c>
      <c r="U10" vm="1087">
        <f ca="1"/>
        <v>1925</v>
      </c>
      <c r="V10" vm="1087">
        <f ca="1"/>
        <v>1925</v>
      </c>
      <c r="W10" vm="1088">
        <f ca="1"/>
        <v>1990</v>
      </c>
      <c r="X10" vm="1089">
        <f ca="1"/>
        <v>2040</v>
      </c>
      <c r="Y10" vm="1090">
        <f ca="1"/>
        <v>2060</v>
      </c>
      <c r="Z10" vm="1091">
        <f ca="1"/>
        <v>1950</v>
      </c>
      <c r="AA10" vm="1092">
        <f ca="1"/>
        <v>1995</v>
      </c>
      <c r="AB10" vm="1089">
        <f ca="1"/>
        <v>2040</v>
      </c>
      <c r="AC10" vm="1093">
        <f ca="1"/>
        <v>2090</v>
      </c>
      <c r="AD10" vm="1094">
        <f ca="1"/>
        <v>1945</v>
      </c>
      <c r="AE10" vm="1095">
        <f ca="1"/>
        <v>1965</v>
      </c>
      <c r="AF10" vm="1095">
        <f ca="1"/>
        <v>1965</v>
      </c>
      <c r="AG10" vm="1096">
        <f ca="1"/>
        <v>1900</v>
      </c>
      <c r="AH10" vm="1097">
        <f ca="1"/>
        <v>1910</v>
      </c>
      <c r="AI10" vm="1098">
        <f ca="1"/>
        <v>1880</v>
      </c>
      <c r="AJ10" vm="1099">
        <f ca="1"/>
        <v>1940</v>
      </c>
      <c r="AK10" vm="1100">
        <f ca="1"/>
        <v>1980</v>
      </c>
      <c r="AL10" vm="1097">
        <f ca="1"/>
        <v>1910</v>
      </c>
      <c r="AM10" vm="1084">
        <f ca="1"/>
        <v>1865</v>
      </c>
      <c r="AN10" vm="1096">
        <f ca="1"/>
        <v>1900</v>
      </c>
      <c r="AO10" vm="1101">
        <f ca="1"/>
        <v>1920</v>
      </c>
      <c r="AP10" vm="1102">
        <f ca="1"/>
        <v>1870</v>
      </c>
      <c r="AQ10" vm="1102">
        <f ca="1"/>
        <v>1870</v>
      </c>
      <c r="AR10" vm="1084">
        <f ca="1"/>
        <v>1865</v>
      </c>
      <c r="AS10" vm="1103">
        <f ca="1"/>
        <v>1915</v>
      </c>
      <c r="AT10" vm="1097">
        <f ca="1"/>
        <v>1910</v>
      </c>
      <c r="AU10" vm="1104">
        <f ca="1"/>
        <v>1916</v>
      </c>
      <c r="AV10" vm="1105">
        <f ca="1"/>
        <v>1961</v>
      </c>
      <c r="AW10" vm="1096">
        <f ca="1"/>
        <v>1900</v>
      </c>
      <c r="AX10" vm="1106">
        <f ca="1"/>
        <v>1898</v>
      </c>
      <c r="AY10" vm="1107">
        <f ca="1"/>
        <v>1909</v>
      </c>
      <c r="AZ10" vm="1108">
        <f ca="1"/>
        <v>1969</v>
      </c>
      <c r="BA10" vm="1109">
        <f ca="1"/>
        <v>1985</v>
      </c>
      <c r="BB10" vm="1110">
        <f ca="1"/>
        <v>2064</v>
      </c>
      <c r="BC10" vm="1111">
        <f ca="1"/>
        <v>2044</v>
      </c>
      <c r="BD10" vm="1112">
        <f ca="1"/>
        <v>2036</v>
      </c>
      <c r="BE10" vm="1111">
        <f ca="1"/>
        <v>2044</v>
      </c>
      <c r="BF10" vm="1113">
        <f ca="1"/>
        <v>2068</v>
      </c>
      <c r="BG10" vm="1114">
        <f ca="1"/>
        <v>2012</v>
      </c>
      <c r="BH10" vm="1115">
        <f ca="1"/>
        <v>2022</v>
      </c>
      <c r="BI10" vm="1094">
        <f ca="1"/>
        <v>1945</v>
      </c>
      <c r="BJ10" vm="1116">
        <f ca="1"/>
        <v>1964</v>
      </c>
      <c r="BK10" vm="1117">
        <f ca="1"/>
        <v>1934</v>
      </c>
      <c r="BL10" vm="1118">
        <f ca="1"/>
        <v>1931</v>
      </c>
      <c r="BM10" vm="1119">
        <f ca="1"/>
        <v>1959</v>
      </c>
      <c r="BN10" t="e" vm="44">
        <f ca="1"/>
        <v>#N/A</v>
      </c>
      <c r="BO10" vm="1120">
        <f ca="1"/>
        <v>1938</v>
      </c>
      <c r="BP10" vm="1121">
        <f ca="1"/>
        <v>1941</v>
      </c>
      <c r="BQ10" vm="1115">
        <f ca="1"/>
        <v>2022</v>
      </c>
      <c r="BR10" vm="1122">
        <f ca="1"/>
        <v>2050</v>
      </c>
      <c r="BS10" vm="1123">
        <f ca="1"/>
        <v>1956</v>
      </c>
      <c r="BT10" vm="1103">
        <f ca="1"/>
        <v>1915</v>
      </c>
      <c r="BU10" vm="1124">
        <f ca="1"/>
        <v>1937</v>
      </c>
      <c r="BV10" vm="1125">
        <f ca="1"/>
        <v>1801</v>
      </c>
      <c r="BW10" vm="1126">
        <f ca="1"/>
        <v>1833</v>
      </c>
      <c r="BX10" vm="1127">
        <f ca="1"/>
        <v>1853</v>
      </c>
      <c r="BY10" vm="1082">
        <f ca="1"/>
        <v>1840</v>
      </c>
      <c r="BZ10" vm="1128">
        <f ca="1"/>
        <v>1759</v>
      </c>
      <c r="CA10" vm="1129">
        <f ca="1"/>
        <v>1817</v>
      </c>
      <c r="CB10" vm="1130">
        <f ca="1"/>
        <v>1845</v>
      </c>
      <c r="CC10" vm="1131">
        <f ca="1"/>
        <v>1878</v>
      </c>
      <c r="CD10" vm="1132">
        <f ca="1"/>
        <v>1857</v>
      </c>
      <c r="CE10" vm="1133">
        <f ca="1"/>
        <v>1822</v>
      </c>
      <c r="CF10" vm="1134">
        <f ca="1"/>
        <v>1838</v>
      </c>
      <c r="CG10" vm="1135">
        <f ca="1"/>
        <v>1805</v>
      </c>
      <c r="CH10" vm="1136">
        <f ca="1"/>
        <v>1808</v>
      </c>
      <c r="CI10" vm="1137">
        <f ca="1"/>
        <v>1792</v>
      </c>
      <c r="CJ10" vm="1138">
        <f ca="1"/>
        <v>1804</v>
      </c>
      <c r="CK10" t="e" vm="44">
        <f ca="1"/>
        <v>#N/A</v>
      </c>
      <c r="CL10" t="e" vm="44">
        <f ca="1"/>
        <v>#N/A</v>
      </c>
      <c r="CM10" vm="1139">
        <f ca="1"/>
        <v>1875</v>
      </c>
      <c r="CN10" vm="1102">
        <f ca="1"/>
        <v>1870</v>
      </c>
      <c r="CO10" vm="1098">
        <f ca="1"/>
        <v>1880</v>
      </c>
      <c r="CP10" vm="1129">
        <f ca="1"/>
        <v>1817</v>
      </c>
      <c r="CQ10" vm="1140">
        <f ca="1"/>
        <v>1848</v>
      </c>
      <c r="CR10" vm="1141">
        <f ca="1"/>
        <v>1798</v>
      </c>
      <c r="CS10" vm="1080">
        <f ca="1"/>
        <v>1740</v>
      </c>
      <c r="CT10" vm="1142">
        <f ca="1"/>
        <v>1779</v>
      </c>
      <c r="CU10" vm="1128">
        <f ca="1"/>
        <v>1759</v>
      </c>
      <c r="CV10" vm="1081">
        <f ca="1"/>
        <v>1795</v>
      </c>
      <c r="CW10" vm="1143">
        <f ca="1"/>
        <v>1786</v>
      </c>
      <c r="CX10" vm="1136">
        <f ca="1"/>
        <v>1808</v>
      </c>
      <c r="CY10" vm="1144">
        <f ca="1"/>
        <v>1802</v>
      </c>
      <c r="CZ10" vm="1145">
        <f ca="1"/>
        <v>1747</v>
      </c>
      <c r="DA10" vm="1146">
        <f ca="1"/>
        <v>1743</v>
      </c>
      <c r="DB10" vm="1147">
        <f ca="1"/>
        <v>1745</v>
      </c>
      <c r="DC10" vm="1148">
        <f ca="1"/>
        <v>1744</v>
      </c>
      <c r="DD10" vm="1149">
        <f ca="1"/>
        <v>1721</v>
      </c>
      <c r="DE10" vm="1150">
        <f ca="1"/>
        <v>1702</v>
      </c>
      <c r="DF10" vm="1151">
        <f ca="1"/>
        <v>1639</v>
      </c>
      <c r="DG10" vm="1152">
        <f ca="1"/>
        <v>1703</v>
      </c>
      <c r="DH10" vm="1153">
        <f ca="1"/>
        <v>1641</v>
      </c>
      <c r="DI10" vm="1154">
        <f ca="1"/>
        <v>1640</v>
      </c>
      <c r="DJ10" vm="1155">
        <f ca="1"/>
        <v>1667</v>
      </c>
      <c r="DK10" vm="1156">
        <f ca="1"/>
        <v>1678</v>
      </c>
      <c r="DL10" vm="1157">
        <f ca="1"/>
        <v>1655</v>
      </c>
      <c r="DM10" vm="1158">
        <f ca="1"/>
        <v>1629</v>
      </c>
      <c r="DN10" vm="1159">
        <f ca="1"/>
        <v>1656</v>
      </c>
      <c r="DO10" vm="1160">
        <f ca="1"/>
        <v>1619</v>
      </c>
      <c r="DP10" vm="1161">
        <f ca="1"/>
        <v>1630</v>
      </c>
      <c r="DQ10" vm="1158">
        <f ca="1"/>
        <v>1629</v>
      </c>
      <c r="DR10" vm="1162">
        <f ca="1"/>
        <v>1618</v>
      </c>
      <c r="DS10" vm="1163">
        <f ca="1"/>
        <v>1599</v>
      </c>
      <c r="DT10" vm="1164">
        <f ca="1"/>
        <v>1598</v>
      </c>
      <c r="DU10" vm="1160">
        <f ca="1"/>
        <v>1619</v>
      </c>
      <c r="DV10" vm="1165">
        <f ca="1"/>
        <v>1546</v>
      </c>
      <c r="DW10" vm="1166">
        <f ca="1"/>
        <v>1554</v>
      </c>
      <c r="DX10" vm="1167">
        <f ca="1"/>
        <v>1553</v>
      </c>
      <c r="DY10" vm="1168">
        <f ca="1"/>
        <v>1613</v>
      </c>
      <c r="DZ10" vm="1169">
        <f ca="1"/>
        <v>1600</v>
      </c>
      <c r="EA10" vm="1170">
        <f ca="1"/>
        <v>1591</v>
      </c>
      <c r="EB10" vm="1160">
        <f ca="1"/>
        <v>1619</v>
      </c>
      <c r="EC10" vm="1171">
        <f ca="1"/>
        <v>1654</v>
      </c>
      <c r="ED10" vm="1172">
        <f ca="1"/>
        <v>1687</v>
      </c>
      <c r="EE10" vm="1173">
        <f ca="1"/>
        <v>1689</v>
      </c>
      <c r="EF10" vm="1174">
        <f ca="1"/>
        <v>1753</v>
      </c>
      <c r="EG10" vm="1175">
        <f ca="1"/>
        <v>1748</v>
      </c>
      <c r="EH10" vm="1144">
        <f ca="1"/>
        <v>1802</v>
      </c>
      <c r="EI10" vm="1076">
        <f ca="1"/>
        <v>1790</v>
      </c>
      <c r="EJ10" vm="1176">
        <f ca="1"/>
        <v>1783</v>
      </c>
      <c r="EK10" vm="1177">
        <f ca="1"/>
        <v>1764</v>
      </c>
      <c r="EL10" vm="1178">
        <f ca="1"/>
        <v>1768</v>
      </c>
      <c r="EM10" vm="1146">
        <f ca="1"/>
        <v>1743</v>
      </c>
      <c r="EN10" vm="1179">
        <f ca="1"/>
        <v>1757</v>
      </c>
      <c r="EO10" vm="1180">
        <f ca="1"/>
        <v>1752</v>
      </c>
      <c r="EP10" vm="1181">
        <f ca="1"/>
        <v>1780</v>
      </c>
      <c r="EQ10" vm="1182">
        <f ca="1"/>
        <v>1810</v>
      </c>
      <c r="ER10" vm="1129">
        <f ca="1"/>
        <v>1817</v>
      </c>
      <c r="ES10" vm="1183">
        <f ca="1"/>
        <v>1809</v>
      </c>
      <c r="ET10" vm="1184">
        <f ca="1"/>
        <v>1782</v>
      </c>
      <c r="EU10" t="e" vm="44">
        <f ca="1"/>
        <v>#N/A</v>
      </c>
      <c r="EV10" vm="1185">
        <f ca="1"/>
        <v>1659</v>
      </c>
      <c r="EW10" vm="1186">
        <f ca="1"/>
        <v>1683</v>
      </c>
      <c r="EX10" vm="1187">
        <f ca="1"/>
        <v>1601</v>
      </c>
      <c r="EY10" vm="1188">
        <f ca="1"/>
        <v>1661</v>
      </c>
      <c r="EZ10" vm="1155">
        <f ca="1"/>
        <v>1667</v>
      </c>
      <c r="FA10" vm="1186">
        <f ca="1"/>
        <v>1683</v>
      </c>
      <c r="FB10" vm="1189">
        <f ca="1"/>
        <v>1704</v>
      </c>
      <c r="FC10" vm="1190">
        <f ca="1"/>
        <v>1727</v>
      </c>
      <c r="FD10" vm="1191">
        <f ca="1"/>
        <v>1760</v>
      </c>
      <c r="FE10" vm="1192">
        <f ca="1"/>
        <v>1777</v>
      </c>
      <c r="FF10" vm="1193">
        <f ca="1"/>
        <v>1736</v>
      </c>
      <c r="FG10" vm="1194">
        <f ca="1"/>
        <v>1711</v>
      </c>
      <c r="FH10" vm="1159">
        <f ca="1"/>
        <v>1656</v>
      </c>
      <c r="FI10" vm="1188">
        <f ca="1"/>
        <v>1661</v>
      </c>
      <c r="FJ10" t="e" vm="44">
        <f ca="1"/>
        <v>#N/A</v>
      </c>
      <c r="FK10" vm="1195">
        <f ca="1"/>
        <v>1647</v>
      </c>
      <c r="FL10" vm="1196">
        <f ca="1"/>
        <v>1674</v>
      </c>
      <c r="FM10" vm="1197">
        <f ca="1"/>
        <v>1662</v>
      </c>
      <c r="FN10" vm="1198">
        <f ca="1"/>
        <v>1583</v>
      </c>
      <c r="FO10" vm="1199">
        <f ca="1"/>
        <v>1614</v>
      </c>
      <c r="FP10" vm="1200">
        <f ca="1"/>
        <v>1590</v>
      </c>
      <c r="FQ10" vm="1201">
        <f ca="1"/>
        <v>1649</v>
      </c>
      <c r="FR10" vm="1202">
        <f ca="1"/>
        <v>1605</v>
      </c>
      <c r="FS10" vm="1153">
        <f ca="1"/>
        <v>1641</v>
      </c>
      <c r="FT10" vm="1198">
        <f ca="1"/>
        <v>1583</v>
      </c>
      <c r="FU10" vm="1203">
        <f ca="1"/>
        <v>1611</v>
      </c>
      <c r="FV10" vm="1204">
        <f ca="1"/>
        <v>1578</v>
      </c>
      <c r="FW10" vm="1164">
        <f ca="1"/>
        <v>1598</v>
      </c>
      <c r="FX10" vm="1200">
        <f ca="1"/>
        <v>1590</v>
      </c>
      <c r="FY10" vm="1205">
        <f ca="1"/>
        <v>1569</v>
      </c>
      <c r="FZ10" vm="1206">
        <f ca="1"/>
        <v>1577</v>
      </c>
      <c r="GA10" vm="1207">
        <f ca="1"/>
        <v>1527</v>
      </c>
      <c r="GB10" vm="1208">
        <f ca="1"/>
        <v>1481</v>
      </c>
      <c r="GC10" vm="1209">
        <f ca="1"/>
        <v>1465</v>
      </c>
      <c r="GD10" vm="1210">
        <f ca="1"/>
        <v>1497</v>
      </c>
      <c r="GE10" vm="1211">
        <f ca="1"/>
        <v>1503</v>
      </c>
      <c r="GF10" vm="1212">
        <f ca="1"/>
        <v>1461</v>
      </c>
      <c r="GG10" vm="1213">
        <f ca="1"/>
        <v>1512</v>
      </c>
      <c r="GH10" vm="1214">
        <f ca="1"/>
        <v>1539</v>
      </c>
      <c r="GI10" vm="1215">
        <f ca="1"/>
        <v>1530</v>
      </c>
      <c r="GJ10" vm="1216">
        <f ca="1"/>
        <v>1538</v>
      </c>
      <c r="GK10" vm="1217">
        <f ca="1"/>
        <v>1570</v>
      </c>
      <c r="GL10" vm="1218">
        <f ca="1"/>
        <v>1565</v>
      </c>
      <c r="GM10" vm="1219">
        <f ca="1"/>
        <v>1515</v>
      </c>
      <c r="GN10" vm="1220">
        <f ca="1"/>
        <v>1516</v>
      </c>
      <c r="GO10" vm="1221">
        <f ca="1"/>
        <v>1541</v>
      </c>
      <c r="GP10" vm="1222">
        <f ca="1"/>
        <v>1532</v>
      </c>
      <c r="GQ10" vm="1223">
        <f ca="1"/>
        <v>1462</v>
      </c>
      <c r="GR10" vm="1224">
        <f ca="1"/>
        <v>1573</v>
      </c>
      <c r="GS10" vm="1225">
        <f ca="1"/>
        <v>1581</v>
      </c>
      <c r="GT10" vm="1226">
        <f ca="1"/>
        <v>1648</v>
      </c>
      <c r="GU10" vm="1227">
        <f ca="1"/>
        <v>1653</v>
      </c>
      <c r="GV10" vm="1228">
        <f ca="1"/>
        <v>1692</v>
      </c>
      <c r="GW10" vm="1229">
        <f ca="1"/>
        <v>1684</v>
      </c>
      <c r="GX10" vm="1230">
        <f ca="1"/>
        <v>1706</v>
      </c>
      <c r="GY10" vm="1159">
        <f ca="1"/>
        <v>1656</v>
      </c>
      <c r="GZ10" vm="1226">
        <f ca="1"/>
        <v>1648</v>
      </c>
      <c r="HA10" vm="1203">
        <f ca="1"/>
        <v>1611</v>
      </c>
      <c r="HB10" vm="1154">
        <f ca="1"/>
        <v>1640</v>
      </c>
      <c r="HC10" vm="1231">
        <f ca="1"/>
        <v>1672</v>
      </c>
      <c r="HD10" vm="1232">
        <f ca="1"/>
        <v>1701</v>
      </c>
      <c r="HE10" vm="1233">
        <f ca="1"/>
        <v>1698</v>
      </c>
      <c r="HF10" vm="1234">
        <f ca="1"/>
        <v>1713</v>
      </c>
      <c r="HG10" vm="1186">
        <f ca="1"/>
        <v>1683</v>
      </c>
      <c r="HH10" vm="1235">
        <f ca="1"/>
        <v>1686</v>
      </c>
      <c r="HI10" vm="1172">
        <f ca="1"/>
        <v>1687</v>
      </c>
      <c r="HJ10" vm="1236">
        <f ca="1"/>
        <v>1731</v>
      </c>
      <c r="HK10" vm="1237">
        <f ca="1"/>
        <v>1756</v>
      </c>
      <c r="HL10" vm="1078">
        <f ca="1"/>
        <v>1750</v>
      </c>
      <c r="HM10" vm="1078">
        <f ca="1"/>
        <v>1750</v>
      </c>
      <c r="HN10" vm="1238">
        <f ca="1"/>
        <v>1697</v>
      </c>
      <c r="HO10" vm="1230">
        <f ca="1"/>
        <v>1706</v>
      </c>
      <c r="HP10" vm="1239">
        <f ca="1"/>
        <v>1719</v>
      </c>
      <c r="HQ10" vm="1240">
        <f ca="1"/>
        <v>1724</v>
      </c>
      <c r="HR10" vm="1231">
        <f ca="1"/>
        <v>1672</v>
      </c>
      <c r="HS10" vm="1239">
        <f ca="1"/>
        <v>1719</v>
      </c>
      <c r="HT10" vm="1152">
        <f ca="1"/>
        <v>1703</v>
      </c>
      <c r="HU10" vm="1232">
        <f ca="1"/>
        <v>1701</v>
      </c>
      <c r="HV10" vm="1241">
        <f ca="1"/>
        <v>1696</v>
      </c>
      <c r="HW10" vm="1232">
        <f ca="1"/>
        <v>1701</v>
      </c>
      <c r="HX10" vm="1242">
        <f ca="1"/>
        <v>1732</v>
      </c>
      <c r="HY10" vm="1128">
        <f ca="1"/>
        <v>1759</v>
      </c>
      <c r="HZ10" vm="1243">
        <f ca="1"/>
        <v>1754</v>
      </c>
      <c r="IA10" vm="1244">
        <f ca="1"/>
        <v>1771</v>
      </c>
      <c r="IB10" t="e" vm="44">
        <f ca="1"/>
        <v>#N/A</v>
      </c>
      <c r="IC10" vm="1077">
        <f ca="1"/>
        <v>1770</v>
      </c>
      <c r="ID10" vm="1245">
        <f ca="1"/>
        <v>1769</v>
      </c>
      <c r="IE10" vm="1180">
        <f ca="1"/>
        <v>1752</v>
      </c>
      <c r="IF10" t="e" vm="44">
        <f ca="1"/>
        <v>#N/A</v>
      </c>
      <c r="IG10" vm="1142">
        <f ca="1"/>
        <v>1779</v>
      </c>
      <c r="IH10" vm="1082">
        <f ca="1"/>
        <v>1840</v>
      </c>
      <c r="II10" vm="1246">
        <f ca="1"/>
        <v>1834</v>
      </c>
      <c r="IJ10" vm="1247">
        <f ca="1"/>
        <v>1913</v>
      </c>
      <c r="IK10" vm="1248">
        <f ca="1"/>
        <v>1914</v>
      </c>
      <c r="IL10" vm="1249">
        <f ca="1"/>
        <v>1917</v>
      </c>
      <c r="IM10" vm="1250">
        <f ca="1"/>
        <v>1926</v>
      </c>
      <c r="IN10" vm="1099">
        <f ca="1"/>
        <v>1940</v>
      </c>
      <c r="IO10" vm="1251">
        <f ca="1"/>
        <v>1963</v>
      </c>
      <c r="IP10" vm="1252">
        <f ca="1"/>
        <v>1967</v>
      </c>
      <c r="IQ10" vm="1253">
        <f ca="1"/>
        <v>1930</v>
      </c>
      <c r="IR10" vm="1250">
        <f ca="1"/>
        <v>1926</v>
      </c>
      <c r="IS10" vm="1094">
        <f ca="1"/>
        <v>1945</v>
      </c>
      <c r="IT10" vm="1100">
        <f ca="1"/>
        <v>1980</v>
      </c>
      <c r="IU10" vm="1254">
        <f ca="1"/>
        <v>1929</v>
      </c>
      <c r="IV10" vm="1124">
        <f ca="1"/>
        <v>1937</v>
      </c>
      <c r="IW10" vm="1255">
        <f ca="1"/>
        <v>1936</v>
      </c>
      <c r="IX10" vm="1124">
        <f ca="1"/>
        <v>1937</v>
      </c>
      <c r="IY10" vm="1253">
        <f ca="1"/>
        <v>1930</v>
      </c>
      <c r="IZ10" vm="1103">
        <f ca="1"/>
        <v>1915</v>
      </c>
      <c r="JA10" vm="1107">
        <f ca="1"/>
        <v>1909</v>
      </c>
      <c r="JB10" vm="1256">
        <f ca="1"/>
        <v>1894</v>
      </c>
      <c r="JC10" vm="1257">
        <f ca="1"/>
        <v>1935</v>
      </c>
      <c r="JD10" vm="1258">
        <f ca="1"/>
        <v>1927</v>
      </c>
      <c r="JE10" vm="1259">
        <f ca="1"/>
        <v>1932</v>
      </c>
      <c r="JF10" vm="1260">
        <f ca="1"/>
        <v>1952</v>
      </c>
    </row>
    <row r="11" spans="1:267" x14ac:dyDescent="0.2">
      <c r="A11" s="2" t="e" vm="1261">
        <v>#VALUE!</v>
      </c>
      <c r="B11" s="2" t="str">
        <v>Metals &amp; Mining</v>
      </c>
      <c r="C11" s="66">
        <v>1</v>
      </c>
      <c r="D11" s="67">
        <v>546.9</v>
      </c>
      <c r="E11" s="68">
        <v>546.9</v>
      </c>
      <c r="F11" s="40">
        <v>-3.8999999999999773</v>
      </c>
      <c r="G11" s="36">
        <v>-7.0806100217864513E-3</v>
      </c>
      <c r="H11" s="69">
        <v>343.34</v>
      </c>
      <c r="I11" s="70"/>
      <c r="J11" s="21" cm="1" vm="1262">
        <f t="array" aca="1" ref="J11:JF11" ca="1">TRANSPOSE(_xlfn.STOCKHISTORY(A11,TODAY()-365,TODAY(),0,0,1))</f>
        <v>420</v>
      </c>
      <c r="K11" vm="1263">
        <f ca="1"/>
        <v>421.05</v>
      </c>
      <c r="L11" vm="1264">
        <f ca="1"/>
        <v>417.75</v>
      </c>
      <c r="M11" vm="1265">
        <f ca="1"/>
        <v>422.1</v>
      </c>
      <c r="N11" vm="1266">
        <f ca="1"/>
        <v>427</v>
      </c>
      <c r="O11" vm="1267">
        <f ca="1"/>
        <v>425.3</v>
      </c>
      <c r="P11" vm="1268">
        <f ca="1"/>
        <v>420.7</v>
      </c>
      <c r="Q11" vm="1269">
        <f ca="1"/>
        <v>422</v>
      </c>
      <c r="R11" vm="1270">
        <f ca="1"/>
        <v>417.85</v>
      </c>
      <c r="S11" vm="1271">
        <f ca="1"/>
        <v>422.2</v>
      </c>
      <c r="T11" vm="1272">
        <f ca="1"/>
        <v>427.35</v>
      </c>
      <c r="U11" vm="1273">
        <f ca="1"/>
        <v>422.25</v>
      </c>
      <c r="V11" vm="1274">
        <f ca="1"/>
        <v>439.15</v>
      </c>
      <c r="W11" vm="1275">
        <f ca="1"/>
        <v>442.15</v>
      </c>
      <c r="X11" vm="1276">
        <f ca="1"/>
        <v>444.95</v>
      </c>
      <c r="Y11" vm="796">
        <f ca="1"/>
        <v>452.6</v>
      </c>
      <c r="Z11" vm="1277">
        <f ca="1"/>
        <v>476.5</v>
      </c>
      <c r="AA11" vm="1278">
        <f ca="1"/>
        <v>460.65</v>
      </c>
      <c r="AB11" vm="1279">
        <f ca="1"/>
        <v>474.85</v>
      </c>
      <c r="AC11" vm="1280">
        <f ca="1"/>
        <v>476.2</v>
      </c>
      <c r="AD11" vm="1281">
        <f ca="1"/>
        <v>470.1</v>
      </c>
      <c r="AE11" vm="439">
        <f ca="1"/>
        <v>498</v>
      </c>
      <c r="AF11" vm="1282">
        <f ca="1"/>
        <v>511.3</v>
      </c>
      <c r="AG11" vm="1283">
        <f ca="1"/>
        <v>481.55</v>
      </c>
      <c r="AH11" vm="1284">
        <f ca="1"/>
        <v>460.3</v>
      </c>
      <c r="AI11" vm="1285">
        <f ca="1"/>
        <v>473.15</v>
      </c>
      <c r="AJ11" vm="849">
        <f ca="1"/>
        <v>475.1</v>
      </c>
      <c r="AK11" vm="1286">
        <f ca="1"/>
        <v>479.25</v>
      </c>
      <c r="AL11" vm="1287">
        <f ca="1"/>
        <v>497.55</v>
      </c>
      <c r="AM11" vm="1288">
        <f ca="1"/>
        <v>502.2</v>
      </c>
      <c r="AN11" vm="1289">
        <f ca="1"/>
        <v>511.2</v>
      </c>
      <c r="AO11" vm="1290">
        <f ca="1"/>
        <v>500.3</v>
      </c>
      <c r="AP11" vm="1291">
        <f ca="1"/>
        <v>506</v>
      </c>
      <c r="AQ11" vm="1292">
        <f ca="1"/>
        <v>499.6</v>
      </c>
      <c r="AR11" vm="1293">
        <f ca="1"/>
        <v>480.65</v>
      </c>
      <c r="AS11" vm="1294">
        <f ca="1"/>
        <v>500.7</v>
      </c>
      <c r="AT11" vm="1295">
        <f ca="1"/>
        <v>500</v>
      </c>
      <c r="AU11" vm="1296">
        <f ca="1"/>
        <v>507.6</v>
      </c>
      <c r="AV11" vm="1297">
        <f ca="1"/>
        <v>505</v>
      </c>
      <c r="AW11" vm="1298">
        <f ca="1"/>
        <v>516.79999999999995</v>
      </c>
      <c r="AX11" vm="1299">
        <f ca="1"/>
        <v>518.6</v>
      </c>
      <c r="AY11" vm="1300">
        <f ca="1"/>
        <v>514.70000000000005</v>
      </c>
      <c r="AZ11" vm="1301">
        <f ca="1"/>
        <v>528</v>
      </c>
      <c r="BA11" vm="1302">
        <f ca="1"/>
        <v>520.4</v>
      </c>
      <c r="BB11" vm="1303">
        <f ca="1"/>
        <v>524.79999999999995</v>
      </c>
      <c r="BC11" vm="1304">
        <f ca="1"/>
        <v>530.1</v>
      </c>
      <c r="BD11" vm="1305">
        <f ca="1"/>
        <v>526.79999999999995</v>
      </c>
      <c r="BE11" vm="1306">
        <f ca="1"/>
        <v>535.6</v>
      </c>
      <c r="BF11" vm="1307">
        <f ca="1"/>
        <v>518.9</v>
      </c>
      <c r="BG11" vm="1308">
        <f ca="1"/>
        <v>489.7</v>
      </c>
      <c r="BH11" vm="1280">
        <f ca="1"/>
        <v>476.2</v>
      </c>
      <c r="BI11" vm="797">
        <f ca="1"/>
        <v>449.35</v>
      </c>
      <c r="BJ11" vm="1309">
        <f ca="1"/>
        <v>464.8</v>
      </c>
      <c r="BK11" vm="1310">
        <f ca="1"/>
        <v>479.65</v>
      </c>
      <c r="BL11" vm="513">
        <f ca="1"/>
        <v>483.4</v>
      </c>
      <c r="BM11" vm="1311">
        <f ca="1"/>
        <v>497.3</v>
      </c>
      <c r="BN11" t="e" vm="44">
        <f ca="1"/>
        <v>#N/A</v>
      </c>
      <c r="BO11" vm="828">
        <f ca="1"/>
        <v>483.5</v>
      </c>
      <c r="BP11" vm="1312">
        <f ca="1"/>
        <v>482.3</v>
      </c>
      <c r="BQ11" vm="1313">
        <f ca="1"/>
        <v>484.1</v>
      </c>
      <c r="BR11" vm="1314">
        <f ca="1"/>
        <v>487.6</v>
      </c>
      <c r="BS11" vm="1315">
        <f ca="1"/>
        <v>458.55</v>
      </c>
      <c r="BT11" vm="1316">
        <f ca="1"/>
        <v>455.5</v>
      </c>
      <c r="BU11" vm="1317">
        <f ca="1"/>
        <v>476</v>
      </c>
      <c r="BV11" vm="1318">
        <f ca="1"/>
        <v>455</v>
      </c>
      <c r="BW11" vm="1319">
        <f ca="1"/>
        <v>461.35</v>
      </c>
      <c r="BX11" vm="536">
        <f ca="1"/>
        <v>477</v>
      </c>
      <c r="BY11" vm="1320">
        <f ca="1"/>
        <v>498.25</v>
      </c>
      <c r="BZ11" vm="1321">
        <f ca="1"/>
        <v>498.2</v>
      </c>
      <c r="CA11" vm="1322">
        <f ca="1"/>
        <v>497.95</v>
      </c>
      <c r="CB11" vm="1323">
        <f ca="1"/>
        <v>497.35</v>
      </c>
      <c r="CC11" vm="1324">
        <f ca="1"/>
        <v>513</v>
      </c>
      <c r="CD11" vm="1325">
        <f ca="1"/>
        <v>519.4</v>
      </c>
      <c r="CE11" vm="1326">
        <f ca="1"/>
        <v>520.79999999999995</v>
      </c>
      <c r="CF11" vm="1327">
        <f ca="1"/>
        <v>519.20000000000005</v>
      </c>
      <c r="CG11" vm="1328">
        <f ca="1"/>
        <v>526.20000000000005</v>
      </c>
      <c r="CH11" vm="1329">
        <f ca="1"/>
        <v>526.5</v>
      </c>
      <c r="CI11" vm="1330">
        <f ca="1"/>
        <v>522.1</v>
      </c>
      <c r="CJ11" vm="1331">
        <f ca="1"/>
        <v>523.70000000000005</v>
      </c>
      <c r="CK11" t="e" vm="44">
        <f ca="1"/>
        <v>#N/A</v>
      </c>
      <c r="CL11" t="e" vm="44">
        <f ca="1"/>
        <v>#N/A</v>
      </c>
      <c r="CM11" vm="1332">
        <f ca="1"/>
        <v>541.5</v>
      </c>
      <c r="CN11" vm="1333">
        <f ca="1"/>
        <v>539.6</v>
      </c>
      <c r="CO11" vm="1334">
        <f ca="1"/>
        <v>538</v>
      </c>
      <c r="CP11" vm="1335">
        <f ca="1"/>
        <v>533.20000000000005</v>
      </c>
      <c r="CQ11" vm="1336">
        <f ca="1"/>
        <v>505.5</v>
      </c>
      <c r="CR11" vm="1337">
        <f ca="1"/>
        <v>481.3</v>
      </c>
      <c r="CS11" vm="1338">
        <f ca="1"/>
        <v>483.3</v>
      </c>
      <c r="CT11" vm="1339">
        <f ca="1"/>
        <v>492.6</v>
      </c>
      <c r="CU11" vm="830">
        <f ca="1"/>
        <v>464</v>
      </c>
      <c r="CV11" vm="1340">
        <f ca="1"/>
        <v>461.2</v>
      </c>
      <c r="CW11" vm="1341">
        <f ca="1"/>
        <v>472.75</v>
      </c>
      <c r="CX11" vm="1342">
        <f ca="1"/>
        <v>482.6</v>
      </c>
      <c r="CY11" vm="797">
        <f ca="1"/>
        <v>449.35</v>
      </c>
      <c r="CZ11" vm="1343">
        <f ca="1"/>
        <v>442.8</v>
      </c>
      <c r="DA11" vm="1344">
        <f ca="1"/>
        <v>446.25</v>
      </c>
      <c r="DB11" vm="1345">
        <f ca="1"/>
        <v>452.75</v>
      </c>
      <c r="DC11" vm="1346">
        <f ca="1"/>
        <v>460.25</v>
      </c>
      <c r="DD11" vm="1346">
        <f ca="1"/>
        <v>460.25</v>
      </c>
      <c r="DE11" vm="1347">
        <f ca="1"/>
        <v>445.1</v>
      </c>
      <c r="DF11" vm="1348">
        <f ca="1"/>
        <v>426.35</v>
      </c>
      <c r="DG11" vm="1349">
        <f ca="1"/>
        <v>434.75</v>
      </c>
      <c r="DH11" vm="750">
        <f ca="1"/>
        <v>400</v>
      </c>
      <c r="DI11" vm="1350">
        <f ca="1"/>
        <v>408.45</v>
      </c>
      <c r="DJ11" vm="1351">
        <f ca="1"/>
        <v>433.25</v>
      </c>
      <c r="DK11" vm="1352">
        <f ca="1"/>
        <v>431.35</v>
      </c>
      <c r="DL11" vm="1353">
        <f ca="1"/>
        <v>426.2</v>
      </c>
      <c r="DM11" vm="1354">
        <f ca="1"/>
        <v>422.05</v>
      </c>
      <c r="DN11" vm="1355">
        <f ca="1"/>
        <v>418.45</v>
      </c>
      <c r="DO11" vm="1356">
        <f ca="1"/>
        <v>401.3</v>
      </c>
      <c r="DP11" vm="1357">
        <f ca="1"/>
        <v>406.85</v>
      </c>
      <c r="DQ11" vm="1358">
        <f ca="1"/>
        <v>419.8</v>
      </c>
      <c r="DR11" vm="1359">
        <f ca="1"/>
        <v>419.45</v>
      </c>
      <c r="DS11" vm="1360">
        <f ca="1"/>
        <v>426.05</v>
      </c>
      <c r="DT11" vm="1358">
        <f ca="1"/>
        <v>419.8</v>
      </c>
      <c r="DU11" vm="1271">
        <f ca="1"/>
        <v>422.2</v>
      </c>
      <c r="DV11" vm="1361">
        <f ca="1"/>
        <v>432.8</v>
      </c>
      <c r="DW11" vm="1362">
        <f ca="1"/>
        <v>438.8</v>
      </c>
      <c r="DX11" vm="1363">
        <f ca="1"/>
        <v>447</v>
      </c>
      <c r="DY11" vm="797">
        <f ca="1"/>
        <v>449.35</v>
      </c>
      <c r="DZ11" vm="1364">
        <f ca="1"/>
        <v>461.85</v>
      </c>
      <c r="EA11" vm="1365">
        <f ca="1"/>
        <v>460.7</v>
      </c>
      <c r="EB11" vm="1366">
        <f ca="1"/>
        <v>448.4</v>
      </c>
      <c r="EC11" vm="1367">
        <f ca="1"/>
        <v>446.05</v>
      </c>
      <c r="ED11" vm="1368">
        <f ca="1"/>
        <v>459.75</v>
      </c>
      <c r="EE11" vm="1369">
        <f ca="1"/>
        <v>466.8</v>
      </c>
      <c r="EF11" vm="1370">
        <f ca="1"/>
        <v>465.35</v>
      </c>
      <c r="EG11" vm="1371">
        <f ca="1"/>
        <v>464.3</v>
      </c>
      <c r="EH11" vm="1372">
        <f ca="1"/>
        <v>469.95</v>
      </c>
      <c r="EI11" vm="1373">
        <f ca="1"/>
        <v>474.6</v>
      </c>
      <c r="EJ11" vm="1374">
        <f ca="1"/>
        <v>472.4</v>
      </c>
      <c r="EK11" vm="1375">
        <f ca="1"/>
        <v>464.5</v>
      </c>
      <c r="EL11" vm="1376">
        <f ca="1"/>
        <v>482.9</v>
      </c>
      <c r="EM11" vm="1377">
        <f ca="1"/>
        <v>486.7</v>
      </c>
      <c r="EN11" vm="1320">
        <f ca="1"/>
        <v>498.25</v>
      </c>
      <c r="EO11" vm="1378">
        <f ca="1"/>
        <v>487.15</v>
      </c>
      <c r="EP11" vm="1379">
        <f ca="1"/>
        <v>492.2</v>
      </c>
      <c r="EQ11" vm="1291">
        <f ca="1"/>
        <v>506</v>
      </c>
      <c r="ER11" vm="1380">
        <f ca="1"/>
        <v>497.7</v>
      </c>
      <c r="ES11" vm="1297">
        <f ca="1"/>
        <v>505</v>
      </c>
      <c r="ET11" vm="1381">
        <f ca="1"/>
        <v>498.9</v>
      </c>
      <c r="EU11" t="e" vm="44">
        <f ca="1"/>
        <v>#N/A</v>
      </c>
      <c r="EV11" vm="1382">
        <f ca="1"/>
        <v>483.95</v>
      </c>
      <c r="EW11" vm="1383">
        <f ca="1"/>
        <v>473.3</v>
      </c>
      <c r="EX11" vm="762">
        <f ca="1"/>
        <v>442</v>
      </c>
      <c r="EY11" vm="1384">
        <f ca="1"/>
        <v>453.25</v>
      </c>
      <c r="EZ11" vm="1385">
        <f ca="1"/>
        <v>471.5</v>
      </c>
      <c r="FA11" vm="1386">
        <f ca="1"/>
        <v>486.85</v>
      </c>
      <c r="FB11" vm="1387">
        <f ca="1"/>
        <v>468.25</v>
      </c>
      <c r="FC11" vm="1388">
        <f ca="1"/>
        <v>471.15</v>
      </c>
      <c r="FD11" vm="1389">
        <f ca="1"/>
        <v>488.4</v>
      </c>
      <c r="FE11" vm="1390">
        <f ca="1"/>
        <v>499.35</v>
      </c>
      <c r="FF11" vm="1380">
        <f ca="1"/>
        <v>497.7</v>
      </c>
      <c r="FG11" vm="1391">
        <f ca="1"/>
        <v>493.85</v>
      </c>
      <c r="FH11" vm="517">
        <f ca="1"/>
        <v>502</v>
      </c>
      <c r="FI11" vm="859">
        <f ca="1"/>
        <v>489.3</v>
      </c>
      <c r="FJ11" t="e" vm="44">
        <f ca="1"/>
        <v>#N/A</v>
      </c>
      <c r="FK11" vm="827">
        <f ca="1"/>
        <v>480.9</v>
      </c>
      <c r="FL11" vm="538">
        <f ca="1"/>
        <v>486</v>
      </c>
      <c r="FM11" vm="1392">
        <f ca="1"/>
        <v>490</v>
      </c>
      <c r="FN11" vm="778">
        <f ca="1"/>
        <v>461.55</v>
      </c>
      <c r="FO11" vm="1393">
        <f ca="1"/>
        <v>456.45</v>
      </c>
      <c r="FP11" vm="1394">
        <f ca="1"/>
        <v>471.4</v>
      </c>
      <c r="FQ11" vm="844">
        <f ca="1"/>
        <v>480.75</v>
      </c>
      <c r="FR11" vm="1395">
        <f ca="1"/>
        <v>486.75</v>
      </c>
      <c r="FS11" vm="1396">
        <f ca="1"/>
        <v>478.15</v>
      </c>
      <c r="FT11" vm="1397">
        <f ca="1"/>
        <v>486.55</v>
      </c>
      <c r="FU11" vm="1398">
        <f ca="1"/>
        <v>500.8</v>
      </c>
      <c r="FV11" vm="1290">
        <f ca="1"/>
        <v>500.3</v>
      </c>
      <c r="FW11" vm="1399">
        <f ca="1"/>
        <v>494.1</v>
      </c>
      <c r="FX11" vm="1391">
        <f ca="1"/>
        <v>493.85</v>
      </c>
      <c r="FY11" vm="516">
        <f ca="1"/>
        <v>493.4</v>
      </c>
      <c r="FZ11" vm="858">
        <f ca="1"/>
        <v>484.2</v>
      </c>
      <c r="GA11" vm="1400">
        <f ca="1"/>
        <v>486.1</v>
      </c>
      <c r="GB11" vm="1401">
        <f ca="1"/>
        <v>488.3</v>
      </c>
      <c r="GC11" vm="809">
        <f ca="1"/>
        <v>484.35</v>
      </c>
      <c r="GD11" vm="1402">
        <f ca="1"/>
        <v>487.3</v>
      </c>
      <c r="GE11" vm="1403">
        <f ca="1"/>
        <v>483.05</v>
      </c>
      <c r="GF11" vm="1404">
        <f ca="1"/>
        <v>473</v>
      </c>
      <c r="GG11" vm="1405">
        <f ca="1"/>
        <v>484.7</v>
      </c>
      <c r="GH11" vm="1406">
        <f ca="1"/>
        <v>502.1</v>
      </c>
      <c r="GI11" vm="1407">
        <f ca="1"/>
        <v>501.9</v>
      </c>
      <c r="GJ11" vm="1408">
        <f ca="1"/>
        <v>502.7</v>
      </c>
      <c r="GK11" vm="1409">
        <f ca="1"/>
        <v>515.9</v>
      </c>
      <c r="GL11" vm="1410">
        <f ca="1"/>
        <v>501</v>
      </c>
      <c r="GM11" vm="1411">
        <f ca="1"/>
        <v>496.75</v>
      </c>
      <c r="GN11" vm="1412">
        <f ca="1"/>
        <v>499.5</v>
      </c>
      <c r="GO11" vm="1413">
        <f ca="1"/>
        <v>523.79999999999995</v>
      </c>
      <c r="GP11" vm="1414">
        <f ca="1"/>
        <v>514.1</v>
      </c>
      <c r="GQ11" vm="1415">
        <f ca="1"/>
        <v>519</v>
      </c>
      <c r="GR11" vm="1416">
        <f ca="1"/>
        <v>532</v>
      </c>
      <c r="GS11" vm="1416">
        <f ca="1"/>
        <v>532</v>
      </c>
      <c r="GT11" vm="1417">
        <f ca="1"/>
        <v>524.70000000000005</v>
      </c>
      <c r="GU11" vm="1418">
        <f ca="1"/>
        <v>510.4</v>
      </c>
      <c r="GV11" vm="1419">
        <f ca="1"/>
        <v>501.2</v>
      </c>
      <c r="GW11" vm="517">
        <f ca="1"/>
        <v>502</v>
      </c>
      <c r="GX11" vm="1420">
        <f ca="1"/>
        <v>512</v>
      </c>
      <c r="GY11" vm="1421">
        <f ca="1"/>
        <v>519.5</v>
      </c>
      <c r="GZ11" vm="1422">
        <f ca="1"/>
        <v>517.29999999999995</v>
      </c>
      <c r="HA11" vm="1423">
        <f ca="1"/>
        <v>511.9</v>
      </c>
      <c r="HB11" vm="1424">
        <f ca="1"/>
        <v>505.8</v>
      </c>
      <c r="HC11" vm="1425">
        <f ca="1"/>
        <v>496.85</v>
      </c>
      <c r="HD11" vm="1426">
        <f ca="1"/>
        <v>514.9</v>
      </c>
      <c r="HE11" vm="1427">
        <f ca="1"/>
        <v>530.29999999999995</v>
      </c>
      <c r="HF11" vm="541">
        <f ca="1"/>
        <v>536</v>
      </c>
      <c r="HG11" vm="1428">
        <f ca="1"/>
        <v>533.79999999999995</v>
      </c>
      <c r="HH11" vm="1429">
        <f ca="1"/>
        <v>538.29999999999995</v>
      </c>
      <c r="HI11" vm="1430">
        <f ca="1"/>
        <v>550.79999999999995</v>
      </c>
      <c r="HJ11" vm="1431">
        <f ca="1"/>
        <v>563.5</v>
      </c>
      <c r="HK11" vm="1432">
        <f ca="1"/>
        <v>556.70000000000005</v>
      </c>
      <c r="HL11" vm="1433">
        <f ca="1"/>
        <v>558.29999999999995</v>
      </c>
      <c r="HM11" vm="1434">
        <f ca="1"/>
        <v>561.6</v>
      </c>
      <c r="HN11" vm="1435">
        <f ca="1"/>
        <v>556.1</v>
      </c>
      <c r="HO11" vm="1436">
        <f ca="1"/>
        <v>540.29999999999995</v>
      </c>
      <c r="HP11" vm="1437">
        <f ca="1"/>
        <v>548.6</v>
      </c>
      <c r="HQ11" vm="542">
        <f ca="1"/>
        <v>542.5</v>
      </c>
      <c r="HR11" vm="1438">
        <f ca="1"/>
        <v>537.4</v>
      </c>
      <c r="HS11" vm="1439">
        <f ca="1"/>
        <v>545.5</v>
      </c>
      <c r="HT11" vm="546">
        <f ca="1"/>
        <v>541</v>
      </c>
      <c r="HU11" vm="1440">
        <f ca="1"/>
        <v>532.6</v>
      </c>
      <c r="HV11" vm="1441">
        <f ca="1"/>
        <v>531.1</v>
      </c>
      <c r="HW11" vm="1442">
        <f ca="1"/>
        <v>536.79999999999995</v>
      </c>
      <c r="HX11" vm="1443">
        <f ca="1"/>
        <v>548</v>
      </c>
      <c r="HY11" vm="1444">
        <f ca="1"/>
        <v>560.79999999999995</v>
      </c>
      <c r="HZ11" vm="1445">
        <f ca="1"/>
        <v>557</v>
      </c>
      <c r="IA11" vm="581">
        <f ca="1"/>
        <v>558</v>
      </c>
      <c r="IB11" t="e" vm="44">
        <f ca="1"/>
        <v>#N/A</v>
      </c>
      <c r="IC11" vm="1446">
        <f ca="1"/>
        <v>559.70000000000005</v>
      </c>
      <c r="ID11" vm="1433">
        <f ca="1"/>
        <v>558.29999999999995</v>
      </c>
      <c r="IE11" vm="1447">
        <f ca="1"/>
        <v>552.4</v>
      </c>
      <c r="IF11" t="e" vm="44">
        <f ca="1"/>
        <v>#N/A</v>
      </c>
      <c r="IG11" vm="1448">
        <f ca="1"/>
        <v>544.4</v>
      </c>
      <c r="IH11" vm="1449">
        <f ca="1"/>
        <v>506.6</v>
      </c>
      <c r="II11" vm="1450">
        <f ca="1"/>
        <v>514</v>
      </c>
      <c r="IJ11" vm="1451">
        <f ca="1"/>
        <v>525.9</v>
      </c>
      <c r="IK11" vm="1452">
        <f ca="1"/>
        <v>542.6</v>
      </c>
      <c r="IL11" vm="1453">
        <f ca="1"/>
        <v>534.1</v>
      </c>
      <c r="IM11" vm="1454">
        <f ca="1"/>
        <v>535.4</v>
      </c>
      <c r="IN11" vm="1455">
        <f ca="1"/>
        <v>543.70000000000005</v>
      </c>
      <c r="IO11" vm="1456">
        <f ca="1"/>
        <v>558.4</v>
      </c>
      <c r="IP11" vm="548">
        <f ca="1"/>
        <v>552.5</v>
      </c>
      <c r="IQ11" vm="1457">
        <f ca="1"/>
        <v>552.9</v>
      </c>
      <c r="IR11" vm="1458">
        <f ca="1"/>
        <v>576.6</v>
      </c>
      <c r="IS11" vm="1459">
        <f ca="1"/>
        <v>564.1</v>
      </c>
      <c r="IT11" vm="1460">
        <f ca="1"/>
        <v>575.9</v>
      </c>
      <c r="IU11" vm="1461">
        <f ca="1"/>
        <v>578.1</v>
      </c>
      <c r="IV11" vm="1462">
        <f ca="1"/>
        <v>565.6</v>
      </c>
      <c r="IW11" vm="1463">
        <f ca="1"/>
        <v>558.5</v>
      </c>
      <c r="IX11" vm="1464">
        <f ca="1"/>
        <v>549.5</v>
      </c>
      <c r="IY11" vm="1465">
        <f ca="1"/>
        <v>548.20000000000005</v>
      </c>
      <c r="IZ11" vm="1466">
        <f ca="1"/>
        <v>549.20000000000005</v>
      </c>
      <c r="JA11" vm="1467">
        <f ca="1"/>
        <v>541.20000000000005</v>
      </c>
      <c r="JB11" vm="542">
        <f ca="1"/>
        <v>542.5</v>
      </c>
      <c r="JC11" vm="1468">
        <f ca="1"/>
        <v>545.6</v>
      </c>
      <c r="JD11" vm="1469">
        <f ca="1"/>
        <v>554.5</v>
      </c>
      <c r="JE11" vm="1470">
        <f ca="1"/>
        <v>545.9</v>
      </c>
      <c r="JF11" vm="1430">
        <f ca="1"/>
        <v>550.79999999999995</v>
      </c>
    </row>
    <row r="12" spans="1:267" x14ac:dyDescent="0.2">
      <c r="A12" s="2" t="e" vm="1471">
        <v>#VALUE!</v>
      </c>
      <c r="B12" s="2" t="str">
        <v>Pharmaceuticals</v>
      </c>
      <c r="C12" s="66">
        <v>35</v>
      </c>
      <c r="D12" s="67">
        <v>1501</v>
      </c>
      <c r="E12" s="68">
        <v>52535</v>
      </c>
      <c r="F12" s="40">
        <v>539.00000000000318</v>
      </c>
      <c r="G12" s="36">
        <v>1.0366182014001139E-2</v>
      </c>
      <c r="H12" s="69">
        <v>-17480.75</v>
      </c>
      <c r="I12" s="70"/>
      <c r="J12" s="21" cm="1" vm="1472">
        <f t="array" aca="1" ref="J12:JF12" ca="1">TRANSPOSE(_xlfn.STOCKHISTORY(A12,TODAY()-365,TODAY(),0,0,1))</f>
        <v>1637.1093000000001</v>
      </c>
      <c r="K12" vm="1473">
        <f ca="1"/>
        <v>1657.5126</v>
      </c>
      <c r="L12" vm="1474">
        <f ca="1"/>
        <v>1635.6952000000001</v>
      </c>
      <c r="M12" vm="1475">
        <f ca="1"/>
        <v>1587.0101999999999</v>
      </c>
      <c r="N12" vm="1476">
        <f ca="1"/>
        <v>1613.8779</v>
      </c>
      <c r="O12" vm="1477">
        <f ca="1"/>
        <v>1591.8585</v>
      </c>
      <c r="P12" vm="1478">
        <f ca="1"/>
        <v>1595.4947</v>
      </c>
      <c r="Q12" vm="1479">
        <f ca="1"/>
        <v>1582.7679000000001</v>
      </c>
      <c r="R12" vm="1480">
        <f ca="1"/>
        <v>1577.1116</v>
      </c>
      <c r="S12" vm="1481">
        <f ca="1"/>
        <v>1573.2734</v>
      </c>
      <c r="T12" vm="1482">
        <f ca="1"/>
        <v>1588.8282999999999</v>
      </c>
      <c r="U12" vm="1483">
        <f ca="1"/>
        <v>1520.5481</v>
      </c>
      <c r="V12" vm="1484">
        <f ca="1"/>
        <v>1579.7378000000001</v>
      </c>
      <c r="W12" vm="1485">
        <f ca="1"/>
        <v>1560.9505999999999</v>
      </c>
      <c r="X12" vm="1486">
        <f ca="1"/>
        <v>1560.5465999999999</v>
      </c>
      <c r="Y12" vm="1487">
        <f ca="1"/>
        <v>1565.7989</v>
      </c>
      <c r="Z12" vm="1488">
        <f ca="1"/>
        <v>1541.3553999999999</v>
      </c>
      <c r="AA12" vm="1489">
        <f ca="1"/>
        <v>1503.579</v>
      </c>
      <c r="AB12" vm="1490">
        <f ca="1"/>
        <v>1498.9328</v>
      </c>
      <c r="AC12" vm="1491">
        <f ca="1"/>
        <v>1523.7802999999999</v>
      </c>
      <c r="AD12" vm="1492">
        <f ca="1"/>
        <v>1562.1627000000001</v>
      </c>
      <c r="AE12" vm="1493">
        <f ca="1"/>
        <v>1547.4158</v>
      </c>
      <c r="AF12" vm="1492">
        <f ca="1"/>
        <v>1562.1627000000001</v>
      </c>
      <c r="AG12" vm="1494">
        <f ca="1"/>
        <v>1576.3035</v>
      </c>
      <c r="AH12" vm="1495">
        <f ca="1"/>
        <v>1585.7981</v>
      </c>
      <c r="AI12" vm="1496">
        <f ca="1"/>
        <v>1597.7168999999999</v>
      </c>
      <c r="AJ12" vm="1497">
        <f ca="1"/>
        <v>1634.0790999999999</v>
      </c>
      <c r="AK12" vm="1498">
        <f ca="1"/>
        <v>1626.2005999999999</v>
      </c>
      <c r="AL12" vm="1499">
        <f ca="1"/>
        <v>1632.261</v>
      </c>
      <c r="AM12" vm="1500">
        <f ca="1"/>
        <v>1638.5234</v>
      </c>
      <c r="AN12" vm="1501">
        <f ca="1"/>
        <v>1628.8268</v>
      </c>
      <c r="AO12" vm="1502">
        <f ca="1"/>
        <v>1641.9576</v>
      </c>
      <c r="AP12" vm="1503">
        <f ca="1"/>
        <v>1639.9375</v>
      </c>
      <c r="AQ12" vm="1504">
        <f ca="1"/>
        <v>1656.5025000000001</v>
      </c>
      <c r="AR12" vm="1505">
        <f ca="1"/>
        <v>1657.9166</v>
      </c>
      <c r="AS12" vm="1506">
        <f ca="1"/>
        <v>1677.5118</v>
      </c>
      <c r="AT12" vm="1507">
        <f ca="1"/>
        <v>1663.7750000000001</v>
      </c>
      <c r="AU12" vm="1508">
        <f ca="1"/>
        <v>1673.2695000000001</v>
      </c>
      <c r="AV12" vm="1509">
        <f ca="1"/>
        <v>1669.4313</v>
      </c>
      <c r="AW12" vm="1510">
        <f ca="1"/>
        <v>1720.9445000000001</v>
      </c>
      <c r="AX12" vm="1511">
        <f ca="1"/>
        <v>1742.1558</v>
      </c>
      <c r="AY12" vm="1512">
        <f ca="1"/>
        <v>1758.5188000000001</v>
      </c>
      <c r="AZ12" vm="1513">
        <f ca="1"/>
        <v>1796.4972</v>
      </c>
      <c r="BA12" vm="1514">
        <f ca="1"/>
        <v>1801.7494999999999</v>
      </c>
      <c r="BB12" vm="1514">
        <f ca="1"/>
        <v>1801.7494999999999</v>
      </c>
      <c r="BC12" vm="1515">
        <f ca="1"/>
        <v>1799.1233</v>
      </c>
      <c r="BD12" vm="1516">
        <f ca="1"/>
        <v>1790.8407999999999</v>
      </c>
      <c r="BE12" vm="1517">
        <f ca="1"/>
        <v>1777.306</v>
      </c>
      <c r="BF12" vm="1518">
        <f ca="1"/>
        <v>1758.3168000000001</v>
      </c>
      <c r="BG12" vm="1519">
        <f ca="1"/>
        <v>1762.3570999999999</v>
      </c>
      <c r="BH12" vm="1520">
        <f ca="1"/>
        <v>1759.5289</v>
      </c>
      <c r="BI12" vm="1521">
        <f ca="1"/>
        <v>1756.7007000000001</v>
      </c>
      <c r="BJ12" vm="1522">
        <f ca="1"/>
        <v>1772.2556999999999</v>
      </c>
      <c r="BK12" vm="1523">
        <f ca="1"/>
        <v>1815.0823</v>
      </c>
      <c r="BL12" vm="1524">
        <f ca="1"/>
        <v>1828.6171999999999</v>
      </c>
      <c r="BM12" vm="1523">
        <f ca="1"/>
        <v>1815.0823</v>
      </c>
      <c r="BN12" t="e" vm="44">
        <f ca="1"/>
        <v>#N/A</v>
      </c>
      <c r="BO12" vm="1525">
        <f ca="1"/>
        <v>1812.8602000000001</v>
      </c>
      <c r="BP12" vm="1526">
        <f ca="1"/>
        <v>1789.0227</v>
      </c>
      <c r="BQ12" vm="1527">
        <f ca="1"/>
        <v>1798.5173</v>
      </c>
      <c r="BR12" vm="1528">
        <f ca="1"/>
        <v>1786.8006</v>
      </c>
      <c r="BS12" vm="1529">
        <f ca="1"/>
        <v>1754.2765999999999</v>
      </c>
      <c r="BT12" vm="1530">
        <f ca="1"/>
        <v>1762.9630999999999</v>
      </c>
      <c r="BU12" vm="1531">
        <f ca="1"/>
        <v>1757.5088000000001</v>
      </c>
      <c r="BV12" vm="1532">
        <f ca="1"/>
        <v>1730.4391000000001</v>
      </c>
      <c r="BW12" vm="1533">
        <f ca="1"/>
        <v>1773.0636999999999</v>
      </c>
      <c r="BX12" vm="1534">
        <f ca="1"/>
        <v>1816.4964</v>
      </c>
      <c r="BY12" vm="1535">
        <f ca="1"/>
        <v>1804.1736000000001</v>
      </c>
      <c r="BZ12" vm="1536">
        <f ca="1"/>
        <v>1788.0126</v>
      </c>
      <c r="CA12" vm="1537">
        <f ca="1"/>
        <v>1749.0242000000001</v>
      </c>
      <c r="CB12" vm="1538">
        <f ca="1"/>
        <v>1781.7502999999999</v>
      </c>
      <c r="CC12" vm="1539">
        <f ca="1"/>
        <v>1799.9313999999999</v>
      </c>
      <c r="CD12" vm="1539">
        <f ca="1"/>
        <v>1799.9313999999999</v>
      </c>
      <c r="CE12" vm="1540">
        <f ca="1"/>
        <v>1792.8608999999999</v>
      </c>
      <c r="CF12" vm="1541">
        <f ca="1"/>
        <v>1771.4476</v>
      </c>
      <c r="CG12" vm="1542">
        <f ca="1"/>
        <v>1750.6403</v>
      </c>
      <c r="CH12" vm="1543">
        <f ca="1"/>
        <v>1745.3879999999999</v>
      </c>
      <c r="CI12" vm="1544">
        <f ca="1"/>
        <v>1750.0343</v>
      </c>
      <c r="CJ12" vm="1545">
        <f ca="1"/>
        <v>1724.9847</v>
      </c>
      <c r="CK12" t="e" vm="44">
        <f ca="1"/>
        <v>#N/A</v>
      </c>
      <c r="CL12" t="e" vm="44">
        <f ca="1"/>
        <v>#N/A</v>
      </c>
      <c r="CM12" vm="1546">
        <f ca="1"/>
        <v>1712.0559000000001</v>
      </c>
      <c r="CN12" vm="1547">
        <f ca="1"/>
        <v>1736.9034999999999</v>
      </c>
      <c r="CO12" vm="1548">
        <f ca="1"/>
        <v>1768.6194</v>
      </c>
      <c r="CP12" vm="1549">
        <f ca="1"/>
        <v>1727.0048999999999</v>
      </c>
      <c r="CQ12" vm="1550">
        <f ca="1"/>
        <v>1754.0744999999999</v>
      </c>
      <c r="CR12" vm="1550">
        <f ca="1"/>
        <v>1754.0744999999999</v>
      </c>
      <c r="CS12" vm="1551">
        <f ca="1"/>
        <v>1729.4290000000001</v>
      </c>
      <c r="CT12" vm="1552">
        <f ca="1"/>
        <v>1735.8933999999999</v>
      </c>
      <c r="CU12" vm="1553">
        <f ca="1"/>
        <v>1688.8244999999999</v>
      </c>
      <c r="CV12" vm="1554">
        <f ca="1"/>
        <v>1700.5411999999999</v>
      </c>
      <c r="CW12" vm="1555">
        <f ca="1"/>
        <v>1716.2982</v>
      </c>
      <c r="CX12" vm="1556">
        <f ca="1"/>
        <v>1708.6216999999999</v>
      </c>
      <c r="CY12" vm="1557">
        <f ca="1"/>
        <v>1722.9646</v>
      </c>
      <c r="CZ12" vm="1547">
        <f ca="1"/>
        <v>1736.9034999999999</v>
      </c>
      <c r="DA12" vm="1558">
        <f ca="1"/>
        <v>1773.8717999999999</v>
      </c>
      <c r="DB12" vm="1559">
        <f ca="1"/>
        <v>1781.9522999999999</v>
      </c>
      <c r="DC12" vm="1560">
        <f ca="1"/>
        <v>1783.7704000000001</v>
      </c>
      <c r="DD12" vm="1561">
        <f ca="1"/>
        <v>1811.0420999999999</v>
      </c>
      <c r="DE12" vm="1562">
        <f ca="1"/>
        <v>1783.3664000000001</v>
      </c>
      <c r="DF12" vm="1563">
        <f ca="1"/>
        <v>1803.5676000000001</v>
      </c>
      <c r="DG12" vm="1564">
        <f ca="1"/>
        <v>1820.7387000000001</v>
      </c>
      <c r="DH12" vm="1565">
        <f ca="1"/>
        <v>1804.5777</v>
      </c>
      <c r="DI12" vm="1566">
        <f ca="1"/>
        <v>1808.2139</v>
      </c>
      <c r="DJ12" vm="1567">
        <f ca="1"/>
        <v>1809.4259999999999</v>
      </c>
      <c r="DK12" vm="1568">
        <f ca="1"/>
        <v>1772.4576999999999</v>
      </c>
      <c r="DL12" vm="1569">
        <f ca="1"/>
        <v>1786.5986</v>
      </c>
      <c r="DM12" vm="1570">
        <f ca="1"/>
        <v>1760.1349</v>
      </c>
      <c r="DN12" vm="1546">
        <f ca="1"/>
        <v>1712.0559000000001</v>
      </c>
      <c r="DO12" vm="1571">
        <f ca="1"/>
        <v>1696.905</v>
      </c>
      <c r="DP12" vm="1572">
        <f ca="1"/>
        <v>1736.4994999999999</v>
      </c>
      <c r="DQ12" vm="1573">
        <f ca="1"/>
        <v>1737.25</v>
      </c>
      <c r="DR12" vm="1574">
        <f ca="1"/>
        <v>1783.4</v>
      </c>
      <c r="DS12" vm="1575">
        <f ca="1"/>
        <v>1776.2</v>
      </c>
      <c r="DT12" vm="1576">
        <f ca="1"/>
        <v>1746.8</v>
      </c>
      <c r="DU12" vm="1577">
        <f ca="1"/>
        <v>1743.2</v>
      </c>
      <c r="DV12" vm="1578">
        <f ca="1"/>
        <v>1744.8</v>
      </c>
      <c r="DW12" vm="1579">
        <f ca="1"/>
        <v>1755</v>
      </c>
      <c r="DX12" vm="1580">
        <f ca="1"/>
        <v>1755.8</v>
      </c>
      <c r="DY12" vm="1146">
        <f ca="1"/>
        <v>1743</v>
      </c>
      <c r="DZ12" vm="1581">
        <f ca="1"/>
        <v>1727.6</v>
      </c>
      <c r="EA12" vm="1582">
        <f ca="1"/>
        <v>1693.8</v>
      </c>
      <c r="EB12" vm="1583">
        <f ca="1"/>
        <v>1695</v>
      </c>
      <c r="EC12" vm="1584">
        <f ca="1"/>
        <v>1676.8</v>
      </c>
      <c r="ED12" vm="1585">
        <f ca="1"/>
        <v>1658.4</v>
      </c>
      <c r="EE12" vm="1155">
        <f ca="1"/>
        <v>1667</v>
      </c>
      <c r="EF12" vm="1586">
        <f ca="1"/>
        <v>1659.4</v>
      </c>
      <c r="EG12" vm="1587">
        <f ca="1"/>
        <v>1646.8</v>
      </c>
      <c r="EH12" vm="1588">
        <f ca="1"/>
        <v>1556.6</v>
      </c>
      <c r="EI12" vm="1589">
        <f ca="1"/>
        <v>1400</v>
      </c>
      <c r="EJ12" vm="1590">
        <f ca="1"/>
        <v>1450</v>
      </c>
      <c r="EK12" vm="1591">
        <f ca="1"/>
        <v>1406</v>
      </c>
      <c r="EL12" vm="1592">
        <f ca="1"/>
        <v>1425</v>
      </c>
      <c r="EM12" vm="1593">
        <f ca="1"/>
        <v>1415.4</v>
      </c>
      <c r="EN12" vm="1594">
        <f ca="1"/>
        <v>1402</v>
      </c>
      <c r="EO12" vm="1595">
        <f ca="1"/>
        <v>1425.2</v>
      </c>
      <c r="EP12" vm="1596">
        <f ca="1"/>
        <v>1427.8</v>
      </c>
      <c r="EQ12" vm="1597">
        <f ca="1"/>
        <v>1402.6</v>
      </c>
      <c r="ER12" vm="1598">
        <f ca="1"/>
        <v>1399</v>
      </c>
      <c r="ES12" vm="1599">
        <f ca="1"/>
        <v>1390.4</v>
      </c>
      <c r="ET12" vm="1600">
        <f ca="1"/>
        <v>1394.8</v>
      </c>
      <c r="EU12" t="e" vm="44">
        <f ca="1"/>
        <v>#N/A</v>
      </c>
      <c r="EV12" vm="1601">
        <f ca="1"/>
        <v>1400.8</v>
      </c>
      <c r="EW12" vm="1602">
        <f ca="1"/>
        <v>1379.4</v>
      </c>
      <c r="EX12" vm="1603">
        <f ca="1"/>
        <v>1357.2</v>
      </c>
      <c r="EY12" vm="1604">
        <f ca="1"/>
        <v>1352</v>
      </c>
      <c r="EZ12" vm="1605">
        <f ca="1"/>
        <v>1357.8</v>
      </c>
      <c r="FA12" vm="1606">
        <f ca="1"/>
        <v>1347.4</v>
      </c>
      <c r="FB12" vm="1607">
        <f ca="1"/>
        <v>1344.4</v>
      </c>
      <c r="FC12" vm="1608">
        <f ca="1"/>
        <v>1344.2</v>
      </c>
      <c r="FD12" vm="1609">
        <f ca="1"/>
        <v>1348.6</v>
      </c>
      <c r="FE12" vm="1610">
        <f ca="1"/>
        <v>1377.6</v>
      </c>
      <c r="FF12" vm="1611">
        <f ca="1"/>
        <v>1359.4</v>
      </c>
      <c r="FG12" vm="1612">
        <f ca="1"/>
        <v>1332.2</v>
      </c>
      <c r="FH12" vm="1613">
        <f ca="1"/>
        <v>1337.6</v>
      </c>
      <c r="FI12" vm="1614">
        <f ca="1"/>
        <v>1321.4</v>
      </c>
      <c r="FJ12" t="e" vm="44">
        <f ca="1"/>
        <v>#N/A</v>
      </c>
      <c r="FK12" vm="1615">
        <f ca="1"/>
        <v>1312.6</v>
      </c>
      <c r="FL12" vm="1616">
        <f ca="1"/>
        <v>1304.5999999999999</v>
      </c>
      <c r="FM12" vm="1617">
        <f ca="1"/>
        <v>1296</v>
      </c>
      <c r="FN12" vm="1618">
        <f ca="1"/>
        <v>1313.2</v>
      </c>
      <c r="FO12" vm="1619">
        <f ca="1"/>
        <v>1325</v>
      </c>
      <c r="FP12" vm="1620">
        <f ca="1"/>
        <v>1316.6</v>
      </c>
      <c r="FQ12" vm="1621">
        <f ca="1"/>
        <v>1341.6</v>
      </c>
      <c r="FR12" vm="1622">
        <f ca="1"/>
        <v>1315.8</v>
      </c>
      <c r="FS12" vm="1623">
        <f ca="1"/>
        <v>1305.8</v>
      </c>
      <c r="FT12" vm="1624">
        <f ca="1"/>
        <v>1319.6</v>
      </c>
      <c r="FU12" vm="1625">
        <f ca="1"/>
        <v>1328.4</v>
      </c>
      <c r="FV12" vm="1626">
        <f ca="1"/>
        <v>1329</v>
      </c>
      <c r="FW12" vm="1627">
        <f ca="1"/>
        <v>1322.6</v>
      </c>
      <c r="FX12" vm="1628">
        <f ca="1"/>
        <v>1342.6</v>
      </c>
      <c r="FY12" vm="1629">
        <f ca="1"/>
        <v>1346</v>
      </c>
      <c r="FZ12" vm="1603">
        <f ca="1"/>
        <v>1357.2</v>
      </c>
      <c r="GA12" vm="1630">
        <f ca="1"/>
        <v>1358.8</v>
      </c>
      <c r="GB12" vm="1631">
        <f ca="1"/>
        <v>1331</v>
      </c>
      <c r="GC12" vm="1632">
        <f ca="1"/>
        <v>1350.2</v>
      </c>
      <c r="GD12" vm="1633">
        <f ca="1"/>
        <v>1354</v>
      </c>
      <c r="GE12" vm="1634">
        <f ca="1"/>
        <v>1363.8</v>
      </c>
      <c r="GF12" vm="1635">
        <f ca="1"/>
        <v>1382.2</v>
      </c>
      <c r="GG12" vm="1636">
        <f ca="1"/>
        <v>1365</v>
      </c>
      <c r="GH12" vm="1637">
        <f ca="1"/>
        <v>1392.4</v>
      </c>
      <c r="GI12" vm="1638">
        <f ca="1"/>
        <v>1387.4</v>
      </c>
      <c r="GJ12" vm="1639">
        <f ca="1"/>
        <v>1383.6</v>
      </c>
      <c r="GK12" vm="1640">
        <f ca="1"/>
        <v>1395</v>
      </c>
      <c r="GL12" vm="1641">
        <f ca="1"/>
        <v>1387</v>
      </c>
      <c r="GM12" vm="1642">
        <f ca="1"/>
        <v>1416.6</v>
      </c>
      <c r="GN12" vm="1643">
        <f ca="1"/>
        <v>1428.8</v>
      </c>
      <c r="GO12" vm="1644">
        <f ca="1"/>
        <v>1446</v>
      </c>
      <c r="GP12" vm="1645">
        <f ca="1"/>
        <v>1445.6</v>
      </c>
      <c r="GQ12" vm="1646">
        <f ca="1"/>
        <v>1448</v>
      </c>
      <c r="GR12" vm="1645">
        <f ca="1"/>
        <v>1445.6</v>
      </c>
      <c r="GS12" vm="1647">
        <f ca="1"/>
        <v>1377.4</v>
      </c>
      <c r="GT12" vm="1641">
        <f ca="1"/>
        <v>1387</v>
      </c>
      <c r="GU12" vm="1648">
        <f ca="1"/>
        <v>1407.2</v>
      </c>
      <c r="GV12" vm="1649">
        <f ca="1"/>
        <v>1408.2</v>
      </c>
      <c r="GW12" vm="1650">
        <f ca="1"/>
        <v>1323.6</v>
      </c>
      <c r="GX12" vm="1636">
        <f ca="1"/>
        <v>1365</v>
      </c>
      <c r="GY12" vm="1651">
        <f ca="1"/>
        <v>1354.2</v>
      </c>
      <c r="GZ12" vm="1652">
        <f ca="1"/>
        <v>1374.4</v>
      </c>
      <c r="HA12" vm="1653">
        <f ca="1"/>
        <v>1354.4</v>
      </c>
      <c r="HB12" vm="1654">
        <f ca="1"/>
        <v>1368.4</v>
      </c>
      <c r="HC12" vm="1655">
        <f ca="1"/>
        <v>1398</v>
      </c>
      <c r="HD12" vm="1656">
        <f ca="1"/>
        <v>1409.6</v>
      </c>
      <c r="HE12" vm="1657">
        <f ca="1"/>
        <v>1384</v>
      </c>
      <c r="HF12" vm="1658">
        <f ca="1"/>
        <v>1380</v>
      </c>
      <c r="HG12" vm="1637">
        <f ca="1"/>
        <v>1392.4</v>
      </c>
      <c r="HH12" vm="1600">
        <f ca="1"/>
        <v>1394.8</v>
      </c>
      <c r="HI12" vm="1659">
        <f ca="1"/>
        <v>1417.8</v>
      </c>
      <c r="HJ12" vm="1660">
        <f ca="1"/>
        <v>1406.8</v>
      </c>
      <c r="HK12" vm="1593">
        <f ca="1"/>
        <v>1415.4</v>
      </c>
      <c r="HL12" vm="1661">
        <f ca="1"/>
        <v>1424</v>
      </c>
      <c r="HM12" vm="1662">
        <f ca="1"/>
        <v>1422.2</v>
      </c>
      <c r="HN12" vm="1663">
        <f ca="1"/>
        <v>1387.8</v>
      </c>
      <c r="HO12" vm="1664">
        <f ca="1"/>
        <v>1492.4</v>
      </c>
      <c r="HP12" vm="1665">
        <f ca="1"/>
        <v>1483.6</v>
      </c>
      <c r="HQ12" vm="1666">
        <f ca="1"/>
        <v>1457.8</v>
      </c>
      <c r="HR12" vm="1667">
        <f ca="1"/>
        <v>1445</v>
      </c>
      <c r="HS12" vm="1668">
        <f ca="1"/>
        <v>1452.4</v>
      </c>
      <c r="HT12" vm="1669">
        <f ca="1"/>
        <v>1443.8</v>
      </c>
      <c r="HU12" vm="1670">
        <f ca="1"/>
        <v>1449.4</v>
      </c>
      <c r="HV12" vm="1671">
        <f ca="1"/>
        <v>1428</v>
      </c>
      <c r="HW12" vm="1672">
        <f ca="1"/>
        <v>1420.8</v>
      </c>
      <c r="HX12" vm="1673">
        <f ca="1"/>
        <v>1427</v>
      </c>
      <c r="HY12" vm="1674">
        <f ca="1"/>
        <v>1453.2</v>
      </c>
      <c r="HZ12" vm="1675">
        <f ca="1"/>
        <v>1454.8</v>
      </c>
      <c r="IA12" vm="1676">
        <f ca="1"/>
        <v>1452.8</v>
      </c>
      <c r="IB12" t="e" vm="44">
        <f ca="1"/>
        <v>#N/A</v>
      </c>
      <c r="IC12" vm="1677">
        <f ca="1"/>
        <v>1440.2</v>
      </c>
      <c r="ID12" vm="1678">
        <f ca="1"/>
        <v>1444.6</v>
      </c>
      <c r="IE12" vm="1679">
        <f ca="1"/>
        <v>1437.6</v>
      </c>
      <c r="IF12" t="e" vm="44">
        <f ca="1"/>
        <v>#N/A</v>
      </c>
      <c r="IG12" vm="1680">
        <f ca="1"/>
        <v>1451</v>
      </c>
      <c r="IH12" vm="1681">
        <f ca="1"/>
        <v>1447.8</v>
      </c>
      <c r="II12" vm="1682">
        <f ca="1"/>
        <v>1431.6</v>
      </c>
      <c r="IJ12" vm="1683">
        <f ca="1"/>
        <v>1432.2</v>
      </c>
      <c r="IK12" vm="1684">
        <f ca="1"/>
        <v>1421.4</v>
      </c>
      <c r="IL12" vm="1685">
        <f ca="1"/>
        <v>1414</v>
      </c>
      <c r="IM12" vm="1686">
        <f ca="1"/>
        <v>1409.8</v>
      </c>
      <c r="IN12" vm="1687">
        <f ca="1"/>
        <v>1431</v>
      </c>
      <c r="IO12" vm="1688">
        <f ca="1"/>
        <v>1434.6</v>
      </c>
      <c r="IP12" vm="1689">
        <f ca="1"/>
        <v>1436.2</v>
      </c>
      <c r="IQ12" vm="1690">
        <f ca="1"/>
        <v>1437.8</v>
      </c>
      <c r="IR12" vm="1691">
        <f ca="1"/>
        <v>1410</v>
      </c>
      <c r="IS12" vm="1692">
        <f ca="1"/>
        <v>1418.6</v>
      </c>
      <c r="IT12" vm="1660">
        <f ca="1"/>
        <v>1406.8</v>
      </c>
      <c r="IU12" vm="1693">
        <f ca="1"/>
        <v>1410.8</v>
      </c>
      <c r="IV12" vm="1641">
        <f ca="1"/>
        <v>1387</v>
      </c>
      <c r="IW12" vm="1694">
        <f ca="1"/>
        <v>1403.6</v>
      </c>
      <c r="IX12" vm="1695">
        <f ca="1"/>
        <v>1405.2</v>
      </c>
      <c r="IY12" vm="1691">
        <f ca="1"/>
        <v>1410</v>
      </c>
      <c r="IZ12" vm="1696">
        <f ca="1"/>
        <v>1413</v>
      </c>
      <c r="JA12" vm="1697">
        <f ca="1"/>
        <v>1423.4</v>
      </c>
      <c r="JB12" vm="1698">
        <f ca="1"/>
        <v>1419.6</v>
      </c>
      <c r="JC12" vm="1699">
        <f ca="1"/>
        <v>1427.4</v>
      </c>
      <c r="JD12" vm="1700">
        <f ca="1"/>
        <v>1439.6</v>
      </c>
      <c r="JE12" vm="1212">
        <f ca="1"/>
        <v>1461</v>
      </c>
      <c r="JF12" vm="1701">
        <f ca="1"/>
        <v>1485.6</v>
      </c>
    </row>
    <row r="13" spans="1:267" x14ac:dyDescent="0.2">
      <c r="A13" s="2" t="e" vm="1702">
        <v>#VALUE!</v>
      </c>
      <c r="B13" s="2" t="str">
        <v>Pharmaceuticals</v>
      </c>
      <c r="C13" s="66">
        <v>3</v>
      </c>
      <c r="D13" s="67">
        <v>328.4</v>
      </c>
      <c r="E13" s="68">
        <v>985.19999999999993</v>
      </c>
      <c r="F13" s="40">
        <v>-14.700000000000102</v>
      </c>
      <c r="G13" s="36">
        <v>-1.4701470147014803E-2</v>
      </c>
      <c r="H13" s="69">
        <v>114.17999999999995</v>
      </c>
      <c r="I13" s="70"/>
      <c r="J13" s="21" cm="1" vm="1703">
        <f t="array" aca="1" ref="J13:EY13" ca="1">TRANSPOSE(_xlfn.STOCKHISTORY(A13,TODAY()-365,TODAY(),0,0,1))</f>
        <v>308.35000000000002</v>
      </c>
      <c r="K13" vm="1704">
        <f ca="1"/>
        <v>301</v>
      </c>
      <c r="L13" vm="1705">
        <f ca="1"/>
        <v>303</v>
      </c>
      <c r="M13" vm="1706">
        <f ca="1"/>
        <v>314.2</v>
      </c>
      <c r="N13" vm="1707">
        <f ca="1"/>
        <v>316.5</v>
      </c>
      <c r="O13" vm="1708">
        <f ca="1"/>
        <v>305</v>
      </c>
      <c r="P13" vm="1709">
        <f ca="1"/>
        <v>308.89999999999998</v>
      </c>
      <c r="Q13" vm="1710">
        <f ca="1"/>
        <v>303.5</v>
      </c>
      <c r="R13" vm="1711">
        <f ca="1"/>
        <v>295.5</v>
      </c>
      <c r="S13" vm="1712">
        <f ca="1"/>
        <v>291.8</v>
      </c>
      <c r="T13" vm="1713">
        <f ca="1"/>
        <v>297.60000000000002</v>
      </c>
      <c r="U13" vm="1714">
        <f ca="1"/>
        <v>310.5</v>
      </c>
      <c r="V13" vm="1715">
        <f ca="1"/>
        <v>307</v>
      </c>
      <c r="W13" vm="1716">
        <f ca="1"/>
        <v>305.2</v>
      </c>
      <c r="X13" vm="1717">
        <f ca="1"/>
        <v>307.89999999999998</v>
      </c>
      <c r="Y13" vm="1718">
        <f ca="1"/>
        <v>309.2</v>
      </c>
      <c r="Z13" vm="1719">
        <f ca="1"/>
        <v>304</v>
      </c>
      <c r="AA13" vm="1720">
        <f ca="1"/>
        <v>279.5</v>
      </c>
      <c r="AB13" vm="1721">
        <f ca="1"/>
        <v>265.8</v>
      </c>
      <c r="AC13" vm="1722">
        <f ca="1"/>
        <v>271.60000000000002</v>
      </c>
      <c r="AD13" vm="1723">
        <f ca="1"/>
        <v>266.7</v>
      </c>
      <c r="AE13" vm="1724">
        <f ca="1"/>
        <v>269.10000000000002</v>
      </c>
      <c r="AF13" vm="1725">
        <f ca="1"/>
        <v>258.39999999999998</v>
      </c>
      <c r="AG13" vm="1726">
        <f ca="1"/>
        <v>256.2</v>
      </c>
      <c r="AH13" vm="1727">
        <f ca="1"/>
        <v>256.10000000000002</v>
      </c>
      <c r="AI13" vm="1728">
        <f ca="1"/>
        <v>263.3</v>
      </c>
      <c r="AJ13" vm="1729">
        <f ca="1"/>
        <v>267.8</v>
      </c>
      <c r="AK13" vm="1730">
        <f ca="1"/>
        <v>268.8</v>
      </c>
      <c r="AL13" vm="1731">
        <f ca="1"/>
        <v>263.60000000000002</v>
      </c>
      <c r="AM13" vm="1732">
        <f ca="1"/>
        <v>266.3</v>
      </c>
      <c r="AN13" t="e" vm="44">
        <f ca="1"/>
        <v>#N/A</v>
      </c>
      <c r="AO13" vm="1733">
        <f ca="1"/>
        <v>259.2</v>
      </c>
      <c r="AP13" vm="1734">
        <f ca="1"/>
        <v>258.85000000000002</v>
      </c>
      <c r="AQ13" vm="1735">
        <f ca="1"/>
        <v>249.7</v>
      </c>
      <c r="AR13" vm="1736">
        <f ca="1"/>
        <v>247.15</v>
      </c>
      <c r="AS13" vm="1737">
        <f ca="1"/>
        <v>246.15</v>
      </c>
      <c r="AT13" vm="1738">
        <f ca="1"/>
        <v>254.2</v>
      </c>
      <c r="AU13" vm="1739">
        <f ca="1"/>
        <v>255</v>
      </c>
      <c r="AV13" vm="1740">
        <f ca="1"/>
        <v>260.14999999999998</v>
      </c>
      <c r="AW13" vm="1741">
        <f ca="1"/>
        <v>261</v>
      </c>
      <c r="AX13" vm="1742">
        <f ca="1"/>
        <v>264</v>
      </c>
      <c r="AY13" vm="1743">
        <f ca="1"/>
        <v>266.60000000000002</v>
      </c>
      <c r="AZ13" vm="1744">
        <f ca="1"/>
        <v>270.3</v>
      </c>
      <c r="BA13" vm="1745">
        <f ca="1"/>
        <v>264.45</v>
      </c>
      <c r="BB13" vm="1746">
        <f ca="1"/>
        <v>259.39999999999998</v>
      </c>
      <c r="BC13" t="e" vm="44">
        <f ca="1"/>
        <v>#N/A</v>
      </c>
      <c r="BD13" vm="1747">
        <f ca="1"/>
        <v>265.45</v>
      </c>
      <c r="BE13" vm="1748">
        <f ca="1"/>
        <v>267.60000000000002</v>
      </c>
      <c r="BF13" vm="1749">
        <f ca="1"/>
        <v>266</v>
      </c>
      <c r="BG13" vm="1750">
        <f ca="1"/>
        <v>277.45</v>
      </c>
      <c r="BH13" vm="1751">
        <f ca="1"/>
        <v>286.35000000000002</v>
      </c>
      <c r="BI13" vm="1752">
        <f ca="1"/>
        <v>278.8</v>
      </c>
      <c r="BJ13" vm="1753">
        <f ca="1"/>
        <v>278.7</v>
      </c>
      <c r="BK13" vm="1754">
        <f ca="1"/>
        <v>280.05</v>
      </c>
      <c r="BL13" vm="1755">
        <f ca="1"/>
        <v>279.25</v>
      </c>
      <c r="BM13" vm="1756">
        <f ca="1"/>
        <v>270.8</v>
      </c>
      <c r="BN13" vm="1757">
        <f ca="1"/>
        <v>274.2</v>
      </c>
      <c r="BO13" vm="1758">
        <f ca="1"/>
        <v>278.45</v>
      </c>
      <c r="BP13" vm="1759">
        <f ca="1"/>
        <v>284.14999999999998</v>
      </c>
      <c r="BQ13" vm="1760">
        <f ca="1"/>
        <v>279.3</v>
      </c>
      <c r="BR13" vm="1761">
        <f ca="1"/>
        <v>271.14999999999998</v>
      </c>
      <c r="BS13" vm="1762">
        <f ca="1"/>
        <v>275.60000000000002</v>
      </c>
      <c r="BT13" vm="1763">
        <f ca="1"/>
        <v>273.60000000000002</v>
      </c>
      <c r="BU13" vm="1764">
        <f ca="1"/>
        <v>270.5</v>
      </c>
      <c r="BV13" vm="1765">
        <f ca="1"/>
        <v>273.8</v>
      </c>
      <c r="BW13" vm="1724">
        <f ca="1"/>
        <v>269.10000000000002</v>
      </c>
      <c r="BX13" vm="1730">
        <f ca="1"/>
        <v>268.8</v>
      </c>
      <c r="BY13" vm="1766">
        <f ca="1"/>
        <v>266.95</v>
      </c>
      <c r="BZ13" vm="1767">
        <f ca="1"/>
        <v>271.5</v>
      </c>
      <c r="CA13" vm="1768">
        <f ca="1"/>
        <v>272.5</v>
      </c>
      <c r="CB13" vm="1769">
        <f ca="1"/>
        <v>273.7</v>
      </c>
      <c r="CC13" vm="1770">
        <f ca="1"/>
        <v>273.10000000000002</v>
      </c>
      <c r="CD13" vm="1771">
        <f ca="1"/>
        <v>268.3</v>
      </c>
      <c r="CE13" vm="1772">
        <f ca="1"/>
        <v>269.95</v>
      </c>
      <c r="CF13" vm="1773">
        <f ca="1"/>
        <v>269.3</v>
      </c>
      <c r="CG13" vm="1774">
        <f ca="1"/>
        <v>268</v>
      </c>
      <c r="CH13" vm="1775">
        <f ca="1"/>
        <v>268.55</v>
      </c>
      <c r="CI13" vm="1776">
        <f ca="1"/>
        <v>267.05</v>
      </c>
      <c r="CJ13" vm="1777">
        <f ca="1"/>
        <v>274.45</v>
      </c>
      <c r="CK13" vm="1778">
        <f ca="1"/>
        <v>275.3</v>
      </c>
      <c r="CL13" vm="1779">
        <f ca="1"/>
        <v>278.60000000000002</v>
      </c>
      <c r="CM13" vm="1780">
        <f ca="1"/>
        <v>278.2</v>
      </c>
      <c r="CN13" vm="1781">
        <f ca="1"/>
        <v>286.25</v>
      </c>
      <c r="CO13" vm="1782">
        <f ca="1"/>
        <v>279.60000000000002</v>
      </c>
      <c r="CP13" vm="1783">
        <f ca="1"/>
        <v>277.5</v>
      </c>
      <c r="CQ13" vm="1784">
        <f ca="1"/>
        <v>281.85000000000002</v>
      </c>
      <c r="CR13" vm="1785">
        <f ca="1"/>
        <v>279.10000000000002</v>
      </c>
      <c r="CS13" vm="1786">
        <f ca="1"/>
        <v>288.05</v>
      </c>
      <c r="CT13" vm="1787">
        <f ca="1"/>
        <v>289.35000000000002</v>
      </c>
      <c r="CU13" vm="1788">
        <f ca="1"/>
        <v>287.2</v>
      </c>
      <c r="CV13" vm="1789">
        <f ca="1"/>
        <v>289.14999999999998</v>
      </c>
      <c r="CW13" vm="1790">
        <f ca="1"/>
        <v>288</v>
      </c>
      <c r="CX13" vm="1791">
        <f ca="1"/>
        <v>286.60000000000002</v>
      </c>
      <c r="CY13" vm="1792">
        <f ca="1"/>
        <v>286.85000000000002</v>
      </c>
      <c r="CZ13" vm="1793">
        <f ca="1"/>
        <v>289</v>
      </c>
      <c r="DA13" vm="1794">
        <f ca="1"/>
        <v>288.3</v>
      </c>
      <c r="DB13" vm="1795">
        <f ca="1"/>
        <v>285.35000000000002</v>
      </c>
      <c r="DC13" vm="1796">
        <f ca="1"/>
        <v>284.10000000000002</v>
      </c>
      <c r="DD13" vm="1797">
        <f ca="1"/>
        <v>292.95</v>
      </c>
      <c r="DE13" vm="1798">
        <f ca="1"/>
        <v>291.45</v>
      </c>
      <c r="DF13" vm="1799">
        <f ca="1"/>
        <v>295</v>
      </c>
      <c r="DG13" vm="1800">
        <f ca="1"/>
        <v>295.2</v>
      </c>
      <c r="DH13" vm="1801">
        <f ca="1"/>
        <v>305.7</v>
      </c>
      <c r="DI13" vm="1802">
        <f ca="1"/>
        <v>316.14999999999998</v>
      </c>
      <c r="DJ13" vm="1803">
        <f ca="1"/>
        <v>314.60000000000002</v>
      </c>
      <c r="DK13" vm="1804">
        <f ca="1"/>
        <v>317.60000000000002</v>
      </c>
      <c r="DL13" vm="1805">
        <f ca="1"/>
        <v>319.2</v>
      </c>
      <c r="DM13" vm="1806">
        <f ca="1"/>
        <v>321.10000000000002</v>
      </c>
      <c r="DN13" vm="1807">
        <f ca="1"/>
        <v>320.10000000000002</v>
      </c>
      <c r="DO13" vm="1808">
        <f ca="1"/>
        <v>312.75</v>
      </c>
      <c r="DP13" vm="1809">
        <f ca="1"/>
        <v>313.8</v>
      </c>
      <c r="DQ13" vm="1810">
        <f ca="1"/>
        <v>314.55</v>
      </c>
      <c r="DR13" vm="1811">
        <f ca="1"/>
        <v>320.7</v>
      </c>
      <c r="DS13" vm="1812">
        <f ca="1"/>
        <v>323.89999999999998</v>
      </c>
      <c r="DT13" vm="1813">
        <f ca="1"/>
        <v>324.10000000000002</v>
      </c>
      <c r="DU13" t="e" vm="44">
        <f ca="1"/>
        <v>#N/A</v>
      </c>
      <c r="DV13" vm="1814">
        <f ca="1"/>
        <v>327.05</v>
      </c>
      <c r="DW13" vm="1815">
        <f ca="1"/>
        <v>326.89999999999998</v>
      </c>
      <c r="DX13" vm="1816">
        <f ca="1"/>
        <v>327.35000000000002</v>
      </c>
      <c r="DY13" t="e" vm="44">
        <f ca="1"/>
        <v>#N/A</v>
      </c>
      <c r="DZ13" vm="1817">
        <f ca="1"/>
        <v>323</v>
      </c>
      <c r="EA13" vm="1818">
        <f ca="1"/>
        <v>322.55</v>
      </c>
      <c r="EB13" vm="1819">
        <f ca="1"/>
        <v>313</v>
      </c>
      <c r="EC13" vm="1820">
        <f ca="1"/>
        <v>317.55</v>
      </c>
      <c r="ED13" vm="1821">
        <f ca="1"/>
        <v>321.5</v>
      </c>
      <c r="EE13" vm="1822">
        <f ca="1"/>
        <v>312.55</v>
      </c>
      <c r="EF13" vm="1823">
        <f ca="1"/>
        <v>311.10000000000002</v>
      </c>
      <c r="EG13" vm="1824">
        <f ca="1"/>
        <v>313.60000000000002</v>
      </c>
      <c r="EH13" vm="1825">
        <f ca="1"/>
        <v>325</v>
      </c>
      <c r="EI13" vm="1826">
        <f ca="1"/>
        <v>324</v>
      </c>
      <c r="EJ13" vm="1827">
        <f ca="1"/>
        <v>327.2</v>
      </c>
      <c r="EK13" vm="1828">
        <f ca="1"/>
        <v>317.95</v>
      </c>
      <c r="EL13" vm="1829">
        <f ca="1"/>
        <v>313.3</v>
      </c>
      <c r="EM13" vm="1830">
        <f ca="1"/>
        <v>315.85000000000002</v>
      </c>
      <c r="EN13" vm="1831">
        <f ca="1"/>
        <v>313.39999999999998</v>
      </c>
      <c r="EO13" vm="1832">
        <f ca="1"/>
        <v>313.25</v>
      </c>
      <c r="EP13" vm="1833">
        <f ca="1"/>
        <v>314.05</v>
      </c>
      <c r="EQ13" vm="1834">
        <f ca="1"/>
        <v>317.25</v>
      </c>
      <c r="ER13" vm="1835">
        <f ca="1"/>
        <v>319.5</v>
      </c>
      <c r="ES13" vm="1836">
        <f ca="1"/>
        <v>320.8</v>
      </c>
      <c r="ET13" vm="1837">
        <f ca="1"/>
        <v>324.25</v>
      </c>
      <c r="EU13" vm="1838">
        <f ca="1"/>
        <v>318.55</v>
      </c>
      <c r="EV13" vm="1839">
        <f ca="1"/>
        <v>318.45</v>
      </c>
      <c r="EW13" vm="1840">
        <f ca="1"/>
        <v>329.5</v>
      </c>
      <c r="EX13" vm="1841">
        <f ca="1"/>
        <v>330.65</v>
      </c>
      <c r="EY13" vm="1842">
        <f ca="1"/>
        <v>333.3</v>
      </c>
    </row>
    <row r="14" spans="1:267" x14ac:dyDescent="0.2">
      <c r="A14" s="2" t="e" vm="1843">
        <v>#VALUE!</v>
      </c>
      <c r="B14" s="2" t="str">
        <v>Banking Services</v>
      </c>
      <c r="C14" s="66">
        <v>385</v>
      </c>
      <c r="D14" s="67">
        <v>612.4</v>
      </c>
      <c r="E14" s="68">
        <v>235774</v>
      </c>
      <c r="F14" s="40">
        <v>2848.9999999999914</v>
      </c>
      <c r="G14" s="36">
        <v>1.2231404958677649E-2</v>
      </c>
      <c r="H14" s="69">
        <v>58500.75</v>
      </c>
      <c r="I14" s="70"/>
      <c r="J14" s="21" cm="1" vm="1444">
        <f t="array" aca="1" ref="J14:JF14" ca="1">TRANSPOSE(_xlfn.STOCKHISTORY(A14,TODAY()-365,TODAY(),0,0,1))</f>
        <v>560.79999999999995</v>
      </c>
      <c r="K14" vm="1844">
        <f ca="1"/>
        <v>561.70000000000005</v>
      </c>
      <c r="L14" vm="1845">
        <f ca="1"/>
        <v>567.20000000000005</v>
      </c>
      <c r="M14" vm="1846">
        <f ca="1"/>
        <v>558.20000000000005</v>
      </c>
      <c r="N14" vm="1847">
        <f ca="1"/>
        <v>554.79999999999995</v>
      </c>
      <c r="O14" vm="1848">
        <f ca="1"/>
        <v>548.29999999999995</v>
      </c>
      <c r="P14" vm="1849">
        <f ca="1"/>
        <v>540.1</v>
      </c>
      <c r="Q14" vm="1448">
        <f ca="1"/>
        <v>544.4</v>
      </c>
      <c r="R14" vm="1850">
        <f ca="1"/>
        <v>546.79999999999995</v>
      </c>
      <c r="S14" vm="1851">
        <f ca="1"/>
        <v>547</v>
      </c>
      <c r="T14" vm="1852">
        <f ca="1"/>
        <v>547.79999999999995</v>
      </c>
      <c r="U14" vm="1853">
        <f ca="1"/>
        <v>513.70000000000005</v>
      </c>
      <c r="V14" vm="1334">
        <f ca="1"/>
        <v>538</v>
      </c>
      <c r="W14" vm="1854">
        <f ca="1"/>
        <v>514.6</v>
      </c>
      <c r="X14" vm="1855">
        <f ca="1"/>
        <v>495.4</v>
      </c>
      <c r="Y14" vm="1856">
        <f ca="1"/>
        <v>507.8</v>
      </c>
      <c r="Z14" vm="1857">
        <f ca="1"/>
        <v>495.45</v>
      </c>
      <c r="AA14" vm="1858">
        <f ca="1"/>
        <v>467.65</v>
      </c>
      <c r="AB14" vm="1859">
        <f ca="1"/>
        <v>466.05</v>
      </c>
      <c r="AC14" vm="1860">
        <f ca="1"/>
        <v>470.35</v>
      </c>
      <c r="AD14" vm="1861">
        <f ca="1"/>
        <v>489</v>
      </c>
      <c r="AE14" vm="1862">
        <f ca="1"/>
        <v>475.5</v>
      </c>
      <c r="AF14" vm="1310">
        <f ca="1"/>
        <v>479.65</v>
      </c>
      <c r="AG14" vm="1863">
        <f ca="1"/>
        <v>489.5</v>
      </c>
      <c r="AH14" vm="1310">
        <f ca="1"/>
        <v>479.65</v>
      </c>
      <c r="AI14" vm="1864">
        <f ca="1"/>
        <v>494.35</v>
      </c>
      <c r="AJ14" vm="1865">
        <f ca="1"/>
        <v>500.6</v>
      </c>
      <c r="AK14" vm="1410">
        <f ca="1"/>
        <v>501</v>
      </c>
      <c r="AL14" vm="1398">
        <f ca="1"/>
        <v>500.8</v>
      </c>
      <c r="AM14" vm="1866">
        <f ca="1"/>
        <v>516.6</v>
      </c>
      <c r="AN14" vm="1867">
        <f ca="1"/>
        <v>509.7</v>
      </c>
      <c r="AO14" vm="1868">
        <f ca="1"/>
        <v>517.6</v>
      </c>
      <c r="AP14" vm="1298">
        <f ca="1"/>
        <v>516.79999999999995</v>
      </c>
      <c r="AQ14" vm="1869">
        <f ca="1"/>
        <v>518.70000000000005</v>
      </c>
      <c r="AR14" vm="1870">
        <f ca="1"/>
        <v>527</v>
      </c>
      <c r="AS14" vm="1871">
        <f ca="1"/>
        <v>526.6</v>
      </c>
      <c r="AT14" vm="1872">
        <f ca="1"/>
        <v>525.4</v>
      </c>
      <c r="AU14" vm="1873">
        <f ca="1"/>
        <v>528.9</v>
      </c>
      <c r="AV14" vm="1874">
        <f ca="1"/>
        <v>525.1</v>
      </c>
      <c r="AW14" vm="1875">
        <f ca="1"/>
        <v>527.70000000000005</v>
      </c>
      <c r="AX14" vm="1876">
        <f ca="1"/>
        <v>524.20000000000005</v>
      </c>
      <c r="AY14" vm="1877">
        <f ca="1"/>
        <v>521.4</v>
      </c>
      <c r="AZ14" vm="1878">
        <f ca="1"/>
        <v>530</v>
      </c>
      <c r="BA14" vm="1879">
        <f ca="1"/>
        <v>533.29999999999995</v>
      </c>
      <c r="BB14" vm="1880">
        <f ca="1"/>
        <v>519.29999999999995</v>
      </c>
      <c r="BC14" vm="1881">
        <f ca="1"/>
        <v>518.20000000000005</v>
      </c>
      <c r="BD14" vm="1882">
        <f ca="1"/>
        <v>522.4</v>
      </c>
      <c r="BE14" vm="1883">
        <f ca="1"/>
        <v>525.6</v>
      </c>
      <c r="BF14" vm="1334">
        <f ca="1"/>
        <v>538</v>
      </c>
      <c r="BG14" vm="1884">
        <f ca="1"/>
        <v>536.9</v>
      </c>
      <c r="BH14" vm="1885">
        <f ca="1"/>
        <v>523.29999999999995</v>
      </c>
      <c r="BI14" vm="1886">
        <f ca="1"/>
        <v>501.6</v>
      </c>
      <c r="BJ14" vm="1887">
        <f ca="1"/>
        <v>473.85</v>
      </c>
      <c r="BK14" vm="1888">
        <f ca="1"/>
        <v>486.3</v>
      </c>
      <c r="BL14" vm="1889">
        <f ca="1"/>
        <v>494.05</v>
      </c>
      <c r="BM14" vm="1890">
        <f ca="1"/>
        <v>501.3</v>
      </c>
      <c r="BN14" t="e" vm="44">
        <f ca="1"/>
        <v>#N/A</v>
      </c>
      <c r="BO14" vm="1891">
        <f ca="1"/>
        <v>512.79999999999995</v>
      </c>
      <c r="BP14" vm="1892">
        <f ca="1"/>
        <v>515.4</v>
      </c>
      <c r="BQ14" vm="1893">
        <f ca="1"/>
        <v>508</v>
      </c>
      <c r="BR14" vm="517">
        <f ca="1"/>
        <v>502</v>
      </c>
      <c r="BS14" vm="1894">
        <f ca="1"/>
        <v>492.7</v>
      </c>
      <c r="BT14" vm="1895">
        <f ca="1"/>
        <v>495.7</v>
      </c>
      <c r="BU14" vm="1896">
        <f ca="1"/>
        <v>499.45</v>
      </c>
      <c r="BV14" vm="513">
        <f ca="1"/>
        <v>483.4</v>
      </c>
      <c r="BW14" vm="1897">
        <f ca="1"/>
        <v>501.4</v>
      </c>
      <c r="BX14" vm="1898">
        <f ca="1"/>
        <v>498.55</v>
      </c>
      <c r="BY14" vm="1899">
        <f ca="1"/>
        <v>502.4</v>
      </c>
      <c r="BZ14" vm="1900">
        <f ca="1"/>
        <v>495.5</v>
      </c>
      <c r="CA14" vm="1901">
        <f ca="1"/>
        <v>485.9</v>
      </c>
      <c r="CB14" vm="1902">
        <f ca="1"/>
        <v>490.75</v>
      </c>
      <c r="CC14" vm="1410">
        <f ca="1"/>
        <v>501</v>
      </c>
      <c r="CD14" vm="1307">
        <f ca="1"/>
        <v>518.9</v>
      </c>
      <c r="CE14" vm="1903">
        <f ca="1"/>
        <v>521.29999999999995</v>
      </c>
      <c r="CF14" vm="1904">
        <f ca="1"/>
        <v>525.29999999999995</v>
      </c>
      <c r="CG14" vm="1905">
        <f ca="1"/>
        <v>532.4</v>
      </c>
      <c r="CH14" vm="1906">
        <f ca="1"/>
        <v>528.6</v>
      </c>
      <c r="CI14" vm="1907">
        <f ca="1"/>
        <v>533</v>
      </c>
      <c r="CJ14" vm="1908">
        <f ca="1"/>
        <v>529.6</v>
      </c>
      <c r="CK14" t="e" vm="44">
        <f ca="1"/>
        <v>#N/A</v>
      </c>
      <c r="CL14" t="e" vm="44">
        <f ca="1"/>
        <v>#N/A</v>
      </c>
      <c r="CM14" vm="1909">
        <f ca="1"/>
        <v>533.5</v>
      </c>
      <c r="CN14" vm="1910">
        <f ca="1"/>
        <v>529.29999999999995</v>
      </c>
      <c r="CO14" vm="1911">
        <f ca="1"/>
        <v>520.20000000000005</v>
      </c>
      <c r="CP14" vm="1912">
        <f ca="1"/>
        <v>511.8</v>
      </c>
      <c r="CQ14" vm="1913">
        <f ca="1"/>
        <v>499.1</v>
      </c>
      <c r="CR14" vm="1914">
        <f ca="1"/>
        <v>502.9</v>
      </c>
      <c r="CS14" vm="1302">
        <f ca="1"/>
        <v>520.4</v>
      </c>
      <c r="CT14" vm="1915">
        <f ca="1"/>
        <v>530.6</v>
      </c>
      <c r="CU14" vm="1916">
        <f ca="1"/>
        <v>511.6</v>
      </c>
      <c r="CV14" vm="1917">
        <f ca="1"/>
        <v>508.7</v>
      </c>
      <c r="CW14" vm="1918">
        <f ca="1"/>
        <v>537.5</v>
      </c>
      <c r="CX14" vm="1919">
        <f ca="1"/>
        <v>538.79999999999995</v>
      </c>
      <c r="CY14" vm="1920">
        <f ca="1"/>
        <v>533.6</v>
      </c>
      <c r="CZ14" vm="1871">
        <f ca="1"/>
        <v>526.6</v>
      </c>
      <c r="DA14" vm="1921">
        <f ca="1"/>
        <v>537.29999999999995</v>
      </c>
      <c r="DB14" vm="1922">
        <f ca="1"/>
        <v>538.6</v>
      </c>
      <c r="DC14" vm="1923">
        <f ca="1"/>
        <v>545.79999999999995</v>
      </c>
      <c r="DD14" vm="1924">
        <f ca="1"/>
        <v>552.1</v>
      </c>
      <c r="DE14" vm="1306">
        <f ca="1"/>
        <v>535.6</v>
      </c>
      <c r="DF14" vm="1925">
        <f ca="1"/>
        <v>534.4</v>
      </c>
      <c r="DG14" vm="1926">
        <f ca="1"/>
        <v>539.70000000000005</v>
      </c>
      <c r="DH14" vm="1927">
        <f ca="1"/>
        <v>523.1</v>
      </c>
      <c r="DI14" vm="1869">
        <f ca="1"/>
        <v>518.70000000000005</v>
      </c>
      <c r="DJ14" vm="1306">
        <f ca="1"/>
        <v>535.6</v>
      </c>
      <c r="DK14" vm="1928">
        <f ca="1"/>
        <v>525.79999999999995</v>
      </c>
      <c r="DL14" vm="1875">
        <f ca="1"/>
        <v>527.70000000000005</v>
      </c>
      <c r="DM14" vm="1929">
        <f ca="1"/>
        <v>529.79999999999995</v>
      </c>
      <c r="DN14" vm="1930">
        <f ca="1"/>
        <v>527.20000000000005</v>
      </c>
      <c r="DO14" vm="1931">
        <f ca="1"/>
        <v>512.4</v>
      </c>
      <c r="DP14" vm="1932">
        <f ca="1"/>
        <v>513.9</v>
      </c>
      <c r="DQ14" vm="1933">
        <f ca="1"/>
        <v>519.79999999999995</v>
      </c>
      <c r="DR14" vm="1934">
        <f ca="1"/>
        <v>523.4</v>
      </c>
      <c r="DS14" vm="1935">
        <f ca="1"/>
        <v>517.79999999999995</v>
      </c>
      <c r="DT14" vm="1934">
        <f ca="1"/>
        <v>523.4</v>
      </c>
      <c r="DU14" vm="1936">
        <f ca="1"/>
        <v>515.20000000000005</v>
      </c>
      <c r="DV14" vm="1329">
        <f ca="1"/>
        <v>526.5</v>
      </c>
      <c r="DW14" vm="1937">
        <f ca="1"/>
        <v>524.5</v>
      </c>
      <c r="DX14" vm="1876">
        <f ca="1"/>
        <v>524.20000000000005</v>
      </c>
      <c r="DY14" vm="1938">
        <f ca="1"/>
        <v>513.4</v>
      </c>
      <c r="DZ14" vm="1853">
        <f ca="1"/>
        <v>513.70000000000005</v>
      </c>
      <c r="EA14" vm="1939">
        <f ca="1"/>
        <v>545.20000000000005</v>
      </c>
      <c r="EB14" vm="1925">
        <f ca="1"/>
        <v>534.4</v>
      </c>
      <c r="EC14" vm="1940">
        <f ca="1"/>
        <v>543.4</v>
      </c>
      <c r="ED14" vm="1941">
        <f ca="1"/>
        <v>540.79999999999995</v>
      </c>
      <c r="EE14" vm="1942">
        <f ca="1"/>
        <v>541.9</v>
      </c>
      <c r="EF14" vm="1439">
        <f ca="1"/>
        <v>545.5</v>
      </c>
      <c r="EG14" vm="1943">
        <f ca="1"/>
        <v>553.5</v>
      </c>
      <c r="EH14" vm="1944">
        <f ca="1"/>
        <v>545</v>
      </c>
      <c r="EI14" vm="1945">
        <f ca="1"/>
        <v>548.9</v>
      </c>
      <c r="EJ14" vm="1946">
        <f ca="1"/>
        <v>550.5</v>
      </c>
      <c r="EK14" vm="1851">
        <f ca="1"/>
        <v>547</v>
      </c>
      <c r="EL14" vm="1947">
        <f ca="1"/>
        <v>549.79999999999995</v>
      </c>
      <c r="EM14" vm="1948">
        <f ca="1"/>
        <v>545.1</v>
      </c>
      <c r="EN14" vm="1949">
        <f ca="1"/>
        <v>540.70000000000005</v>
      </c>
      <c r="EO14" vm="1442">
        <f ca="1"/>
        <v>536.79999999999995</v>
      </c>
      <c r="EP14" vm="1950">
        <f ca="1"/>
        <v>538.20000000000005</v>
      </c>
      <c r="EQ14" vm="1951">
        <f ca="1"/>
        <v>531.29999999999995</v>
      </c>
      <c r="ER14" vm="1952">
        <f ca="1"/>
        <v>521.20000000000005</v>
      </c>
      <c r="ES14" vm="1953">
        <f ca="1"/>
        <v>522.5</v>
      </c>
      <c r="ET14" vm="1954">
        <f ca="1"/>
        <v>523</v>
      </c>
      <c r="EU14" t="e" vm="44">
        <f ca="1"/>
        <v>#N/A</v>
      </c>
      <c r="EV14" vm="1955">
        <f ca="1"/>
        <v>529.5</v>
      </c>
      <c r="EW14" vm="1956">
        <f ca="1"/>
        <v>528.79999999999995</v>
      </c>
      <c r="EX14" vm="1326">
        <f ca="1"/>
        <v>520.79999999999995</v>
      </c>
      <c r="EY14" vm="1957">
        <f ca="1"/>
        <v>534.9</v>
      </c>
      <c r="EZ14" vm="1442">
        <f ca="1"/>
        <v>536.79999999999995</v>
      </c>
      <c r="FA14" vm="1958">
        <f ca="1"/>
        <v>533.70000000000005</v>
      </c>
      <c r="FB14" vm="1954">
        <f ca="1"/>
        <v>523</v>
      </c>
      <c r="FC14" vm="1959">
        <f ca="1"/>
        <v>525.5</v>
      </c>
      <c r="FD14" vm="1960">
        <f ca="1"/>
        <v>525</v>
      </c>
      <c r="FE14" vm="541">
        <f ca="1"/>
        <v>536</v>
      </c>
      <c r="FF14" vm="1908">
        <f ca="1"/>
        <v>529.6</v>
      </c>
      <c r="FG14" vm="1307">
        <f ca="1"/>
        <v>518.9</v>
      </c>
      <c r="FH14" vm="1961">
        <f ca="1"/>
        <v>529.70000000000005</v>
      </c>
      <c r="FI14" vm="1908">
        <f ca="1"/>
        <v>529.6</v>
      </c>
      <c r="FJ14" t="e" vm="44">
        <f ca="1"/>
        <v>#N/A</v>
      </c>
      <c r="FK14" vm="1453">
        <f ca="1"/>
        <v>534.1</v>
      </c>
      <c r="FL14" vm="1962">
        <f ca="1"/>
        <v>524.9</v>
      </c>
      <c r="FM14" vm="1963">
        <f ca="1"/>
        <v>515</v>
      </c>
      <c r="FN14" vm="1964">
        <f ca="1"/>
        <v>510</v>
      </c>
      <c r="FO14" vm="1886">
        <f ca="1"/>
        <v>501.6</v>
      </c>
      <c r="FP14" vm="1895">
        <f ca="1"/>
        <v>495.7</v>
      </c>
      <c r="FQ14" vm="1965">
        <f ca="1"/>
        <v>483.45</v>
      </c>
      <c r="FR14" vm="1966">
        <f ca="1"/>
        <v>467</v>
      </c>
      <c r="FS14" vm="1967">
        <f ca="1"/>
        <v>467.3</v>
      </c>
      <c r="FT14" vm="1968">
        <f ca="1"/>
        <v>461.4</v>
      </c>
      <c r="FU14" vm="1969">
        <f ca="1"/>
        <v>481.95</v>
      </c>
      <c r="FV14" vm="1374">
        <f ca="1"/>
        <v>472.4</v>
      </c>
      <c r="FW14" vm="1970">
        <f ca="1"/>
        <v>471.3</v>
      </c>
      <c r="FX14" vm="1966">
        <f ca="1"/>
        <v>467</v>
      </c>
      <c r="FY14" vm="1971">
        <f ca="1"/>
        <v>462.75</v>
      </c>
      <c r="FZ14" vm="791">
        <f ca="1"/>
        <v>454.5</v>
      </c>
      <c r="GA14" vm="1972">
        <f ca="1"/>
        <v>449.05</v>
      </c>
      <c r="GB14" vm="1973">
        <f ca="1"/>
        <v>459.25</v>
      </c>
      <c r="GC14" vm="1974">
        <f ca="1"/>
        <v>458.8</v>
      </c>
      <c r="GD14" vm="1975">
        <f ca="1"/>
        <v>471.25</v>
      </c>
      <c r="GE14" vm="1976">
        <f ca="1"/>
        <v>465.75</v>
      </c>
      <c r="GF14" vm="1977">
        <f ca="1"/>
        <v>474</v>
      </c>
      <c r="GG14" vm="1978">
        <f ca="1"/>
        <v>472.9</v>
      </c>
      <c r="GH14" vm="1979">
        <f ca="1"/>
        <v>477.85</v>
      </c>
      <c r="GI14" vm="849">
        <f ca="1"/>
        <v>475.1</v>
      </c>
      <c r="GJ14" vm="1980">
        <f ca="1"/>
        <v>442.65</v>
      </c>
      <c r="GK14" vm="1981">
        <f ca="1"/>
        <v>443.95</v>
      </c>
      <c r="GL14" vm="1982">
        <f ca="1"/>
        <v>450.15</v>
      </c>
      <c r="GM14" vm="1983">
        <f ca="1"/>
        <v>442.2</v>
      </c>
      <c r="GN14" vm="1984">
        <f ca="1"/>
        <v>447.3</v>
      </c>
      <c r="GO14" vm="1315">
        <f ca="1"/>
        <v>458.55</v>
      </c>
      <c r="GP14" vm="1985">
        <f ca="1"/>
        <v>456.8</v>
      </c>
      <c r="GQ14" vm="1986">
        <f ca="1"/>
        <v>463.15</v>
      </c>
      <c r="GR14" vm="1392">
        <f ca="1"/>
        <v>490</v>
      </c>
      <c r="GS14" vm="1987">
        <f ca="1"/>
        <v>479.4</v>
      </c>
      <c r="GT14" vm="819">
        <f ca="1"/>
        <v>478.65</v>
      </c>
      <c r="GU14" vm="1988">
        <f ca="1"/>
        <v>476.7</v>
      </c>
      <c r="GV14" vm="1989">
        <f ca="1"/>
        <v>474.15</v>
      </c>
      <c r="GW14" vm="1990">
        <f ca="1"/>
        <v>470.2</v>
      </c>
      <c r="GX14" vm="1991">
        <f ca="1"/>
        <v>480.3</v>
      </c>
      <c r="GY14" vm="840">
        <f ca="1"/>
        <v>480</v>
      </c>
      <c r="GZ14" vm="1862">
        <f ca="1"/>
        <v>475.5</v>
      </c>
      <c r="HA14" vm="1992">
        <f ca="1"/>
        <v>481.2</v>
      </c>
      <c r="HB14" vm="842">
        <f ca="1"/>
        <v>478.9</v>
      </c>
      <c r="HC14" vm="828">
        <f ca="1"/>
        <v>483.5</v>
      </c>
      <c r="HD14" vm="1386">
        <f ca="1"/>
        <v>486.85</v>
      </c>
      <c r="HE14" vm="1993">
        <f ca="1"/>
        <v>489.2</v>
      </c>
      <c r="HF14" vm="1863">
        <f ca="1"/>
        <v>489.5</v>
      </c>
      <c r="HG14" vm="1994">
        <f ca="1"/>
        <v>491.95</v>
      </c>
      <c r="HH14" vm="518">
        <f ca="1"/>
        <v>488.6</v>
      </c>
      <c r="HI14" vm="1995">
        <f ca="1"/>
        <v>510.3</v>
      </c>
      <c r="HJ14" vm="1867">
        <f ca="1"/>
        <v>509.7</v>
      </c>
      <c r="HK14" vm="1996">
        <f ca="1"/>
        <v>497.9</v>
      </c>
      <c r="HL14" vm="1997">
        <f ca="1"/>
        <v>498.5</v>
      </c>
      <c r="HM14" vm="1295">
        <f ca="1"/>
        <v>500</v>
      </c>
      <c r="HN14" vm="1998">
        <f ca="1"/>
        <v>498.65</v>
      </c>
      <c r="HO14" vm="1391">
        <f ca="1"/>
        <v>493.85</v>
      </c>
      <c r="HP14" vm="1999">
        <f ca="1"/>
        <v>495.3</v>
      </c>
      <c r="HQ14" vm="524">
        <f ca="1"/>
        <v>496.2</v>
      </c>
      <c r="HR14" vm="2000">
        <f ca="1"/>
        <v>496.35</v>
      </c>
      <c r="HS14" vm="2001">
        <f ca="1"/>
        <v>500.1</v>
      </c>
      <c r="HT14" vm="1380">
        <f ca="1"/>
        <v>497.7</v>
      </c>
      <c r="HU14" vm="2002">
        <f ca="1"/>
        <v>492.65</v>
      </c>
      <c r="HV14" vm="2003">
        <f ca="1"/>
        <v>492.25</v>
      </c>
      <c r="HW14" vm="2004">
        <f ca="1"/>
        <v>495.75</v>
      </c>
      <c r="HX14" vm="2005">
        <f ca="1"/>
        <v>502.8</v>
      </c>
      <c r="HY14" vm="1282">
        <f ca="1"/>
        <v>511.3</v>
      </c>
      <c r="HZ14" vm="2006">
        <f ca="1"/>
        <v>512.29999999999995</v>
      </c>
      <c r="IA14" vm="1995">
        <f ca="1"/>
        <v>510.3</v>
      </c>
      <c r="IB14" t="e" vm="44">
        <f ca="1"/>
        <v>#N/A</v>
      </c>
      <c r="IC14" vm="2007">
        <f ca="1"/>
        <v>518</v>
      </c>
      <c r="ID14" vm="2008">
        <f ca="1"/>
        <v>518.79999999999995</v>
      </c>
      <c r="IE14" vm="2009">
        <f ca="1"/>
        <v>515.70000000000005</v>
      </c>
      <c r="IF14" t="e" vm="44">
        <f ca="1"/>
        <v>#N/A</v>
      </c>
      <c r="IG14" vm="2010">
        <f ca="1"/>
        <v>529.9</v>
      </c>
      <c r="IH14" vm="2011">
        <f ca="1"/>
        <v>543.5</v>
      </c>
      <c r="II14" vm="2012">
        <f ca="1"/>
        <v>565.29999999999995</v>
      </c>
      <c r="IJ14" vm="2013">
        <f ca="1"/>
        <v>568.6</v>
      </c>
      <c r="IK14" vm="2014">
        <f ca="1"/>
        <v>563.20000000000005</v>
      </c>
      <c r="IL14" vm="1459">
        <f ca="1"/>
        <v>564.1</v>
      </c>
      <c r="IM14" vm="2015">
        <f ca="1"/>
        <v>569.6</v>
      </c>
      <c r="IN14" vm="2016">
        <f ca="1"/>
        <v>581.79999999999995</v>
      </c>
      <c r="IO14" vm="2017">
        <f ca="1"/>
        <v>591.20000000000005</v>
      </c>
      <c r="IP14" vm="2018">
        <f ca="1"/>
        <v>596.1</v>
      </c>
      <c r="IQ14" vm="2017">
        <f ca="1"/>
        <v>591.20000000000005</v>
      </c>
      <c r="IR14" vm="2019">
        <f ca="1"/>
        <v>590.70000000000005</v>
      </c>
      <c r="IS14" vm="2020">
        <f ca="1"/>
        <v>585.5</v>
      </c>
      <c r="IT14" vm="2021">
        <f ca="1"/>
        <v>592.6</v>
      </c>
      <c r="IU14" vm="2022">
        <f ca="1"/>
        <v>592.1</v>
      </c>
      <c r="IV14" vm="2023">
        <f ca="1"/>
        <v>594.79999999999995</v>
      </c>
      <c r="IW14" vm="2024">
        <f ca="1"/>
        <v>598.5</v>
      </c>
      <c r="IX14" vm="2025">
        <f ca="1"/>
        <v>603.9</v>
      </c>
      <c r="IY14" vm="2026">
        <f ca="1"/>
        <v>600.5</v>
      </c>
      <c r="IZ14" vm="2027">
        <f ca="1"/>
        <v>602</v>
      </c>
      <c r="JA14" vm="2028">
        <f ca="1"/>
        <v>596.4</v>
      </c>
      <c r="JB14" vm="2029">
        <f ca="1"/>
        <v>601.29999999999995</v>
      </c>
      <c r="JC14" vm="2030">
        <f ca="1"/>
        <v>591</v>
      </c>
      <c r="JD14" vm="2031">
        <f ca="1"/>
        <v>596.70000000000005</v>
      </c>
      <c r="JE14" vm="2032">
        <f ca="1"/>
        <v>596</v>
      </c>
      <c r="JF14" vm="577">
        <f ca="1"/>
        <v>605</v>
      </c>
    </row>
    <row r="15" spans="1:267" x14ac:dyDescent="0.2">
      <c r="A15" s="2" t="e" vm="2033">
        <v>#VALUE!</v>
      </c>
      <c r="B15" s="2" t="str">
        <v>Banking Services</v>
      </c>
      <c r="C15" s="66">
        <v>14000</v>
      </c>
      <c r="D15" s="67">
        <v>53.65</v>
      </c>
      <c r="E15" s="68">
        <v>751100</v>
      </c>
      <c r="F15" s="40">
        <v>2799.9999999999404</v>
      </c>
      <c r="G15" s="36">
        <v>3.7418147801683015E-3</v>
      </c>
      <c r="H15" s="69">
        <v>188070</v>
      </c>
      <c r="I15" s="70"/>
      <c r="J15" s="21" cm="1" vm="2034">
        <f t="array" aca="1" ref="J15:JF15" ca="1">TRANSPOSE(_xlfn.STOCKHISTORY(A15,TODAY()-365,TODAY(),0,0,1))</f>
        <v>53.09</v>
      </c>
      <c r="K15" vm="2035">
        <f ca="1"/>
        <v>53.4</v>
      </c>
      <c r="L15" vm="2036">
        <f ca="1"/>
        <v>53.96</v>
      </c>
      <c r="M15" vm="2037">
        <f ca="1"/>
        <v>51.71</v>
      </c>
      <c r="N15" vm="2038">
        <f ca="1"/>
        <v>52.63</v>
      </c>
      <c r="O15" vm="2039">
        <f ca="1"/>
        <v>51.93</v>
      </c>
      <c r="P15" vm="2040">
        <f ca="1"/>
        <v>51.29</v>
      </c>
      <c r="Q15" vm="2041">
        <f ca="1"/>
        <v>51.22</v>
      </c>
      <c r="R15" vm="2042">
        <f ca="1"/>
        <v>50.92</v>
      </c>
      <c r="S15" vm="2043">
        <f ca="1"/>
        <v>51.31</v>
      </c>
      <c r="T15" vm="2044">
        <f ca="1"/>
        <v>52.2</v>
      </c>
      <c r="U15" vm="2045">
        <f ca="1"/>
        <v>46.545000000000002</v>
      </c>
      <c r="V15" vm="2046">
        <f ca="1"/>
        <v>49.68</v>
      </c>
      <c r="W15" vm="2047">
        <f ca="1"/>
        <v>48.435000000000002</v>
      </c>
      <c r="X15" vm="2048">
        <f ca="1"/>
        <v>45.78</v>
      </c>
      <c r="Y15" vm="2049">
        <f ca="1"/>
        <v>46.075000000000003</v>
      </c>
      <c r="Z15" vm="2050">
        <f ca="1"/>
        <v>45.155000000000001</v>
      </c>
      <c r="AA15" vm="2051">
        <f ca="1"/>
        <v>43.03</v>
      </c>
      <c r="AB15" vm="2052">
        <f ca="1"/>
        <v>41.25</v>
      </c>
      <c r="AC15" vm="2053">
        <f ca="1"/>
        <v>41.96</v>
      </c>
      <c r="AD15" vm="2054">
        <f ca="1"/>
        <v>45.38</v>
      </c>
      <c r="AE15" vm="2055">
        <f ca="1"/>
        <v>44.59</v>
      </c>
      <c r="AF15" vm="2056">
        <f ca="1"/>
        <v>45.465000000000003</v>
      </c>
      <c r="AG15" vm="2057">
        <f ca="1"/>
        <v>47.734999999999999</v>
      </c>
      <c r="AH15" vm="2058">
        <f ca="1"/>
        <v>47.395000000000003</v>
      </c>
      <c r="AI15" vm="2059">
        <f ca="1"/>
        <v>48.604999999999997</v>
      </c>
      <c r="AJ15" vm="2060">
        <f ca="1"/>
        <v>48</v>
      </c>
      <c r="AK15" vm="2061">
        <f ca="1"/>
        <v>49.14</v>
      </c>
      <c r="AL15" vm="2062">
        <f ca="1"/>
        <v>48.63</v>
      </c>
      <c r="AM15" vm="2063">
        <f ca="1"/>
        <v>50.24</v>
      </c>
      <c r="AN15" vm="2064">
        <f ca="1"/>
        <v>49.51</v>
      </c>
      <c r="AO15" vm="2065">
        <f ca="1"/>
        <v>49.494999999999997</v>
      </c>
      <c r="AP15" vm="2066">
        <f ca="1"/>
        <v>48.75</v>
      </c>
      <c r="AQ15" vm="2067">
        <f ca="1"/>
        <v>48.78</v>
      </c>
      <c r="AR15" vm="2068">
        <f ca="1"/>
        <v>50</v>
      </c>
      <c r="AS15" vm="2069">
        <f ca="1"/>
        <v>48.12</v>
      </c>
      <c r="AT15" vm="2070">
        <f ca="1"/>
        <v>47.055</v>
      </c>
      <c r="AU15" vm="2071">
        <f ca="1"/>
        <v>47.39</v>
      </c>
      <c r="AV15" vm="2072">
        <f ca="1"/>
        <v>46.89</v>
      </c>
      <c r="AW15" vm="2073">
        <f ca="1"/>
        <v>46.305</v>
      </c>
      <c r="AX15" vm="2074">
        <f ca="1"/>
        <v>45.185000000000002</v>
      </c>
      <c r="AY15" vm="2075">
        <f ca="1"/>
        <v>44.335000000000001</v>
      </c>
      <c r="AZ15" vm="2076">
        <f ca="1"/>
        <v>44.585000000000001</v>
      </c>
      <c r="BA15" vm="2077">
        <f ca="1"/>
        <v>45.08</v>
      </c>
      <c r="BB15" vm="2078">
        <f ca="1"/>
        <v>44.12</v>
      </c>
      <c r="BC15" vm="2079">
        <f ca="1"/>
        <v>44.14</v>
      </c>
      <c r="BD15" vm="2080">
        <f ca="1"/>
        <v>44.98</v>
      </c>
      <c r="BE15" vm="2081">
        <f ca="1"/>
        <v>45.37</v>
      </c>
      <c r="BF15" vm="2082">
        <f ca="1"/>
        <v>46.33</v>
      </c>
      <c r="BG15" vm="2083">
        <f ca="1"/>
        <v>46.924999999999997</v>
      </c>
      <c r="BH15" vm="2084">
        <f ca="1"/>
        <v>46.11</v>
      </c>
      <c r="BI15" vm="2085">
        <f ca="1"/>
        <v>45.4</v>
      </c>
      <c r="BJ15" vm="2086">
        <f ca="1"/>
        <v>45.884999999999998</v>
      </c>
      <c r="BK15" vm="2087">
        <f ca="1"/>
        <v>45.77</v>
      </c>
      <c r="BL15" vm="2088">
        <f ca="1"/>
        <v>46.31</v>
      </c>
      <c r="BM15" vm="2089">
        <f ca="1"/>
        <v>45.88</v>
      </c>
      <c r="BN15" t="e" vm="44">
        <f ca="1"/>
        <v>#N/A</v>
      </c>
      <c r="BO15" vm="2090">
        <f ca="1"/>
        <v>46.18</v>
      </c>
      <c r="BP15" vm="2091">
        <f ca="1"/>
        <v>45.65</v>
      </c>
      <c r="BQ15" vm="2092">
        <f ca="1"/>
        <v>44.024999999999999</v>
      </c>
      <c r="BR15" vm="2093">
        <f ca="1"/>
        <v>43.37</v>
      </c>
      <c r="BS15" vm="2094">
        <f ca="1"/>
        <v>42.344999999999999</v>
      </c>
      <c r="BT15" vm="2095">
        <f ca="1"/>
        <v>42.59</v>
      </c>
      <c r="BU15" vm="2096">
        <f ca="1"/>
        <v>43.115000000000002</v>
      </c>
      <c r="BV15" vm="2097">
        <f ca="1"/>
        <v>42.96</v>
      </c>
      <c r="BW15" vm="2098">
        <f ca="1"/>
        <v>43.875</v>
      </c>
      <c r="BX15" vm="2099">
        <f ca="1"/>
        <v>43.664999999999999</v>
      </c>
      <c r="BY15" vm="2100">
        <f ca="1"/>
        <v>43.8</v>
      </c>
      <c r="BZ15" vm="2100">
        <f ca="1"/>
        <v>43.8</v>
      </c>
      <c r="CA15" vm="2101">
        <f ca="1"/>
        <v>43.43</v>
      </c>
      <c r="CB15" vm="2102">
        <f ca="1"/>
        <v>43.6</v>
      </c>
      <c r="CC15" vm="2103">
        <f ca="1"/>
        <v>44.505000000000003</v>
      </c>
      <c r="CD15" vm="2104">
        <f ca="1"/>
        <v>44.01</v>
      </c>
      <c r="CE15" vm="2105">
        <f ca="1"/>
        <v>44.29</v>
      </c>
      <c r="CF15" vm="2106">
        <f ca="1"/>
        <v>45.335000000000001</v>
      </c>
      <c r="CG15" vm="2107">
        <f ca="1"/>
        <v>45.234999999999999</v>
      </c>
      <c r="CH15" vm="2108">
        <f ca="1"/>
        <v>45.14</v>
      </c>
      <c r="CI15" vm="2109">
        <f ca="1"/>
        <v>44.89</v>
      </c>
      <c r="CJ15" vm="2110">
        <f ca="1"/>
        <v>45.125</v>
      </c>
      <c r="CK15" t="e" vm="44">
        <f ca="1"/>
        <v>#N/A</v>
      </c>
      <c r="CL15" t="e" vm="44">
        <f ca="1"/>
        <v>#N/A</v>
      </c>
      <c r="CM15" vm="2111">
        <f ca="1"/>
        <v>45.594999999999999</v>
      </c>
      <c r="CN15" vm="2112">
        <f ca="1"/>
        <v>45.59</v>
      </c>
      <c r="CO15" vm="2113">
        <f ca="1"/>
        <v>45.935000000000002</v>
      </c>
      <c r="CP15" vm="2114">
        <f ca="1"/>
        <v>44.79</v>
      </c>
      <c r="CQ15" vm="2115">
        <f ca="1"/>
        <v>43.7</v>
      </c>
      <c r="CR15" vm="2116">
        <f ca="1"/>
        <v>42.825000000000003</v>
      </c>
      <c r="CS15" vm="2093">
        <f ca="1"/>
        <v>43.37</v>
      </c>
      <c r="CT15" vm="2117">
        <f ca="1"/>
        <v>44.064999999999998</v>
      </c>
      <c r="CU15" vm="2118">
        <f ca="1"/>
        <v>42.24</v>
      </c>
      <c r="CV15" vm="2119">
        <f ca="1"/>
        <v>42.26</v>
      </c>
      <c r="CW15" vm="2120">
        <f ca="1"/>
        <v>43.744999999999997</v>
      </c>
      <c r="CX15" vm="2121">
        <f ca="1"/>
        <v>43.445</v>
      </c>
      <c r="CY15" vm="2122">
        <f ca="1"/>
        <v>43.84</v>
      </c>
      <c r="CZ15" vm="2123">
        <f ca="1"/>
        <v>42.31</v>
      </c>
      <c r="DA15" vm="2124">
        <f ca="1"/>
        <v>43.395000000000003</v>
      </c>
      <c r="DB15" vm="2125">
        <f ca="1"/>
        <v>43.31</v>
      </c>
      <c r="DC15" vm="2126">
        <f ca="1"/>
        <v>43.435000000000002</v>
      </c>
      <c r="DD15" vm="2127">
        <f ca="1"/>
        <v>43.01</v>
      </c>
      <c r="DE15" vm="2123">
        <f ca="1"/>
        <v>42.31</v>
      </c>
      <c r="DF15" vm="2128">
        <f ca="1"/>
        <v>42.41</v>
      </c>
      <c r="DG15" vm="2129">
        <f ca="1"/>
        <v>42.664999999999999</v>
      </c>
      <c r="DH15" vm="2130">
        <f ca="1"/>
        <v>41.354999999999997</v>
      </c>
      <c r="DI15" vm="2131">
        <f ca="1"/>
        <v>41.295000000000002</v>
      </c>
      <c r="DJ15" vm="2132">
        <f ca="1"/>
        <v>42.295000000000002</v>
      </c>
      <c r="DK15" vm="2133">
        <f ca="1"/>
        <v>42.2</v>
      </c>
      <c r="DL15" vm="2134">
        <f ca="1"/>
        <v>42.015000000000001</v>
      </c>
      <c r="DM15" vm="2135">
        <f ca="1"/>
        <v>42.42</v>
      </c>
      <c r="DN15" vm="2136">
        <f ca="1"/>
        <v>41.914999999999999</v>
      </c>
      <c r="DO15" vm="2137">
        <f ca="1"/>
        <v>41.02</v>
      </c>
      <c r="DP15" vm="2138">
        <f ca="1"/>
        <v>41.9</v>
      </c>
      <c r="DQ15" vm="2139">
        <f ca="1"/>
        <v>42.78</v>
      </c>
      <c r="DR15" vm="2140">
        <f ca="1"/>
        <v>44.07</v>
      </c>
      <c r="DS15" vm="2141">
        <f ca="1"/>
        <v>43.45</v>
      </c>
      <c r="DT15" vm="2142">
        <f ca="1"/>
        <v>43.33</v>
      </c>
      <c r="DU15" vm="2143">
        <f ca="1"/>
        <v>43.23</v>
      </c>
      <c r="DV15" vm="2144">
        <f ca="1"/>
        <v>43.81</v>
      </c>
      <c r="DW15" vm="2145">
        <f ca="1"/>
        <v>43.53</v>
      </c>
      <c r="DX15" vm="2146">
        <f ca="1"/>
        <v>45.32</v>
      </c>
      <c r="DY15" vm="2147">
        <f ca="1"/>
        <v>44.424999999999997</v>
      </c>
      <c r="DZ15" vm="2148">
        <f ca="1"/>
        <v>45.244999999999997</v>
      </c>
      <c r="EA15" vm="2149">
        <f ca="1"/>
        <v>45.055</v>
      </c>
      <c r="EB15" vm="2085">
        <f ca="1"/>
        <v>45.4</v>
      </c>
      <c r="EC15" vm="2150">
        <f ca="1"/>
        <v>45.83</v>
      </c>
      <c r="ED15" vm="2151">
        <f ca="1"/>
        <v>45.1</v>
      </c>
      <c r="EE15" vm="2152">
        <f ca="1"/>
        <v>44.91</v>
      </c>
      <c r="EF15" vm="2153">
        <f ca="1"/>
        <v>45.24</v>
      </c>
      <c r="EG15" vm="2154">
        <f ca="1"/>
        <v>44.994999999999997</v>
      </c>
      <c r="EH15" vm="2155">
        <f ca="1"/>
        <v>45.47</v>
      </c>
      <c r="EI15" vm="2156">
        <f ca="1"/>
        <v>45.604999999999997</v>
      </c>
      <c r="EJ15" vm="2157">
        <f ca="1"/>
        <v>45.655000000000001</v>
      </c>
      <c r="EK15" vm="2158">
        <f ca="1"/>
        <v>45.865000000000002</v>
      </c>
      <c r="EL15" vm="2159">
        <f ca="1"/>
        <v>45.73</v>
      </c>
      <c r="EM15" vm="2160">
        <f ca="1"/>
        <v>45.784999999999997</v>
      </c>
      <c r="EN15" vm="2161">
        <f ca="1"/>
        <v>45.715000000000003</v>
      </c>
      <c r="EO15" vm="2162">
        <f ca="1"/>
        <v>44.82</v>
      </c>
      <c r="EP15" vm="2163">
        <f ca="1"/>
        <v>44.515000000000001</v>
      </c>
      <c r="EQ15" vm="2164">
        <f ca="1"/>
        <v>44.37</v>
      </c>
      <c r="ER15" vm="2078">
        <f ca="1"/>
        <v>44.12</v>
      </c>
      <c r="ES15" vm="2165">
        <f ca="1"/>
        <v>44.32</v>
      </c>
      <c r="ET15" vm="2166">
        <f ca="1"/>
        <v>43.67</v>
      </c>
      <c r="EU15" t="e" vm="44">
        <f ca="1"/>
        <v>#N/A</v>
      </c>
      <c r="EV15" vm="2167">
        <f ca="1"/>
        <v>43.75</v>
      </c>
      <c r="EW15" vm="2168">
        <f ca="1"/>
        <v>43.88</v>
      </c>
      <c r="EX15" vm="2169">
        <f ca="1"/>
        <v>42.7</v>
      </c>
      <c r="EY15" vm="2170">
        <f ca="1"/>
        <v>43.715000000000003</v>
      </c>
      <c r="EZ15" vm="2141">
        <f ca="1"/>
        <v>43.45</v>
      </c>
      <c r="FA15" vm="2171">
        <f ca="1"/>
        <v>45.23</v>
      </c>
      <c r="FB15" vm="2172">
        <f ca="1"/>
        <v>44.674999999999997</v>
      </c>
      <c r="FC15" vm="2171">
        <f ca="1"/>
        <v>45.23</v>
      </c>
      <c r="FD15" vm="2173">
        <f ca="1"/>
        <v>45.98</v>
      </c>
      <c r="FE15" vm="2174">
        <f ca="1"/>
        <v>46.96</v>
      </c>
      <c r="FF15" vm="2175">
        <f ca="1"/>
        <v>46.465000000000003</v>
      </c>
      <c r="FG15" vm="2176">
        <f ca="1"/>
        <v>46.21</v>
      </c>
      <c r="FH15" vm="2177">
        <f ca="1"/>
        <v>47.62</v>
      </c>
      <c r="FI15" vm="2178">
        <f ca="1"/>
        <v>47.805</v>
      </c>
      <c r="FJ15" t="e" vm="44">
        <f ca="1"/>
        <v>#N/A</v>
      </c>
      <c r="FK15" vm="2179">
        <f ca="1"/>
        <v>49</v>
      </c>
      <c r="FL15" vm="2180">
        <f ca="1"/>
        <v>48.465000000000003</v>
      </c>
      <c r="FM15" vm="2181">
        <f ca="1"/>
        <v>47.96</v>
      </c>
      <c r="FN15" vm="2182">
        <f ca="1"/>
        <v>46.225000000000001</v>
      </c>
      <c r="FO15" vm="2183">
        <f ca="1"/>
        <v>44.71</v>
      </c>
      <c r="FP15" vm="2184">
        <f ca="1"/>
        <v>43.29</v>
      </c>
      <c r="FQ15" vm="2185">
        <f ca="1"/>
        <v>41.854999999999997</v>
      </c>
      <c r="FR15" vm="2186">
        <f ca="1"/>
        <v>40.715000000000003</v>
      </c>
      <c r="FS15" vm="2187">
        <f ca="1"/>
        <v>41.39</v>
      </c>
      <c r="FT15" vm="2188">
        <f ca="1"/>
        <v>41.78</v>
      </c>
      <c r="FU15" vm="2189">
        <f ca="1"/>
        <v>43.12</v>
      </c>
      <c r="FV15" vm="2190">
        <f ca="1"/>
        <v>42.854999999999997</v>
      </c>
      <c r="FW15" vm="2191">
        <f ca="1"/>
        <v>42.53</v>
      </c>
      <c r="FX15" vm="2192">
        <f ca="1"/>
        <v>42.68</v>
      </c>
      <c r="FY15" vm="2193">
        <f ca="1"/>
        <v>42.19</v>
      </c>
      <c r="FZ15" vm="2194">
        <f ca="1"/>
        <v>41.494999999999997</v>
      </c>
      <c r="GA15" vm="2195">
        <f ca="1"/>
        <v>39.090000000000003</v>
      </c>
      <c r="GB15" vm="2196">
        <f ca="1"/>
        <v>41.77</v>
      </c>
      <c r="GC15" vm="2197">
        <f ca="1"/>
        <v>42.45</v>
      </c>
      <c r="GD15" vm="2198">
        <f ca="1"/>
        <v>42.67</v>
      </c>
      <c r="GE15" vm="2199">
        <f ca="1"/>
        <v>42.604999999999997</v>
      </c>
      <c r="GF15" vm="2200">
        <f ca="1"/>
        <v>40.61</v>
      </c>
      <c r="GG15" vm="2201">
        <f ca="1"/>
        <v>42.045000000000002</v>
      </c>
      <c r="GH15" vm="2202">
        <f ca="1"/>
        <v>41.384999999999998</v>
      </c>
      <c r="GI15" vm="2203">
        <f ca="1"/>
        <v>42.54</v>
      </c>
      <c r="GJ15" vm="2204">
        <f ca="1"/>
        <v>42.975000000000001</v>
      </c>
      <c r="GK15" vm="2205">
        <f ca="1"/>
        <v>42.55</v>
      </c>
      <c r="GL15" vm="2139">
        <f ca="1"/>
        <v>42.78</v>
      </c>
      <c r="GM15" vm="2206">
        <f ca="1"/>
        <v>41.27</v>
      </c>
      <c r="GN15" vm="2207">
        <f ca="1"/>
        <v>42.02</v>
      </c>
      <c r="GO15" vm="2208">
        <f ca="1"/>
        <v>42.204999999999998</v>
      </c>
      <c r="GP15" vm="2209">
        <f ca="1"/>
        <v>41.774999999999999</v>
      </c>
      <c r="GQ15" vm="2210">
        <f ca="1"/>
        <v>42.23</v>
      </c>
      <c r="GR15" vm="2211">
        <f ca="1"/>
        <v>42.75</v>
      </c>
      <c r="GS15" vm="2134">
        <f ca="1"/>
        <v>42.015000000000001</v>
      </c>
      <c r="GT15" vm="2212">
        <f ca="1"/>
        <v>42.85</v>
      </c>
      <c r="GU15" vm="2213">
        <f ca="1"/>
        <v>42.564999999999998</v>
      </c>
      <c r="GV15" vm="2214">
        <f ca="1"/>
        <v>43.3</v>
      </c>
      <c r="GW15" vm="2215">
        <f ca="1"/>
        <v>43.515000000000001</v>
      </c>
      <c r="GX15" vm="2216">
        <f ca="1"/>
        <v>43.604999999999997</v>
      </c>
      <c r="GY15" vm="2170">
        <f ca="1"/>
        <v>43.715000000000003</v>
      </c>
      <c r="GZ15" vm="2217">
        <f ca="1"/>
        <v>43.13</v>
      </c>
      <c r="HA15" vm="2218">
        <f ca="1"/>
        <v>44.42</v>
      </c>
      <c r="HB15" vm="2219">
        <f ca="1"/>
        <v>45.475000000000001</v>
      </c>
      <c r="HC15" vm="2220">
        <f ca="1"/>
        <v>45.515000000000001</v>
      </c>
      <c r="HD15" vm="2221">
        <f ca="1"/>
        <v>45.57</v>
      </c>
      <c r="HE15" vm="2222">
        <f ca="1"/>
        <v>45.484999999999999</v>
      </c>
      <c r="HF15" vm="2223">
        <f ca="1"/>
        <v>45.94</v>
      </c>
      <c r="HG15" vm="2088">
        <f ca="1"/>
        <v>46.31</v>
      </c>
      <c r="HH15" vm="2224">
        <f ca="1"/>
        <v>45.814999999999998</v>
      </c>
      <c r="HI15" vm="2225">
        <f ca="1"/>
        <v>46.325000000000003</v>
      </c>
      <c r="HJ15" vm="2226">
        <f ca="1"/>
        <v>46.905000000000001</v>
      </c>
      <c r="HK15" vm="2227">
        <f ca="1"/>
        <v>46.125</v>
      </c>
      <c r="HL15" vm="2228">
        <f ca="1"/>
        <v>46.65</v>
      </c>
      <c r="HM15" vm="2229">
        <f ca="1"/>
        <v>46.375</v>
      </c>
      <c r="HN15" vm="2230">
        <f ca="1"/>
        <v>46.424999999999997</v>
      </c>
      <c r="HO15" vm="2231">
        <f ca="1"/>
        <v>46.234999999999999</v>
      </c>
      <c r="HP15" vm="2232">
        <f ca="1"/>
        <v>45.9</v>
      </c>
      <c r="HQ15" vm="2233">
        <f ca="1"/>
        <v>46.44</v>
      </c>
      <c r="HR15" vm="2234">
        <f ca="1"/>
        <v>45.774999999999999</v>
      </c>
      <c r="HS15" vm="2235">
        <f ca="1"/>
        <v>46.37</v>
      </c>
      <c r="HT15" vm="2236">
        <f ca="1"/>
        <v>46.155000000000001</v>
      </c>
      <c r="HU15" vm="2056">
        <f ca="1"/>
        <v>45.465000000000003</v>
      </c>
      <c r="HV15" vm="2237">
        <f ca="1"/>
        <v>45.18</v>
      </c>
      <c r="HW15" vm="2238">
        <f ca="1"/>
        <v>45</v>
      </c>
      <c r="HX15" vm="2239">
        <f ca="1"/>
        <v>45.52</v>
      </c>
      <c r="HY15" vm="2240">
        <f ca="1"/>
        <v>46.244999999999997</v>
      </c>
      <c r="HZ15" vm="2241">
        <f ca="1"/>
        <v>46.1</v>
      </c>
      <c r="IA15" vm="2242">
        <f ca="1"/>
        <v>46.03</v>
      </c>
      <c r="IB15" t="e" vm="44">
        <f ca="1"/>
        <v>#N/A</v>
      </c>
      <c r="IC15" vm="2243">
        <f ca="1"/>
        <v>46.24</v>
      </c>
      <c r="ID15" vm="2182">
        <f ca="1"/>
        <v>46.225000000000001</v>
      </c>
      <c r="IE15" vm="2244">
        <f ca="1"/>
        <v>45.41</v>
      </c>
      <c r="IF15" t="e" vm="44">
        <f ca="1"/>
        <v>#N/A</v>
      </c>
      <c r="IG15" vm="2245">
        <f ca="1"/>
        <v>47.13</v>
      </c>
      <c r="IH15" vm="2246">
        <f ca="1"/>
        <v>47.445</v>
      </c>
      <c r="II15" vm="2247">
        <f ca="1"/>
        <v>48.314999999999998</v>
      </c>
      <c r="IJ15" vm="2248">
        <f ca="1"/>
        <v>48.005000000000003</v>
      </c>
      <c r="IK15" vm="2249">
        <f ca="1"/>
        <v>48.25</v>
      </c>
      <c r="IL15" vm="2250">
        <f ca="1"/>
        <v>48.034999999999997</v>
      </c>
      <c r="IM15" vm="2251">
        <f ca="1"/>
        <v>48.075000000000003</v>
      </c>
      <c r="IN15" vm="2066">
        <f ca="1"/>
        <v>48.75</v>
      </c>
      <c r="IO15" vm="2252">
        <f ca="1"/>
        <v>49.615000000000002</v>
      </c>
      <c r="IP15" vm="2253">
        <f ca="1"/>
        <v>49.75</v>
      </c>
      <c r="IQ15" vm="2254">
        <f ca="1"/>
        <v>49.5</v>
      </c>
      <c r="IR15" vm="2255">
        <f ca="1"/>
        <v>49.465000000000003</v>
      </c>
      <c r="IS15" vm="2256">
        <f ca="1"/>
        <v>48.805</v>
      </c>
      <c r="IT15" vm="2257">
        <f ca="1"/>
        <v>49.274999999999999</v>
      </c>
      <c r="IU15" vm="2258">
        <f ca="1"/>
        <v>49.81</v>
      </c>
      <c r="IV15" vm="2259">
        <f ca="1"/>
        <v>50.13</v>
      </c>
      <c r="IW15" vm="2260">
        <f ca="1"/>
        <v>50.95</v>
      </c>
      <c r="IX15" vm="2261">
        <f ca="1"/>
        <v>52.5</v>
      </c>
      <c r="IY15" vm="2262">
        <f ca="1"/>
        <v>52.59</v>
      </c>
      <c r="IZ15" vm="2263">
        <f ca="1"/>
        <v>52.98</v>
      </c>
      <c r="JA15" vm="2264">
        <f ca="1"/>
        <v>52.58</v>
      </c>
      <c r="JB15" vm="2263">
        <f ca="1"/>
        <v>52.98</v>
      </c>
      <c r="JC15" vm="2265">
        <f ca="1"/>
        <v>53.49</v>
      </c>
      <c r="JD15" vm="2266">
        <f ca="1"/>
        <v>53.33</v>
      </c>
      <c r="JE15" vm="2267">
        <f ca="1"/>
        <v>52.83</v>
      </c>
      <c r="JF15" vm="2268">
        <f ca="1"/>
        <v>53.45</v>
      </c>
    </row>
    <row r="16" spans="1:267" x14ac:dyDescent="0.2">
      <c r="A16" s="2" t="e" vm="2269">
        <v>#VALUE!</v>
      </c>
      <c r="B16" s="2" t="str">
        <v>Diversified Retail</v>
      </c>
      <c r="C16" s="66">
        <v>4275</v>
      </c>
      <c r="D16" s="67">
        <v>710.4</v>
      </c>
      <c r="E16" s="68">
        <v>3036960</v>
      </c>
      <c r="F16" s="40">
        <v>-30780.000000000193</v>
      </c>
      <c r="G16" s="36">
        <v>-1.0033444816053574E-2</v>
      </c>
      <c r="H16" s="69">
        <v>470506.5</v>
      </c>
      <c r="I16" s="70"/>
      <c r="J16" s="21" cm="1" vm="2270">
        <f t="array" aca="1" ref="J16:JF16" ca="1">TRANSPOSE(_xlfn.STOCKHISTORY(A16,TODAY()-365,TODAY(),0,0,1))</f>
        <v>1300</v>
      </c>
      <c r="K16" vm="2271">
        <f ca="1"/>
        <v>1322</v>
      </c>
      <c r="L16" vm="2272">
        <f ca="1"/>
        <v>1293.5</v>
      </c>
      <c r="M16" vm="2273">
        <f ca="1"/>
        <v>1300.5</v>
      </c>
      <c r="N16" vm="2274">
        <f ca="1"/>
        <v>1363</v>
      </c>
      <c r="O16" vm="2275">
        <f ca="1"/>
        <v>1342.5</v>
      </c>
      <c r="P16" vm="2276">
        <f ca="1"/>
        <v>1360.5</v>
      </c>
      <c r="Q16" vm="2270">
        <f ca="1"/>
        <v>1300</v>
      </c>
      <c r="R16" vm="2270">
        <f ca="1"/>
        <v>1300</v>
      </c>
      <c r="S16" vm="2273">
        <f ca="1"/>
        <v>1300.5</v>
      </c>
      <c r="T16" vm="2277">
        <f ca="1"/>
        <v>1326</v>
      </c>
      <c r="U16" vm="2278">
        <f ca="1"/>
        <v>1324.5</v>
      </c>
      <c r="V16" vm="2279">
        <f ca="1"/>
        <v>1334</v>
      </c>
      <c r="W16" vm="2280">
        <f ca="1"/>
        <v>1373</v>
      </c>
      <c r="X16" vm="1631">
        <f ca="1"/>
        <v>1331</v>
      </c>
      <c r="Y16" vm="2281">
        <f ca="1"/>
        <v>1307.5</v>
      </c>
      <c r="Z16" vm="2282">
        <f ca="1"/>
        <v>1266</v>
      </c>
      <c r="AA16" vm="2283">
        <f ca="1"/>
        <v>1214</v>
      </c>
      <c r="AB16" vm="2284">
        <f ca="1"/>
        <v>1180.5</v>
      </c>
      <c r="AC16" vm="2285">
        <f ca="1"/>
        <v>1105</v>
      </c>
      <c r="AD16" vm="2286">
        <f ca="1"/>
        <v>1175</v>
      </c>
      <c r="AE16" vm="2287">
        <f ca="1"/>
        <v>1182.5</v>
      </c>
      <c r="AF16" vm="2288">
        <f ca="1"/>
        <v>1200</v>
      </c>
      <c r="AG16" vm="2289">
        <f ca="1"/>
        <v>1194</v>
      </c>
      <c r="AH16" vm="2290">
        <f ca="1"/>
        <v>1188</v>
      </c>
      <c r="AI16" vm="2291">
        <f ca="1"/>
        <v>1203.5</v>
      </c>
      <c r="AJ16" vm="2285">
        <f ca="1"/>
        <v>1105</v>
      </c>
      <c r="AK16" vm="2292">
        <f ca="1"/>
        <v>1189</v>
      </c>
      <c r="AL16" vm="2293">
        <f ca="1"/>
        <v>1097</v>
      </c>
      <c r="AM16" vm="2294">
        <f ca="1"/>
        <v>1086</v>
      </c>
      <c r="AN16" vm="2295">
        <f ca="1"/>
        <v>1124</v>
      </c>
      <c r="AO16" vm="2296">
        <f ca="1"/>
        <v>1103</v>
      </c>
      <c r="AP16" vm="2297">
        <f ca="1"/>
        <v>1077</v>
      </c>
      <c r="AQ16" vm="2298">
        <f ca="1"/>
        <v>1089.5</v>
      </c>
      <c r="AR16" vm="2299">
        <f ca="1"/>
        <v>1166.5</v>
      </c>
      <c r="AS16" vm="2300">
        <f ca="1"/>
        <v>1165.5</v>
      </c>
      <c r="AT16" vm="2301">
        <f ca="1"/>
        <v>1171</v>
      </c>
      <c r="AU16" vm="2284">
        <f ca="1"/>
        <v>1180.5</v>
      </c>
      <c r="AV16" vm="2302">
        <f ca="1"/>
        <v>1212</v>
      </c>
      <c r="AW16" vm="2303">
        <f ca="1"/>
        <v>1231.5</v>
      </c>
      <c r="AX16" vm="2304">
        <f ca="1"/>
        <v>1204</v>
      </c>
      <c r="AY16" vm="2305">
        <f ca="1"/>
        <v>1229.5</v>
      </c>
      <c r="AZ16" vm="2306">
        <f ca="1"/>
        <v>1244</v>
      </c>
      <c r="BA16" vm="2307">
        <f ca="1"/>
        <v>1238</v>
      </c>
      <c r="BB16" vm="2308">
        <f ca="1"/>
        <v>1184.5</v>
      </c>
      <c r="BC16" vm="2309">
        <f ca="1"/>
        <v>1153.5</v>
      </c>
      <c r="BD16" vm="2310">
        <f ca="1"/>
        <v>1138.5</v>
      </c>
      <c r="BE16" vm="2311">
        <f ca="1"/>
        <v>1143</v>
      </c>
      <c r="BF16" vm="2312">
        <f ca="1"/>
        <v>1082</v>
      </c>
      <c r="BG16" vm="2313">
        <f ca="1"/>
        <v>1090</v>
      </c>
      <c r="BH16" vm="2314">
        <f ca="1"/>
        <v>1042</v>
      </c>
      <c r="BI16" vm="2315">
        <f ca="1"/>
        <v>1036</v>
      </c>
      <c r="BJ16" vm="2316">
        <f ca="1"/>
        <v>950</v>
      </c>
      <c r="BK16" vm="2317">
        <f ca="1"/>
        <v>929.4</v>
      </c>
      <c r="BL16" vm="2318">
        <f ca="1"/>
        <v>911</v>
      </c>
      <c r="BM16" vm="2319">
        <f ca="1"/>
        <v>924</v>
      </c>
      <c r="BN16" t="e" vm="44">
        <f ca="1"/>
        <v>#N/A</v>
      </c>
      <c r="BO16" vm="2320">
        <f ca="1"/>
        <v>919.4</v>
      </c>
      <c r="BP16" vm="2321">
        <f ca="1"/>
        <v>891.8</v>
      </c>
      <c r="BQ16" vm="2322">
        <f ca="1"/>
        <v>830</v>
      </c>
      <c r="BR16" vm="2323">
        <f ca="1"/>
        <v>800.2</v>
      </c>
      <c r="BS16" vm="2324">
        <f ca="1"/>
        <v>783.4</v>
      </c>
      <c r="BT16" vm="2325">
        <f ca="1"/>
        <v>791.4</v>
      </c>
      <c r="BU16" vm="2326">
        <f ca="1"/>
        <v>764.2</v>
      </c>
      <c r="BV16" vm="2327">
        <f ca="1"/>
        <v>774</v>
      </c>
      <c r="BW16" vm="2328">
        <f ca="1"/>
        <v>810.8</v>
      </c>
      <c r="BX16" vm="2329">
        <f ca="1"/>
        <v>811.8</v>
      </c>
      <c r="BY16" vm="2323">
        <f ca="1"/>
        <v>800.2</v>
      </c>
      <c r="BZ16" vm="2330">
        <f ca="1"/>
        <v>727.8</v>
      </c>
      <c r="CA16" vm="2331">
        <f ca="1"/>
        <v>743</v>
      </c>
      <c r="CB16" vm="2332">
        <f ca="1"/>
        <v>754.8</v>
      </c>
      <c r="CC16" vm="2333">
        <f ca="1"/>
        <v>783.6</v>
      </c>
      <c r="CD16" vm="2334">
        <f ca="1"/>
        <v>765</v>
      </c>
      <c r="CE16" vm="2335">
        <f ca="1"/>
        <v>769.6</v>
      </c>
      <c r="CF16" vm="2336">
        <f ca="1"/>
        <v>858.4</v>
      </c>
      <c r="CG16" vm="2337">
        <f ca="1"/>
        <v>901.4</v>
      </c>
      <c r="CH16" vm="2338">
        <f ca="1"/>
        <v>935.2</v>
      </c>
      <c r="CI16" vm="2339">
        <f ca="1"/>
        <v>930.8</v>
      </c>
      <c r="CJ16" vm="2340">
        <f ca="1"/>
        <v>908.6</v>
      </c>
      <c r="CK16" t="e" vm="44">
        <f ca="1"/>
        <v>#N/A</v>
      </c>
      <c r="CL16" t="e" vm="44">
        <f ca="1"/>
        <v>#N/A</v>
      </c>
      <c r="CM16" vm="2341">
        <f ca="1"/>
        <v>951.4</v>
      </c>
      <c r="CN16" vm="2342">
        <f ca="1"/>
        <v>920.8</v>
      </c>
      <c r="CO16" vm="2343">
        <f ca="1"/>
        <v>952.6</v>
      </c>
      <c r="CP16" vm="2344">
        <f ca="1"/>
        <v>915.4</v>
      </c>
      <c r="CQ16" vm="2345">
        <f ca="1"/>
        <v>916.8</v>
      </c>
      <c r="CR16" vm="2346">
        <f ca="1"/>
        <v>880</v>
      </c>
      <c r="CS16" vm="2347">
        <f ca="1"/>
        <v>784.6</v>
      </c>
      <c r="CT16" vm="2348">
        <f ca="1"/>
        <v>837.4</v>
      </c>
      <c r="CU16" vm="2349">
        <f ca="1"/>
        <v>787.4</v>
      </c>
      <c r="CV16" vm="2350">
        <f ca="1"/>
        <v>831</v>
      </c>
      <c r="CW16" vm="2351">
        <f ca="1"/>
        <v>877.6</v>
      </c>
      <c r="CX16" vm="2352">
        <f ca="1"/>
        <v>855.6</v>
      </c>
      <c r="CY16" vm="2353">
        <f ca="1"/>
        <v>819.8</v>
      </c>
      <c r="CZ16" vm="2354">
        <f ca="1"/>
        <v>855.4</v>
      </c>
      <c r="DA16" vm="2355">
        <f ca="1"/>
        <v>870.6</v>
      </c>
      <c r="DB16" vm="2356">
        <f ca="1"/>
        <v>860</v>
      </c>
      <c r="DC16" vm="2357">
        <f ca="1"/>
        <v>863.4</v>
      </c>
      <c r="DD16" vm="2358">
        <f ca="1"/>
        <v>801</v>
      </c>
      <c r="DE16" vm="2359">
        <f ca="1"/>
        <v>781.2</v>
      </c>
      <c r="DF16" vm="2360">
        <f ca="1"/>
        <v>814</v>
      </c>
      <c r="DG16" vm="2361">
        <f ca="1"/>
        <v>784.8</v>
      </c>
      <c r="DH16" vm="2362">
        <f ca="1"/>
        <v>805.4</v>
      </c>
      <c r="DI16" vm="2363">
        <f ca="1"/>
        <v>823.4</v>
      </c>
      <c r="DJ16" vm="2364">
        <f ca="1"/>
        <v>851.4</v>
      </c>
      <c r="DK16" vm="2365">
        <f ca="1"/>
        <v>867</v>
      </c>
      <c r="DL16" vm="2366">
        <f ca="1"/>
        <v>835.6</v>
      </c>
      <c r="DM16" vm="2367">
        <f ca="1"/>
        <v>831.6</v>
      </c>
      <c r="DN16" vm="2368">
        <f ca="1"/>
        <v>813</v>
      </c>
      <c r="DO16" vm="2369">
        <f ca="1"/>
        <v>770</v>
      </c>
      <c r="DP16" vm="2370">
        <f ca="1"/>
        <v>759.4</v>
      </c>
      <c r="DQ16" vm="2371">
        <f ca="1"/>
        <v>779.8</v>
      </c>
      <c r="DR16" vm="2332">
        <f ca="1"/>
        <v>754.8</v>
      </c>
      <c r="DS16" vm="2372">
        <f ca="1"/>
        <v>774.8</v>
      </c>
      <c r="DT16" vm="2373">
        <f ca="1"/>
        <v>753.2</v>
      </c>
      <c r="DU16" vm="2374">
        <f ca="1"/>
        <v>791.6</v>
      </c>
      <c r="DV16" vm="2375">
        <f ca="1"/>
        <v>759.6</v>
      </c>
      <c r="DW16" vm="2376">
        <f ca="1"/>
        <v>736</v>
      </c>
      <c r="DX16" vm="2377">
        <f ca="1"/>
        <v>768.8</v>
      </c>
      <c r="DY16" vm="2378">
        <f ca="1"/>
        <v>785.8</v>
      </c>
      <c r="DZ16" vm="2379">
        <f ca="1"/>
        <v>839.4</v>
      </c>
      <c r="EA16" vm="2380">
        <f ca="1"/>
        <v>876</v>
      </c>
      <c r="EB16" vm="2381">
        <f ca="1"/>
        <v>869.6</v>
      </c>
      <c r="EC16" vm="2382">
        <f ca="1"/>
        <v>912.2</v>
      </c>
      <c r="ED16" vm="2383">
        <f ca="1"/>
        <v>940</v>
      </c>
      <c r="EE16" vm="2384">
        <f ca="1"/>
        <v>880.6</v>
      </c>
      <c r="EF16" vm="2385">
        <f ca="1"/>
        <v>891.2</v>
      </c>
      <c r="EG16" vm="2386">
        <f ca="1"/>
        <v>867.4</v>
      </c>
      <c r="EH16" vm="2387">
        <f ca="1"/>
        <v>925</v>
      </c>
      <c r="EI16" vm="2388">
        <f ca="1"/>
        <v>932.4</v>
      </c>
      <c r="EJ16" vm="2389">
        <f ca="1"/>
        <v>928.4</v>
      </c>
      <c r="EK16" vm="2390">
        <f ca="1"/>
        <v>944.8</v>
      </c>
      <c r="EL16" vm="2391">
        <f ca="1"/>
        <v>931.8</v>
      </c>
      <c r="EM16" vm="2392">
        <f ca="1"/>
        <v>921.8</v>
      </c>
      <c r="EN16" vm="2393">
        <f ca="1"/>
        <v>901</v>
      </c>
      <c r="EO16" vm="2394">
        <f ca="1"/>
        <v>877</v>
      </c>
      <c r="EP16" vm="2395">
        <f ca="1"/>
        <v>841</v>
      </c>
      <c r="EQ16" vm="2396">
        <f ca="1"/>
        <v>798.8</v>
      </c>
      <c r="ER16" vm="2397">
        <f ca="1"/>
        <v>786.2</v>
      </c>
      <c r="ES16" vm="2398">
        <f ca="1"/>
        <v>763.8</v>
      </c>
      <c r="ET16" vm="2399">
        <f ca="1"/>
        <v>731.2</v>
      </c>
      <c r="EU16" t="e" vm="44">
        <f ca="1"/>
        <v>#N/A</v>
      </c>
      <c r="EV16" vm="2400">
        <f ca="1"/>
        <v>720</v>
      </c>
      <c r="EW16" vm="2401">
        <f ca="1"/>
        <v>726</v>
      </c>
      <c r="EX16" vm="2402">
        <f ca="1"/>
        <v>684.2</v>
      </c>
      <c r="EY16" vm="2403">
        <f ca="1"/>
        <v>704</v>
      </c>
      <c r="EZ16" vm="2404">
        <f ca="1"/>
        <v>719.6</v>
      </c>
      <c r="FA16" vm="2405">
        <f ca="1"/>
        <v>734.8</v>
      </c>
      <c r="FB16" vm="2406">
        <f ca="1"/>
        <v>733.8</v>
      </c>
      <c r="FC16" vm="2407">
        <f ca="1"/>
        <v>751.2</v>
      </c>
      <c r="FD16" vm="2408">
        <f ca="1"/>
        <v>756.8</v>
      </c>
      <c r="FE16" vm="2409">
        <f ca="1"/>
        <v>795.2</v>
      </c>
      <c r="FF16" vm="2410">
        <f ca="1"/>
        <v>679.2</v>
      </c>
      <c r="FG16" vm="2411">
        <f ca="1"/>
        <v>623.20000000000005</v>
      </c>
      <c r="FH16" vm="2412">
        <f ca="1"/>
        <v>650</v>
      </c>
      <c r="FI16" vm="2413">
        <f ca="1"/>
        <v>671</v>
      </c>
      <c r="FJ16" t="e" vm="44">
        <f ca="1"/>
        <v>#N/A</v>
      </c>
      <c r="FK16" vm="2414">
        <f ca="1"/>
        <v>606.4</v>
      </c>
      <c r="FL16" vm="550">
        <f ca="1"/>
        <v>575</v>
      </c>
      <c r="FM16" vm="2415">
        <f ca="1"/>
        <v>557.6</v>
      </c>
      <c r="FN16" vm="2416">
        <f ca="1"/>
        <v>553.4</v>
      </c>
      <c r="FO16" vm="2417">
        <f ca="1"/>
        <v>556.20000000000005</v>
      </c>
      <c r="FP16" vm="1467">
        <f ca="1"/>
        <v>541.20000000000005</v>
      </c>
      <c r="FQ16" vm="1882">
        <f ca="1"/>
        <v>522.4</v>
      </c>
      <c r="FR16" vm="2418">
        <f ca="1"/>
        <v>469.3</v>
      </c>
      <c r="FS16" vm="2419">
        <f ca="1"/>
        <v>472.5</v>
      </c>
      <c r="FT16" vm="2420">
        <f ca="1"/>
        <v>465.7</v>
      </c>
      <c r="FU16" vm="2421">
        <f ca="1"/>
        <v>507</v>
      </c>
      <c r="FV16" vm="2422">
        <f ca="1"/>
        <v>456.1</v>
      </c>
      <c r="FW16" vm="2423">
        <f ca="1"/>
        <v>458.6</v>
      </c>
      <c r="FX16" vm="2424">
        <f ca="1"/>
        <v>432.1</v>
      </c>
      <c r="FY16" vm="2425">
        <f ca="1"/>
        <v>437.8</v>
      </c>
      <c r="FZ16" vm="2426">
        <f ca="1"/>
        <v>414.5</v>
      </c>
      <c r="GA16" vm="2427">
        <f ca="1"/>
        <v>393.1</v>
      </c>
      <c r="GB16" vm="2428">
        <f ca="1"/>
        <v>435.8</v>
      </c>
      <c r="GC16" vm="1985">
        <f ca="1"/>
        <v>456.8</v>
      </c>
      <c r="GD16" vm="2429">
        <f ca="1"/>
        <v>473.9</v>
      </c>
      <c r="GE16" vm="2430">
        <f ca="1"/>
        <v>480.1</v>
      </c>
      <c r="GF16" vm="2431">
        <f ca="1"/>
        <v>478</v>
      </c>
      <c r="GG16" vm="2432">
        <f ca="1"/>
        <v>493.9</v>
      </c>
      <c r="GH16" vm="443">
        <f ca="1"/>
        <v>484.6</v>
      </c>
      <c r="GI16" vm="1987">
        <f ca="1"/>
        <v>479.4</v>
      </c>
      <c r="GJ16" vm="2433">
        <f ca="1"/>
        <v>504.8</v>
      </c>
      <c r="GK16" vm="1897">
        <f ca="1"/>
        <v>501.4</v>
      </c>
      <c r="GL16" vm="2434">
        <f ca="1"/>
        <v>495.2</v>
      </c>
      <c r="GM16" vm="1990">
        <f ca="1"/>
        <v>470.2</v>
      </c>
      <c r="GN16" vm="1374">
        <f ca="1"/>
        <v>472.4</v>
      </c>
      <c r="GO16" vm="2435">
        <f ca="1"/>
        <v>654.6</v>
      </c>
      <c r="GP16" vm="2436">
        <f ca="1"/>
        <v>650.4</v>
      </c>
      <c r="GQ16" vm="618">
        <f ca="1"/>
        <v>639</v>
      </c>
      <c r="GR16" vm="2437">
        <f ca="1"/>
        <v>634</v>
      </c>
      <c r="GS16" vm="2438">
        <f ca="1"/>
        <v>674.2</v>
      </c>
      <c r="GT16" vm="2439">
        <f ca="1"/>
        <v>703.6</v>
      </c>
      <c r="GU16" vm="2440">
        <f ca="1"/>
        <v>668.4</v>
      </c>
      <c r="GV16" vm="2441">
        <f ca="1"/>
        <v>713.2</v>
      </c>
      <c r="GW16" vm="2442">
        <f ca="1"/>
        <v>812</v>
      </c>
      <c r="GX16" vm="2443">
        <f ca="1"/>
        <v>925.6</v>
      </c>
      <c r="GY16" vm="2444">
        <f ca="1"/>
        <v>770.2</v>
      </c>
      <c r="GZ16" vm="2401">
        <f ca="1"/>
        <v>726</v>
      </c>
      <c r="HA16" vm="2445">
        <f ca="1"/>
        <v>663.4</v>
      </c>
      <c r="HB16" vm="2446">
        <f ca="1"/>
        <v>678.2</v>
      </c>
      <c r="HC16" vm="2447">
        <f ca="1"/>
        <v>645.20000000000005</v>
      </c>
      <c r="HD16" vm="2448">
        <f ca="1"/>
        <v>631.20000000000005</v>
      </c>
      <c r="HE16" vm="2449">
        <f ca="1"/>
        <v>657.6</v>
      </c>
      <c r="HF16" vm="2445">
        <f ca="1"/>
        <v>663.4</v>
      </c>
      <c r="HG16" vm="2450">
        <f ca="1"/>
        <v>649.79999999999995</v>
      </c>
      <c r="HH16" vm="2451">
        <f ca="1"/>
        <v>633.79999999999995</v>
      </c>
      <c r="HI16" vm="2452">
        <f ca="1"/>
        <v>617</v>
      </c>
      <c r="HJ16" vm="2453">
        <f ca="1"/>
        <v>622.6</v>
      </c>
      <c r="HK16" vm="2454">
        <f ca="1"/>
        <v>664.8</v>
      </c>
      <c r="HL16" vm="2455">
        <f ca="1"/>
        <v>670.4</v>
      </c>
      <c r="HM16" vm="2456">
        <f ca="1"/>
        <v>663.2</v>
      </c>
      <c r="HN16" vm="2457">
        <f ca="1"/>
        <v>662.2</v>
      </c>
      <c r="HO16" vm="2458">
        <f ca="1"/>
        <v>685.8</v>
      </c>
      <c r="HP16" vm="2459">
        <f ca="1"/>
        <v>675.8</v>
      </c>
      <c r="HQ16" vm="2460">
        <f ca="1"/>
        <v>686.2</v>
      </c>
      <c r="HR16" vm="2461">
        <f ca="1"/>
        <v>669.4</v>
      </c>
      <c r="HS16" vm="2462">
        <f ca="1"/>
        <v>700</v>
      </c>
      <c r="HT16" vm="2463">
        <f ca="1"/>
        <v>688.6</v>
      </c>
      <c r="HU16" vm="2464">
        <f ca="1"/>
        <v>660</v>
      </c>
      <c r="HV16" vm="2465">
        <f ca="1"/>
        <v>629.6</v>
      </c>
      <c r="HW16" vm="2437">
        <f ca="1"/>
        <v>634</v>
      </c>
      <c r="HX16" vm="2466">
        <f ca="1"/>
        <v>621.6</v>
      </c>
      <c r="HY16" vm="2467">
        <f ca="1"/>
        <v>651.6</v>
      </c>
      <c r="HZ16" vm="2468">
        <f ca="1"/>
        <v>629.20000000000005</v>
      </c>
      <c r="IA16" vm="2469">
        <f ca="1"/>
        <v>626.6</v>
      </c>
      <c r="IB16" t="e" vm="44">
        <f ca="1"/>
        <v>#N/A</v>
      </c>
      <c r="IC16" vm="2470">
        <f ca="1"/>
        <v>623.79999999999995</v>
      </c>
      <c r="ID16" vm="2471">
        <f ca="1"/>
        <v>633.4</v>
      </c>
      <c r="IE16" vm="2472">
        <f ca="1"/>
        <v>616.79999999999995</v>
      </c>
      <c r="IF16" t="e" vm="44">
        <f ca="1"/>
        <v>#N/A</v>
      </c>
      <c r="IG16" vm="2473">
        <f ca="1"/>
        <v>648.6</v>
      </c>
      <c r="IH16" vm="2474">
        <f ca="1"/>
        <v>707.2</v>
      </c>
      <c r="II16" vm="2475">
        <f ca="1"/>
        <v>712.6</v>
      </c>
      <c r="IJ16" vm="2476">
        <f ca="1"/>
        <v>718</v>
      </c>
      <c r="IK16" vm="2477">
        <f ca="1"/>
        <v>743.2</v>
      </c>
      <c r="IL16" vm="2478">
        <f ca="1"/>
        <v>720.4</v>
      </c>
      <c r="IM16" vm="2479">
        <f ca="1"/>
        <v>732</v>
      </c>
      <c r="IN16" vm="2480">
        <f ca="1"/>
        <v>757.8</v>
      </c>
      <c r="IO16" vm="2481">
        <f ca="1"/>
        <v>768.2</v>
      </c>
      <c r="IP16" vm="2482">
        <f ca="1"/>
        <v>808</v>
      </c>
      <c r="IQ16" vm="2483">
        <f ca="1"/>
        <v>733</v>
      </c>
      <c r="IR16" vm="2484">
        <f ca="1"/>
        <v>761.8</v>
      </c>
      <c r="IS16" vm="2485">
        <f ca="1"/>
        <v>707.8</v>
      </c>
      <c r="IT16" vm="2485">
        <f ca="1"/>
        <v>707.8</v>
      </c>
      <c r="IU16" vm="2486">
        <f ca="1"/>
        <v>735.6</v>
      </c>
      <c r="IV16" vm="2487">
        <f ca="1"/>
        <v>733.2</v>
      </c>
      <c r="IW16" vm="2488">
        <f ca="1"/>
        <v>697</v>
      </c>
      <c r="IX16" vm="626">
        <f ca="1"/>
        <v>683</v>
      </c>
      <c r="IY16" vm="2489">
        <f ca="1"/>
        <v>689.4</v>
      </c>
      <c r="IZ16" vm="2490">
        <f ca="1"/>
        <v>682.4</v>
      </c>
      <c r="JA16" vm="599">
        <f ca="1"/>
        <v>646</v>
      </c>
      <c r="JB16" vm="2491">
        <f ca="1"/>
        <v>660.2</v>
      </c>
      <c r="JC16" vm="2405">
        <f ca="1"/>
        <v>734.8</v>
      </c>
      <c r="JD16" vm="2492">
        <f ca="1"/>
        <v>738.6</v>
      </c>
      <c r="JE16" vm="2493">
        <f ca="1"/>
        <v>713.8</v>
      </c>
      <c r="JF16" vm="2494">
        <f ca="1"/>
        <v>717.6</v>
      </c>
    </row>
    <row r="17" spans="1:266" x14ac:dyDescent="0.2">
      <c r="A17" s="2" t="e" vm="2495">
        <v>#VALUE!</v>
      </c>
      <c r="B17" s="2" t="str">
        <v>Homebuilding &amp; Construction Supplies</v>
      </c>
      <c r="C17" s="66">
        <v>1</v>
      </c>
      <c r="D17" s="67">
        <v>1493.5</v>
      </c>
      <c r="E17" s="68">
        <v>1493.5</v>
      </c>
      <c r="F17" s="40">
        <v>29</v>
      </c>
      <c r="G17" s="36">
        <v>1.9801980198019802E-2</v>
      </c>
      <c r="H17" s="69">
        <v>293.04999999999995</v>
      </c>
      <c r="I17" s="70"/>
      <c r="J17" s="21" cm="1" vm="2496">
        <f t="array" aca="1" ref="J17:JF17" ca="1">TRANSPOSE(_xlfn.STOCKHISTORY(A17,TODAY()-365,TODAY(),0,0,1))</f>
        <v>2472</v>
      </c>
      <c r="K17" vm="2497">
        <f ca="1"/>
        <v>2450</v>
      </c>
      <c r="L17" vm="2498">
        <f ca="1"/>
        <v>2449</v>
      </c>
      <c r="M17" vm="2499">
        <f ca="1"/>
        <v>2445</v>
      </c>
      <c r="N17" vm="2500">
        <f ca="1"/>
        <v>2470</v>
      </c>
      <c r="O17" vm="2501">
        <f ca="1"/>
        <v>2444</v>
      </c>
      <c r="P17" vm="2502">
        <f ca="1"/>
        <v>2408</v>
      </c>
      <c r="Q17" vm="2503">
        <f ca="1"/>
        <v>2414</v>
      </c>
      <c r="R17" vm="2502">
        <f ca="1"/>
        <v>2408</v>
      </c>
      <c r="S17" vm="2504">
        <f ca="1"/>
        <v>2405</v>
      </c>
      <c r="T17" vm="2505">
        <f ca="1"/>
        <v>2382</v>
      </c>
      <c r="U17" vm="2506">
        <f ca="1"/>
        <v>2274</v>
      </c>
      <c r="V17" vm="2507">
        <f ca="1"/>
        <v>2325</v>
      </c>
      <c r="W17" vm="2508">
        <f ca="1"/>
        <v>2413</v>
      </c>
      <c r="X17" vm="2509">
        <f ca="1"/>
        <v>2322</v>
      </c>
      <c r="Y17" vm="2510">
        <f ca="1"/>
        <v>2370</v>
      </c>
      <c r="Z17" vm="2511">
        <f ca="1"/>
        <v>2340</v>
      </c>
      <c r="AA17" vm="2512">
        <f ca="1"/>
        <v>2298</v>
      </c>
      <c r="AB17" vm="2513">
        <f ca="1"/>
        <v>2310</v>
      </c>
      <c r="AC17" vm="2514">
        <f ca="1"/>
        <v>2278</v>
      </c>
      <c r="AD17" vm="2515">
        <f ca="1"/>
        <v>2335</v>
      </c>
      <c r="AE17" vm="2516">
        <f ca="1"/>
        <v>2120</v>
      </c>
      <c r="AF17" vm="2517">
        <f ca="1"/>
        <v>2172</v>
      </c>
      <c r="AG17" vm="2518">
        <f ca="1"/>
        <v>2292</v>
      </c>
      <c r="AH17" vm="2519">
        <f ca="1"/>
        <v>2228</v>
      </c>
      <c r="AI17" vm="2520">
        <f ca="1"/>
        <v>2302</v>
      </c>
      <c r="AJ17" vm="2521">
        <f ca="1"/>
        <v>2276</v>
      </c>
      <c r="AK17" vm="2522">
        <f ca="1"/>
        <v>2273</v>
      </c>
      <c r="AL17" vm="2523">
        <f ca="1"/>
        <v>2264</v>
      </c>
      <c r="AM17" vm="2524">
        <f ca="1"/>
        <v>2283</v>
      </c>
      <c r="AN17" vm="2525">
        <f ca="1"/>
        <v>2227</v>
      </c>
      <c r="AO17" vm="2526">
        <f ca="1"/>
        <v>2192</v>
      </c>
      <c r="AP17" vm="2527">
        <f ca="1"/>
        <v>2096</v>
      </c>
      <c r="AQ17" vm="2528">
        <f ca="1"/>
        <v>2093</v>
      </c>
      <c r="AR17" vm="2529">
        <f ca="1"/>
        <v>2163</v>
      </c>
      <c r="AS17" vm="2530">
        <f ca="1"/>
        <v>2147</v>
      </c>
      <c r="AT17" vm="2531">
        <f ca="1"/>
        <v>2151</v>
      </c>
      <c r="AU17" vm="2532">
        <f ca="1"/>
        <v>2148</v>
      </c>
      <c r="AV17" vm="2533">
        <f ca="1"/>
        <v>2210</v>
      </c>
      <c r="AW17" vm="2534">
        <f ca="1"/>
        <v>2212</v>
      </c>
      <c r="AX17" vm="2535">
        <f ca="1"/>
        <v>2237</v>
      </c>
      <c r="AY17" vm="2536">
        <f ca="1"/>
        <v>2171</v>
      </c>
      <c r="AZ17" vm="2526">
        <f ca="1"/>
        <v>2192</v>
      </c>
      <c r="BA17" vm="2537">
        <f ca="1"/>
        <v>2157</v>
      </c>
      <c r="BB17" vm="2538">
        <f ca="1"/>
        <v>2183</v>
      </c>
      <c r="BC17" vm="2539">
        <f ca="1"/>
        <v>2136</v>
      </c>
      <c r="BD17" vm="2540">
        <f ca="1"/>
        <v>2170</v>
      </c>
      <c r="BE17" vm="2541">
        <f ca="1"/>
        <v>2185</v>
      </c>
      <c r="BF17" vm="2542">
        <f ca="1"/>
        <v>2215</v>
      </c>
      <c r="BG17" vm="2543">
        <f ca="1"/>
        <v>2247</v>
      </c>
      <c r="BH17" vm="2542">
        <f ca="1"/>
        <v>2215</v>
      </c>
      <c r="BI17" vm="2544">
        <f ca="1"/>
        <v>2194</v>
      </c>
      <c r="BJ17" vm="2545">
        <f ca="1"/>
        <v>2180</v>
      </c>
      <c r="BK17" vm="2546">
        <f ca="1"/>
        <v>2076</v>
      </c>
      <c r="BL17" vm="1093">
        <f ca="1"/>
        <v>2090</v>
      </c>
      <c r="BM17" vm="2547">
        <f ca="1"/>
        <v>2100</v>
      </c>
      <c r="BN17" t="e" vm="44">
        <f ca="1"/>
        <v>#N/A</v>
      </c>
      <c r="BO17" vm="2548">
        <f ca="1"/>
        <v>2133</v>
      </c>
      <c r="BP17" vm="2549">
        <f ca="1"/>
        <v>2094</v>
      </c>
      <c r="BQ17" vm="2550">
        <f ca="1"/>
        <v>2095</v>
      </c>
      <c r="BR17" vm="2551">
        <f ca="1"/>
        <v>2039</v>
      </c>
      <c r="BS17" vm="2552">
        <f ca="1"/>
        <v>2032</v>
      </c>
      <c r="BT17" vm="2553">
        <f ca="1"/>
        <v>2075</v>
      </c>
      <c r="BU17" vm="2554">
        <f ca="1"/>
        <v>2087</v>
      </c>
      <c r="BV17" vm="2555">
        <f ca="1"/>
        <v>2097</v>
      </c>
      <c r="BW17" vm="2556">
        <f ca="1"/>
        <v>2111</v>
      </c>
      <c r="BX17" vm="2557">
        <f ca="1"/>
        <v>2105</v>
      </c>
      <c r="BY17" vm="2558">
        <f ca="1"/>
        <v>2141</v>
      </c>
      <c r="BZ17" vm="2559">
        <f ca="1"/>
        <v>2116</v>
      </c>
      <c r="CA17" vm="2560">
        <f ca="1"/>
        <v>2083</v>
      </c>
      <c r="CB17" vm="2516">
        <f ca="1"/>
        <v>2120</v>
      </c>
      <c r="CC17" vm="2561">
        <f ca="1"/>
        <v>2146</v>
      </c>
      <c r="CD17" vm="2531">
        <f ca="1"/>
        <v>2151</v>
      </c>
      <c r="CE17" vm="2562">
        <f ca="1"/>
        <v>2161</v>
      </c>
      <c r="CF17" vm="2563">
        <f ca="1"/>
        <v>2242</v>
      </c>
      <c r="CG17" vm="2535">
        <f ca="1"/>
        <v>2237</v>
      </c>
      <c r="CH17" vm="2564">
        <f ca="1"/>
        <v>2254</v>
      </c>
      <c r="CI17" vm="2565">
        <f ca="1"/>
        <v>2177</v>
      </c>
      <c r="CJ17" vm="2541">
        <f ca="1"/>
        <v>2185</v>
      </c>
      <c r="CK17" t="e" vm="44">
        <f ca="1"/>
        <v>#N/A</v>
      </c>
      <c r="CL17" t="e" vm="44">
        <f ca="1"/>
        <v>#N/A</v>
      </c>
      <c r="CM17" vm="2566">
        <f ca="1"/>
        <v>2246</v>
      </c>
      <c r="CN17" vm="2567">
        <f ca="1"/>
        <v>2230</v>
      </c>
      <c r="CO17" vm="2568">
        <f ca="1"/>
        <v>2218</v>
      </c>
      <c r="CP17" vm="2569">
        <f ca="1"/>
        <v>2193</v>
      </c>
      <c r="CQ17" vm="2526">
        <f ca="1"/>
        <v>2192</v>
      </c>
      <c r="CR17" vm="2570">
        <f ca="1"/>
        <v>2118</v>
      </c>
      <c r="CS17" vm="2571">
        <f ca="1"/>
        <v>2150</v>
      </c>
      <c r="CT17" vm="2572">
        <f ca="1"/>
        <v>2195</v>
      </c>
      <c r="CU17" vm="1259">
        <f ca="1"/>
        <v>1932</v>
      </c>
      <c r="CV17" vm="2573">
        <f ca="1"/>
        <v>1937.5</v>
      </c>
      <c r="CW17" vm="2574">
        <f ca="1"/>
        <v>1851</v>
      </c>
      <c r="CX17" vm="2575">
        <f ca="1"/>
        <v>1850</v>
      </c>
      <c r="CY17" vm="1136">
        <f ca="1"/>
        <v>1808</v>
      </c>
      <c r="CZ17" vm="2576">
        <f ca="1"/>
        <v>1826</v>
      </c>
      <c r="DA17" vm="2577">
        <f ca="1"/>
        <v>1871.5</v>
      </c>
      <c r="DB17" vm="2578">
        <f ca="1"/>
        <v>1894.5</v>
      </c>
      <c r="DC17" vm="1107">
        <f ca="1"/>
        <v>1909</v>
      </c>
      <c r="DD17" vm="1103">
        <f ca="1"/>
        <v>1915</v>
      </c>
      <c r="DE17" vm="2579">
        <f ca="1"/>
        <v>1863</v>
      </c>
      <c r="DF17" vm="2580">
        <f ca="1"/>
        <v>1874</v>
      </c>
      <c r="DG17" vm="2581">
        <f ca="1"/>
        <v>1892.5</v>
      </c>
      <c r="DH17" vm="2582">
        <f ca="1"/>
        <v>1836</v>
      </c>
      <c r="DI17" vm="1084">
        <f ca="1"/>
        <v>1865</v>
      </c>
      <c r="DJ17" vm="2583">
        <f ca="1"/>
        <v>1772.5</v>
      </c>
      <c r="DK17" vm="2584">
        <f ca="1"/>
        <v>1776.5</v>
      </c>
      <c r="DL17" vm="2585">
        <f ca="1"/>
        <v>1783.5</v>
      </c>
      <c r="DM17" vm="2586">
        <f ca="1"/>
        <v>1797.5</v>
      </c>
      <c r="DN17" vm="2587">
        <f ca="1"/>
        <v>1766.5</v>
      </c>
      <c r="DO17" vm="1242">
        <f ca="1"/>
        <v>1732</v>
      </c>
      <c r="DP17" vm="2588">
        <f ca="1"/>
        <v>1761.5</v>
      </c>
      <c r="DQ17" vm="2589">
        <f ca="1"/>
        <v>1776</v>
      </c>
      <c r="DR17" vm="2590">
        <f ca="1"/>
        <v>1811.5</v>
      </c>
      <c r="DS17" vm="2591">
        <f ca="1"/>
        <v>1799</v>
      </c>
      <c r="DT17" vm="2592">
        <f ca="1"/>
        <v>1844</v>
      </c>
      <c r="DU17" vm="2593">
        <f ca="1"/>
        <v>1857.5</v>
      </c>
      <c r="DV17" vm="2594">
        <f ca="1"/>
        <v>1876</v>
      </c>
      <c r="DW17" vm="2592">
        <f ca="1"/>
        <v>1844</v>
      </c>
      <c r="DX17" vm="2595">
        <f ca="1"/>
        <v>1855</v>
      </c>
      <c r="DY17" vm="2596">
        <f ca="1"/>
        <v>1882</v>
      </c>
      <c r="DZ17" vm="2597">
        <f ca="1"/>
        <v>1884</v>
      </c>
      <c r="EA17" vm="2598">
        <f ca="1"/>
        <v>1904</v>
      </c>
      <c r="EB17" vm="2599">
        <f ca="1"/>
        <v>1825</v>
      </c>
      <c r="EC17" vm="1139">
        <f ca="1"/>
        <v>1875</v>
      </c>
      <c r="ED17" vm="2600">
        <f ca="1"/>
        <v>1889.5</v>
      </c>
      <c r="EE17" vm="2601">
        <f ca="1"/>
        <v>1850.5</v>
      </c>
      <c r="EF17" vm="2602">
        <f ca="1"/>
        <v>1864.5</v>
      </c>
      <c r="EG17" vm="2603">
        <f ca="1"/>
        <v>1825.5</v>
      </c>
      <c r="EH17" vm="2604">
        <f ca="1"/>
        <v>1889</v>
      </c>
      <c r="EI17" vm="2605">
        <f ca="1"/>
        <v>1856</v>
      </c>
      <c r="EJ17" vm="2606">
        <f ca="1"/>
        <v>1847</v>
      </c>
      <c r="EK17" vm="2607">
        <f ca="1"/>
        <v>1855.5</v>
      </c>
      <c r="EL17" vm="2608">
        <f ca="1"/>
        <v>1849</v>
      </c>
      <c r="EM17" vm="1189">
        <f ca="1"/>
        <v>1704</v>
      </c>
      <c r="EN17" vm="2609">
        <f ca="1"/>
        <v>1741</v>
      </c>
      <c r="EO17" vm="2610">
        <f ca="1"/>
        <v>1670</v>
      </c>
      <c r="EP17" vm="1162">
        <f ca="1"/>
        <v>1618</v>
      </c>
      <c r="EQ17" vm="2611">
        <f ca="1"/>
        <v>1582.5</v>
      </c>
      <c r="ER17" vm="2612">
        <f ca="1"/>
        <v>1544</v>
      </c>
      <c r="ES17" vm="2613">
        <f ca="1"/>
        <v>1485</v>
      </c>
      <c r="ET17" vm="2614">
        <f ca="1"/>
        <v>1497.5</v>
      </c>
      <c r="EU17" t="e" vm="44">
        <f ca="1"/>
        <v>#N/A</v>
      </c>
      <c r="EV17" vm="2615">
        <f ca="1"/>
        <v>1500.5</v>
      </c>
      <c r="EW17" vm="2616">
        <f ca="1"/>
        <v>1476</v>
      </c>
      <c r="EX17" vm="2617">
        <f ca="1"/>
        <v>1470</v>
      </c>
      <c r="EY17" vm="2618">
        <f ca="1"/>
        <v>1442</v>
      </c>
      <c r="EZ17" vm="2619">
        <f ca="1"/>
        <v>1452</v>
      </c>
      <c r="FA17" vm="1210">
        <f ca="1"/>
        <v>1497</v>
      </c>
      <c r="FB17" vm="2617">
        <f ca="1"/>
        <v>1470</v>
      </c>
      <c r="FC17" vm="2620">
        <f ca="1"/>
        <v>1464.5</v>
      </c>
      <c r="FD17" vm="2621">
        <f ca="1"/>
        <v>1502</v>
      </c>
      <c r="FE17" vm="2622">
        <f ca="1"/>
        <v>1519.5</v>
      </c>
      <c r="FF17" vm="2623">
        <f ca="1"/>
        <v>1460</v>
      </c>
      <c r="FG17" vm="2624">
        <f ca="1"/>
        <v>1421</v>
      </c>
      <c r="FH17" vm="2619">
        <f ca="1"/>
        <v>1452</v>
      </c>
      <c r="FI17" vm="2625">
        <f ca="1"/>
        <v>1430</v>
      </c>
      <c r="FJ17" t="e" vm="44">
        <f ca="1"/>
        <v>#N/A</v>
      </c>
      <c r="FK17" vm="2626">
        <f ca="1"/>
        <v>1337</v>
      </c>
      <c r="FL17" vm="1589">
        <f ca="1"/>
        <v>1400</v>
      </c>
      <c r="FM17" vm="2627">
        <f ca="1"/>
        <v>1375.5</v>
      </c>
      <c r="FN17" vm="2628">
        <f ca="1"/>
        <v>1350</v>
      </c>
      <c r="FO17" vm="2629">
        <f ca="1"/>
        <v>1260.5</v>
      </c>
      <c r="FP17" vm="2630">
        <f ca="1"/>
        <v>1208</v>
      </c>
      <c r="FQ17" vm="2631">
        <f ca="1"/>
        <v>1250</v>
      </c>
      <c r="FR17" vm="2286">
        <f ca="1"/>
        <v>1175</v>
      </c>
      <c r="FS17" vm="2632">
        <f ca="1"/>
        <v>1237.5</v>
      </c>
      <c r="FT17" vm="2633">
        <f ca="1"/>
        <v>1277</v>
      </c>
      <c r="FU17" vm="2634">
        <f ca="1"/>
        <v>1303.5</v>
      </c>
      <c r="FV17" vm="2635">
        <f ca="1"/>
        <v>1266.5</v>
      </c>
      <c r="FW17" vm="2636">
        <f ca="1"/>
        <v>1262</v>
      </c>
      <c r="FX17" vm="2637">
        <f ca="1"/>
        <v>1216</v>
      </c>
      <c r="FY17" vm="2638">
        <f ca="1"/>
        <v>1215</v>
      </c>
      <c r="FZ17" vm="2639">
        <f ca="1"/>
        <v>1213.5</v>
      </c>
      <c r="GA17" vm="2310">
        <f ca="1"/>
        <v>1138.5</v>
      </c>
      <c r="GB17" vm="2640">
        <f ca="1"/>
        <v>1196.5</v>
      </c>
      <c r="GC17" vm="2641">
        <f ca="1"/>
        <v>1211</v>
      </c>
      <c r="GD17" vm="2642">
        <f ca="1"/>
        <v>1269.5</v>
      </c>
      <c r="GE17" vm="2642">
        <f ca="1"/>
        <v>1269.5</v>
      </c>
      <c r="GF17" vm="2643">
        <f ca="1"/>
        <v>1233</v>
      </c>
      <c r="GG17" vm="2644">
        <f ca="1"/>
        <v>1239</v>
      </c>
      <c r="GH17" vm="2645">
        <f ca="1"/>
        <v>1218.5</v>
      </c>
      <c r="GI17" vm="2646">
        <f ca="1"/>
        <v>1273</v>
      </c>
      <c r="GJ17" vm="2647">
        <f ca="1"/>
        <v>1302.5</v>
      </c>
      <c r="GK17" vm="2271">
        <f ca="1"/>
        <v>1322</v>
      </c>
      <c r="GL17" vm="2648">
        <f ca="1"/>
        <v>1321.5</v>
      </c>
      <c r="GM17" vm="2649">
        <f ca="1"/>
        <v>1312</v>
      </c>
      <c r="GN17" vm="2650">
        <f ca="1"/>
        <v>1305</v>
      </c>
      <c r="GO17" vm="2271">
        <f ca="1"/>
        <v>1322</v>
      </c>
      <c r="GP17" vm="2651">
        <f ca="1"/>
        <v>1321</v>
      </c>
      <c r="GQ17" vm="2652">
        <f ca="1"/>
        <v>1295</v>
      </c>
      <c r="GR17" vm="2653">
        <f ca="1"/>
        <v>1330</v>
      </c>
      <c r="GS17" vm="2654">
        <f ca="1"/>
        <v>1323</v>
      </c>
      <c r="GT17" vm="2655">
        <f ca="1"/>
        <v>1254</v>
      </c>
      <c r="GU17" vm="2656">
        <f ca="1"/>
        <v>1281.5</v>
      </c>
      <c r="GV17" vm="2657">
        <f ca="1"/>
        <v>1378</v>
      </c>
      <c r="GW17" vm="2658">
        <f ca="1"/>
        <v>1359</v>
      </c>
      <c r="GX17" vm="2659">
        <f ca="1"/>
        <v>1335</v>
      </c>
      <c r="GY17" vm="2660">
        <f ca="1"/>
        <v>1322.5</v>
      </c>
      <c r="GZ17" vm="2661">
        <f ca="1"/>
        <v>1282</v>
      </c>
      <c r="HA17" vm="2662">
        <f ca="1"/>
        <v>1292</v>
      </c>
      <c r="HB17" vm="2663">
        <f ca="1"/>
        <v>1299.5</v>
      </c>
      <c r="HC17" vm="2272">
        <f ca="1"/>
        <v>1293.5</v>
      </c>
      <c r="HD17" vm="2664">
        <f ca="1"/>
        <v>1296.5</v>
      </c>
      <c r="HE17" vm="2665">
        <f ca="1"/>
        <v>1314.5</v>
      </c>
      <c r="HF17" vm="2666">
        <f ca="1"/>
        <v>1325.5</v>
      </c>
      <c r="HG17" vm="2667">
        <f ca="1"/>
        <v>1328.5</v>
      </c>
      <c r="HH17" vm="2668">
        <f ca="1"/>
        <v>1279.5</v>
      </c>
      <c r="HI17" vm="2669">
        <f ca="1"/>
        <v>1270</v>
      </c>
      <c r="HJ17" vm="2670">
        <f ca="1"/>
        <v>1272</v>
      </c>
      <c r="HK17" vm="2671">
        <f ca="1"/>
        <v>1285</v>
      </c>
      <c r="HL17" vm="2672">
        <f ca="1"/>
        <v>1295.5</v>
      </c>
      <c r="HM17" vm="2673">
        <f ca="1"/>
        <v>1276.5</v>
      </c>
      <c r="HN17" vm="2669">
        <f ca="1"/>
        <v>1270</v>
      </c>
      <c r="HO17" vm="2674">
        <f ca="1"/>
        <v>1271</v>
      </c>
      <c r="HP17" vm="2646">
        <f ca="1"/>
        <v>1273</v>
      </c>
      <c r="HQ17" vm="2661">
        <f ca="1"/>
        <v>1282</v>
      </c>
      <c r="HR17" vm="2675">
        <f ca="1"/>
        <v>1252</v>
      </c>
      <c r="HS17" vm="2676">
        <f ca="1"/>
        <v>1267.5</v>
      </c>
      <c r="HT17" vm="2677">
        <f ca="1"/>
        <v>1257</v>
      </c>
      <c r="HU17" vm="2678">
        <f ca="1"/>
        <v>1259.5</v>
      </c>
      <c r="HV17" vm="2679">
        <f ca="1"/>
        <v>1213</v>
      </c>
      <c r="HW17" vm="2680">
        <f ca="1"/>
        <v>1209</v>
      </c>
      <c r="HX17" vm="2640">
        <f ca="1"/>
        <v>1196.5</v>
      </c>
      <c r="HY17" vm="2681">
        <f ca="1"/>
        <v>1239.5</v>
      </c>
      <c r="HZ17" vm="2682">
        <f ca="1"/>
        <v>1231</v>
      </c>
      <c r="IA17" vm="2632">
        <f ca="1"/>
        <v>1237.5</v>
      </c>
      <c r="IB17" t="e" vm="44">
        <f ca="1"/>
        <v>#N/A</v>
      </c>
      <c r="IC17" vm="2683">
        <f ca="1"/>
        <v>1258</v>
      </c>
      <c r="ID17" vm="2684">
        <f ca="1"/>
        <v>1255</v>
      </c>
      <c r="IE17" vm="2685">
        <f ca="1"/>
        <v>1217</v>
      </c>
      <c r="IF17" t="e" vm="44">
        <f ca="1"/>
        <v>#N/A</v>
      </c>
      <c r="IG17" vm="2686">
        <f ca="1"/>
        <v>1272.5</v>
      </c>
      <c r="IH17" vm="2687">
        <f ca="1"/>
        <v>1316</v>
      </c>
      <c r="II17" vm="2687">
        <f ca="1"/>
        <v>1316</v>
      </c>
      <c r="IJ17" vm="1619">
        <f ca="1"/>
        <v>1325</v>
      </c>
      <c r="IK17" vm="2652">
        <f ca="1"/>
        <v>1295</v>
      </c>
      <c r="IL17" vm="2688">
        <f ca="1"/>
        <v>1279</v>
      </c>
      <c r="IM17" vm="2664">
        <f ca="1"/>
        <v>1296.5</v>
      </c>
      <c r="IN17" vm="2689">
        <f ca="1"/>
        <v>1404.5</v>
      </c>
      <c r="IO17" vm="2690">
        <f ca="1"/>
        <v>1416</v>
      </c>
      <c r="IP17" vm="2691">
        <f ca="1"/>
        <v>1438.5</v>
      </c>
      <c r="IQ17" vm="2692">
        <f ca="1"/>
        <v>1427.5</v>
      </c>
      <c r="IR17" vm="2623">
        <f ca="1"/>
        <v>1460</v>
      </c>
      <c r="IS17" vm="2693">
        <f ca="1"/>
        <v>1379</v>
      </c>
      <c r="IT17" vm="2694">
        <f ca="1"/>
        <v>1373.5</v>
      </c>
      <c r="IU17" vm="1640">
        <f ca="1"/>
        <v>1395</v>
      </c>
      <c r="IV17" vm="2695">
        <f ca="1"/>
        <v>1407</v>
      </c>
      <c r="IW17" vm="2696">
        <f ca="1"/>
        <v>1405.5</v>
      </c>
      <c r="IX17" vm="2697">
        <f ca="1"/>
        <v>1407.5</v>
      </c>
      <c r="IY17" vm="2698">
        <f ca="1"/>
        <v>1443.5</v>
      </c>
      <c r="IZ17" vm="2699">
        <f ca="1"/>
        <v>1422</v>
      </c>
      <c r="JA17" vm="2700">
        <f ca="1"/>
        <v>1412</v>
      </c>
      <c r="JB17" vm="2701">
        <f ca="1"/>
        <v>1409.5</v>
      </c>
      <c r="JC17" vm="2702">
        <f ca="1"/>
        <v>1531</v>
      </c>
      <c r="JD17" vm="2703">
        <f ca="1"/>
        <v>1487.5</v>
      </c>
      <c r="JE17" vm="1590">
        <f ca="1"/>
        <v>1450</v>
      </c>
      <c r="JF17" vm="2620">
        <f ca="1"/>
        <v>1464.5</v>
      </c>
    </row>
    <row r="18" spans="1:266" x14ac:dyDescent="0.2">
      <c r="A18" s="2" t="e" vm="2704">
        <v>#VALUE!</v>
      </c>
      <c r="B18" s="2" t="str">
        <v>Insurance</v>
      </c>
      <c r="C18" s="66">
        <v>1</v>
      </c>
      <c r="D18" s="67">
        <v>1293.5</v>
      </c>
      <c r="E18" s="68">
        <v>1293.5</v>
      </c>
      <c r="F18" s="40">
        <v>-6</v>
      </c>
      <c r="G18" s="36">
        <v>-4.6171604463255099E-3</v>
      </c>
      <c r="H18" s="69">
        <v>284.15999999999997</v>
      </c>
      <c r="I18" s="70"/>
      <c r="J18" s="21" cm="1" vm="2632">
        <f t="array" aca="1" ref="J18:JF18" ca="1">TRANSPOSE(_xlfn.STOCKHISTORY(A18,TODAY()-365,TODAY(),0,0,1))</f>
        <v>1237.5</v>
      </c>
      <c r="K18" vm="2306">
        <f ca="1"/>
        <v>1244</v>
      </c>
      <c r="L18" vm="2283">
        <f ca="1"/>
        <v>1214</v>
      </c>
      <c r="M18" vm="2705">
        <f ca="1"/>
        <v>1177</v>
      </c>
      <c r="N18" vm="2706">
        <f ca="1"/>
        <v>1207</v>
      </c>
      <c r="O18" vm="2637">
        <f ca="1"/>
        <v>1216</v>
      </c>
      <c r="P18" vm="2707">
        <f ca="1"/>
        <v>1183.5</v>
      </c>
      <c r="Q18" vm="2708">
        <f ca="1"/>
        <v>1159.5</v>
      </c>
      <c r="R18" vm="2709">
        <f ca="1"/>
        <v>1147</v>
      </c>
      <c r="S18" vm="2710">
        <f ca="1"/>
        <v>1164.5</v>
      </c>
      <c r="T18" vm="2710">
        <f ca="1"/>
        <v>1164.5</v>
      </c>
      <c r="U18" vm="2711">
        <f ca="1"/>
        <v>1115.5</v>
      </c>
      <c r="V18" vm="2712">
        <f ca="1"/>
        <v>1184</v>
      </c>
      <c r="W18" vm="2713">
        <f ca="1"/>
        <v>1136.5</v>
      </c>
      <c r="X18" vm="2714">
        <f ca="1"/>
        <v>1063</v>
      </c>
      <c r="Y18" vm="2715">
        <f ca="1"/>
        <v>1129</v>
      </c>
      <c r="Z18" vm="2716">
        <f ca="1"/>
        <v>1113.5</v>
      </c>
      <c r="AA18" vm="2717">
        <f ca="1"/>
        <v>1085.5</v>
      </c>
      <c r="AB18" vm="2718">
        <f ca="1"/>
        <v>1019</v>
      </c>
      <c r="AC18" vm="2719">
        <f ca="1"/>
        <v>1027.5</v>
      </c>
      <c r="AD18" vm="2720">
        <f ca="1"/>
        <v>1116</v>
      </c>
      <c r="AE18" vm="2721">
        <f ca="1"/>
        <v>1077.5</v>
      </c>
      <c r="AF18" vm="2722">
        <f ca="1"/>
        <v>1068</v>
      </c>
      <c r="AG18" vm="2723">
        <f ca="1"/>
        <v>1044</v>
      </c>
      <c r="AH18" vm="2724">
        <f ca="1"/>
        <v>1000</v>
      </c>
      <c r="AI18" vm="2725">
        <f ca="1"/>
        <v>1050</v>
      </c>
      <c r="AJ18" vm="2726">
        <f ca="1"/>
        <v>1071</v>
      </c>
      <c r="AK18" vm="2727">
        <f ca="1"/>
        <v>1068.5</v>
      </c>
      <c r="AL18" vm="2728">
        <f ca="1"/>
        <v>1084</v>
      </c>
      <c r="AM18" vm="2729">
        <f ca="1"/>
        <v>1128.5</v>
      </c>
      <c r="AN18" vm="2730">
        <f ca="1"/>
        <v>1093</v>
      </c>
      <c r="AO18" vm="2312">
        <f ca="1"/>
        <v>1082</v>
      </c>
      <c r="AP18" vm="2731">
        <f ca="1"/>
        <v>1065.5</v>
      </c>
      <c r="AQ18" vm="2732">
        <f ca="1"/>
        <v>1075.5</v>
      </c>
      <c r="AR18" vm="2733">
        <f ca="1"/>
        <v>1133</v>
      </c>
      <c r="AS18" vm="2734">
        <f ca="1"/>
        <v>1123.5</v>
      </c>
      <c r="AT18" vm="2735">
        <f ca="1"/>
        <v>1134</v>
      </c>
      <c r="AU18" vm="2736">
        <f ca="1"/>
        <v>1120.5</v>
      </c>
      <c r="AV18" vm="2737">
        <f ca="1"/>
        <v>1129.5</v>
      </c>
      <c r="AW18" vm="2738">
        <f ca="1"/>
        <v>1133.5</v>
      </c>
      <c r="AX18" vm="2739">
        <f ca="1"/>
        <v>1110</v>
      </c>
      <c r="AY18" vm="2740">
        <f ca="1"/>
        <v>1085</v>
      </c>
      <c r="AZ18" vm="2741">
        <f ca="1"/>
        <v>1102.5</v>
      </c>
      <c r="BA18" vm="2742">
        <f ca="1"/>
        <v>1059</v>
      </c>
      <c r="BB18" vm="2731">
        <f ca="1"/>
        <v>1065.5</v>
      </c>
      <c r="BC18" vm="2714">
        <f ca="1"/>
        <v>1063</v>
      </c>
      <c r="BD18" vm="2743">
        <f ca="1"/>
        <v>1069</v>
      </c>
      <c r="BE18" vm="2744">
        <f ca="1"/>
        <v>1056</v>
      </c>
      <c r="BF18" vm="2745">
        <f ca="1"/>
        <v>1078.5</v>
      </c>
      <c r="BG18" vm="2746">
        <f ca="1"/>
        <v>1071.5</v>
      </c>
      <c r="BH18" vm="2723">
        <f ca="1"/>
        <v>1044</v>
      </c>
      <c r="BI18" vm="2747">
        <f ca="1"/>
        <v>989.2</v>
      </c>
      <c r="BJ18" vm="2748">
        <f ca="1"/>
        <v>981</v>
      </c>
      <c r="BK18" vm="2749">
        <f ca="1"/>
        <v>986</v>
      </c>
      <c r="BL18" vm="2750">
        <f ca="1"/>
        <v>1005.5</v>
      </c>
      <c r="BM18" vm="2751">
        <f ca="1"/>
        <v>1010</v>
      </c>
      <c r="BN18" t="e" vm="44">
        <f ca="1"/>
        <v>#N/A</v>
      </c>
      <c r="BO18" vm="2752">
        <f ca="1"/>
        <v>1004</v>
      </c>
      <c r="BP18" vm="2753">
        <f ca="1"/>
        <v>986.8</v>
      </c>
      <c r="BQ18" vm="2754">
        <f ca="1"/>
        <v>957.2</v>
      </c>
      <c r="BR18" vm="2755">
        <f ca="1"/>
        <v>920.6</v>
      </c>
      <c r="BS18" vm="2756">
        <f ca="1"/>
        <v>881</v>
      </c>
      <c r="BT18" vm="2757">
        <f ca="1"/>
        <v>883</v>
      </c>
      <c r="BU18" vm="2758">
        <f ca="1"/>
        <v>942.2</v>
      </c>
      <c r="BV18" vm="2759">
        <f ca="1"/>
        <v>914.6</v>
      </c>
      <c r="BW18" vm="2760">
        <f ca="1"/>
        <v>960</v>
      </c>
      <c r="BX18" vm="2761">
        <f ca="1"/>
        <v>965.6</v>
      </c>
      <c r="BY18" vm="2762">
        <f ca="1"/>
        <v>1016.5</v>
      </c>
      <c r="BZ18" vm="2763">
        <f ca="1"/>
        <v>991.4</v>
      </c>
      <c r="CA18" vm="2764">
        <f ca="1"/>
        <v>977.2</v>
      </c>
      <c r="CB18" vm="2765">
        <f ca="1"/>
        <v>1006</v>
      </c>
      <c r="CC18" vm="2766">
        <f ca="1"/>
        <v>1017</v>
      </c>
      <c r="CD18" vm="2767">
        <f ca="1"/>
        <v>1008.5</v>
      </c>
      <c r="CE18" vm="2768">
        <f ca="1"/>
        <v>987.2</v>
      </c>
      <c r="CF18" vm="2769">
        <f ca="1"/>
        <v>1007</v>
      </c>
      <c r="CG18" vm="2770">
        <f ca="1"/>
        <v>1030</v>
      </c>
      <c r="CH18" vm="2771">
        <f ca="1"/>
        <v>1051</v>
      </c>
      <c r="CI18" vm="2772">
        <f ca="1"/>
        <v>1037.5</v>
      </c>
      <c r="CJ18" vm="2773">
        <f ca="1"/>
        <v>1018</v>
      </c>
      <c r="CK18" t="e" vm="44">
        <f ca="1"/>
        <v>#N/A</v>
      </c>
      <c r="CL18" t="e" vm="44">
        <f ca="1"/>
        <v>#N/A</v>
      </c>
      <c r="CM18" vm="2774">
        <f ca="1"/>
        <v>1063.5</v>
      </c>
      <c r="CN18" vm="2314">
        <f ca="1"/>
        <v>1042</v>
      </c>
      <c r="CO18" vm="2775">
        <f ca="1"/>
        <v>1058</v>
      </c>
      <c r="CP18" vm="2776">
        <f ca="1"/>
        <v>1030.5</v>
      </c>
      <c r="CQ18" vm="2777">
        <f ca="1"/>
        <v>985</v>
      </c>
      <c r="CR18" vm="2778">
        <f ca="1"/>
        <v>976.6</v>
      </c>
      <c r="CS18" vm="2779">
        <f ca="1"/>
        <v>973.6</v>
      </c>
      <c r="CT18" vm="2780">
        <f ca="1"/>
        <v>994.4</v>
      </c>
      <c r="CU18" vm="2781">
        <f ca="1"/>
        <v>940.8</v>
      </c>
      <c r="CV18" vm="2782">
        <f ca="1"/>
        <v>955.2</v>
      </c>
      <c r="CW18" vm="2783">
        <f ca="1"/>
        <v>969.8</v>
      </c>
      <c r="CX18" vm="2784">
        <f ca="1"/>
        <v>976</v>
      </c>
      <c r="CY18" vm="2785">
        <f ca="1"/>
        <v>933.6</v>
      </c>
      <c r="CZ18" vm="2786">
        <f ca="1"/>
        <v>934.6</v>
      </c>
      <c r="DA18" vm="2787">
        <f ca="1"/>
        <v>986.2</v>
      </c>
      <c r="DB18" vm="2788">
        <f ca="1"/>
        <v>1009</v>
      </c>
      <c r="DC18" vm="2789">
        <f ca="1"/>
        <v>1052.5</v>
      </c>
      <c r="DD18" vm="2790">
        <f ca="1"/>
        <v>1027</v>
      </c>
      <c r="DE18" vm="2791">
        <f ca="1"/>
        <v>1016</v>
      </c>
      <c r="DF18" vm="2792">
        <f ca="1"/>
        <v>1031</v>
      </c>
      <c r="DG18" vm="2793">
        <f ca="1"/>
        <v>1018.5</v>
      </c>
      <c r="DH18" vm="2794">
        <f ca="1"/>
        <v>962.2</v>
      </c>
      <c r="DI18" vm="2795">
        <f ca="1"/>
        <v>983.8</v>
      </c>
      <c r="DJ18" vm="2796">
        <f ca="1"/>
        <v>1025.5</v>
      </c>
      <c r="DK18" vm="2762">
        <f ca="1"/>
        <v>1016.5</v>
      </c>
      <c r="DL18" vm="2751">
        <f ca="1"/>
        <v>1010</v>
      </c>
      <c r="DM18" vm="2788">
        <f ca="1"/>
        <v>1009</v>
      </c>
      <c r="DN18" vm="2797">
        <f ca="1"/>
        <v>987.6</v>
      </c>
      <c r="DO18" vm="2798">
        <f ca="1"/>
        <v>969.2</v>
      </c>
      <c r="DP18" vm="2799">
        <f ca="1"/>
        <v>978.6</v>
      </c>
      <c r="DQ18" vm="2800">
        <f ca="1"/>
        <v>1010.5</v>
      </c>
      <c r="DR18" vm="2801">
        <f ca="1"/>
        <v>1022.5</v>
      </c>
      <c r="DS18" vm="2750">
        <f ca="1"/>
        <v>1005.5</v>
      </c>
      <c r="DT18" vm="2802">
        <f ca="1"/>
        <v>1002</v>
      </c>
      <c r="DU18" vm="2803">
        <f ca="1"/>
        <v>1002.5</v>
      </c>
      <c r="DV18" vm="2804">
        <f ca="1"/>
        <v>986.4</v>
      </c>
      <c r="DW18" vm="2805">
        <f ca="1"/>
        <v>984.2</v>
      </c>
      <c r="DX18" vm="2806">
        <f ca="1"/>
        <v>978.4</v>
      </c>
      <c r="DY18" vm="2807">
        <f ca="1"/>
        <v>980.8</v>
      </c>
      <c r="DZ18" vm="2765">
        <f ca="1"/>
        <v>1006</v>
      </c>
      <c r="EA18" vm="2779">
        <f ca="1"/>
        <v>973.6</v>
      </c>
      <c r="EB18" vm="2808">
        <f ca="1"/>
        <v>958.2</v>
      </c>
      <c r="EC18" vm="2809">
        <f ca="1"/>
        <v>976.2</v>
      </c>
      <c r="ED18" vm="2810">
        <f ca="1"/>
        <v>980.2</v>
      </c>
      <c r="EE18" vm="2811">
        <f ca="1"/>
        <v>973.8</v>
      </c>
      <c r="EF18" vm="2803">
        <f ca="1"/>
        <v>1002.5</v>
      </c>
      <c r="EG18" vm="2747">
        <f ca="1"/>
        <v>989.2</v>
      </c>
      <c r="EH18" vm="2812">
        <f ca="1"/>
        <v>994.2</v>
      </c>
      <c r="EI18" vm="2813">
        <f ca="1"/>
        <v>990</v>
      </c>
      <c r="EJ18" vm="2814">
        <f ca="1"/>
        <v>997</v>
      </c>
      <c r="EK18" vm="2815">
        <f ca="1"/>
        <v>990.8</v>
      </c>
      <c r="EL18" vm="2816">
        <f ca="1"/>
        <v>989</v>
      </c>
      <c r="EM18" vm="2817">
        <f ca="1"/>
        <v>949.6</v>
      </c>
      <c r="EN18" vm="2818">
        <f ca="1"/>
        <v>973</v>
      </c>
      <c r="EO18" vm="2819">
        <f ca="1"/>
        <v>958.8</v>
      </c>
      <c r="EP18" vm="2820">
        <f ca="1"/>
        <v>941.2</v>
      </c>
      <c r="EQ18" vm="2821">
        <f ca="1"/>
        <v>953.8</v>
      </c>
      <c r="ER18" vm="2822">
        <f ca="1"/>
        <v>930</v>
      </c>
      <c r="ES18" vm="2823">
        <f ca="1"/>
        <v>916.4</v>
      </c>
      <c r="ET18" vm="2824">
        <f ca="1"/>
        <v>915</v>
      </c>
      <c r="EU18" t="e" vm="44">
        <f ca="1"/>
        <v>#N/A</v>
      </c>
      <c r="EV18" vm="2825">
        <f ca="1"/>
        <v>910.2</v>
      </c>
      <c r="EW18" vm="2826">
        <f ca="1"/>
        <v>903.6</v>
      </c>
      <c r="EX18" vm="2827">
        <f ca="1"/>
        <v>881.6</v>
      </c>
      <c r="EY18" vm="2828">
        <f ca="1"/>
        <v>936.6</v>
      </c>
      <c r="EZ18" vm="2829">
        <f ca="1"/>
        <v>919.2</v>
      </c>
      <c r="FA18" vm="2830">
        <f ca="1"/>
        <v>933</v>
      </c>
      <c r="FB18" vm="2831">
        <f ca="1"/>
        <v>917.6</v>
      </c>
      <c r="FC18" vm="2832">
        <f ca="1"/>
        <v>938</v>
      </c>
      <c r="FD18" vm="2833">
        <f ca="1"/>
        <v>961.4</v>
      </c>
      <c r="FE18" vm="2834">
        <f ca="1"/>
        <v>976.4</v>
      </c>
      <c r="FF18" vm="2835">
        <f ca="1"/>
        <v>959.2</v>
      </c>
      <c r="FG18" vm="2832">
        <f ca="1"/>
        <v>938</v>
      </c>
      <c r="FH18" vm="2836">
        <f ca="1"/>
        <v>950.8</v>
      </c>
      <c r="FI18" vm="2837">
        <f ca="1"/>
        <v>957.6</v>
      </c>
      <c r="FJ18" t="e" vm="44">
        <f ca="1"/>
        <v>#N/A</v>
      </c>
      <c r="FK18" vm="2821">
        <f ca="1"/>
        <v>953.8</v>
      </c>
      <c r="FL18" vm="2837">
        <f ca="1"/>
        <v>957.6</v>
      </c>
      <c r="FM18" vm="2838">
        <f ca="1"/>
        <v>934.2</v>
      </c>
      <c r="FN18" vm="2839">
        <f ca="1"/>
        <v>927.8</v>
      </c>
      <c r="FO18" vm="2840">
        <f ca="1"/>
        <v>940.2</v>
      </c>
      <c r="FP18" vm="2841">
        <f ca="1"/>
        <v>913.4</v>
      </c>
      <c r="FQ18" vm="2842">
        <f ca="1"/>
        <v>891</v>
      </c>
      <c r="FR18" vm="2843">
        <f ca="1"/>
        <v>862.4</v>
      </c>
      <c r="FS18" vm="2844">
        <f ca="1"/>
        <v>893.8</v>
      </c>
      <c r="FT18" vm="2845">
        <f ca="1"/>
        <v>882.4</v>
      </c>
      <c r="FU18" vm="2846">
        <f ca="1"/>
        <v>946.2</v>
      </c>
      <c r="FV18" vm="2847">
        <f ca="1"/>
        <v>926.8</v>
      </c>
      <c r="FW18" vm="2848">
        <f ca="1"/>
        <v>939</v>
      </c>
      <c r="FX18" vm="2849">
        <f ca="1"/>
        <v>923</v>
      </c>
      <c r="FY18" vm="2850">
        <f ca="1"/>
        <v>922</v>
      </c>
      <c r="FZ18" vm="2851">
        <f ca="1"/>
        <v>886.2</v>
      </c>
      <c r="GA18" vm="2852">
        <f ca="1"/>
        <v>858.2</v>
      </c>
      <c r="GB18" vm="2853">
        <f ca="1"/>
        <v>892.8</v>
      </c>
      <c r="GC18" vm="2854">
        <f ca="1"/>
        <v>872.2</v>
      </c>
      <c r="GD18" vm="2855">
        <f ca="1"/>
        <v>884</v>
      </c>
      <c r="GE18" vm="2856">
        <f ca="1"/>
        <v>899.2</v>
      </c>
      <c r="GF18" vm="2857">
        <f ca="1"/>
        <v>893</v>
      </c>
      <c r="GG18" vm="2858">
        <f ca="1"/>
        <v>892</v>
      </c>
      <c r="GH18" vm="2859">
        <f ca="1"/>
        <v>886.4</v>
      </c>
      <c r="GI18" vm="2860">
        <f ca="1"/>
        <v>804.2</v>
      </c>
      <c r="GJ18" vm="2861">
        <f ca="1"/>
        <v>817.2</v>
      </c>
      <c r="GK18" vm="2862">
        <f ca="1"/>
        <v>819.6</v>
      </c>
      <c r="GL18" vm="2863">
        <f ca="1"/>
        <v>817</v>
      </c>
      <c r="GM18" vm="2864">
        <f ca="1"/>
        <v>797.6</v>
      </c>
      <c r="GN18" vm="2328">
        <f ca="1"/>
        <v>810.8</v>
      </c>
      <c r="GO18" vm="2865">
        <f ca="1"/>
        <v>844</v>
      </c>
      <c r="GP18" vm="2866">
        <f ca="1"/>
        <v>838</v>
      </c>
      <c r="GQ18" vm="2867">
        <f ca="1"/>
        <v>838.4</v>
      </c>
      <c r="GR18" vm="2868">
        <f ca="1"/>
        <v>913.6</v>
      </c>
      <c r="GS18" vm="2869">
        <f ca="1"/>
        <v>906.6</v>
      </c>
      <c r="GT18" vm="2870">
        <f ca="1"/>
        <v>911.2</v>
      </c>
      <c r="GU18" vm="2871">
        <f ca="1"/>
        <v>902.4</v>
      </c>
      <c r="GV18" vm="2872">
        <f ca="1"/>
        <v>929.6</v>
      </c>
      <c r="GW18" vm="2873">
        <f ca="1"/>
        <v>1000.5</v>
      </c>
      <c r="GX18" vm="2874">
        <f ca="1"/>
        <v>994.8</v>
      </c>
      <c r="GY18" vm="2724">
        <f ca="1"/>
        <v>1000</v>
      </c>
      <c r="GZ18" vm="2875">
        <f ca="1"/>
        <v>985.8</v>
      </c>
      <c r="HA18" vm="2876">
        <f ca="1"/>
        <v>997.6</v>
      </c>
      <c r="HB18" vm="2799">
        <f ca="1"/>
        <v>978.6</v>
      </c>
      <c r="HC18" vm="2877">
        <f ca="1"/>
        <v>955.6</v>
      </c>
      <c r="HD18" vm="2878">
        <f ca="1"/>
        <v>945.8</v>
      </c>
      <c r="HE18" vm="2879">
        <f ca="1"/>
        <v>944.4</v>
      </c>
      <c r="HF18" vm="2880">
        <f ca="1"/>
        <v>950.6</v>
      </c>
      <c r="HG18" vm="2881">
        <f ca="1"/>
        <v>943.4</v>
      </c>
      <c r="HH18" vm="2389">
        <f ca="1"/>
        <v>928.4</v>
      </c>
      <c r="HI18" vm="2882">
        <f ca="1"/>
        <v>964.8</v>
      </c>
      <c r="HJ18" vm="2883">
        <f ca="1"/>
        <v>979.4</v>
      </c>
      <c r="HK18" vm="2791">
        <f ca="1"/>
        <v>1016</v>
      </c>
      <c r="HL18" vm="2776">
        <f ca="1"/>
        <v>1030.5</v>
      </c>
      <c r="HM18" vm="2717">
        <f ca="1"/>
        <v>1085.5</v>
      </c>
      <c r="HN18" vm="2884">
        <f ca="1"/>
        <v>1076.5</v>
      </c>
      <c r="HO18" vm="2885">
        <f ca="1"/>
        <v>1055</v>
      </c>
      <c r="HP18" vm="2886">
        <f ca="1"/>
        <v>1058.5</v>
      </c>
      <c r="HQ18" vm="2887">
        <f ca="1"/>
        <v>1090.5</v>
      </c>
      <c r="HR18" vm="2888">
        <f ca="1"/>
        <v>1061</v>
      </c>
      <c r="HS18" vm="2889">
        <f ca="1"/>
        <v>1100</v>
      </c>
      <c r="HT18" vm="2313">
        <f ca="1"/>
        <v>1090</v>
      </c>
      <c r="HU18" vm="2731">
        <f ca="1"/>
        <v>1065.5</v>
      </c>
      <c r="HV18" vm="2890">
        <f ca="1"/>
        <v>1056.5</v>
      </c>
      <c r="HW18" vm="2885">
        <f ca="1"/>
        <v>1055</v>
      </c>
      <c r="HX18" vm="2775">
        <f ca="1"/>
        <v>1058</v>
      </c>
      <c r="HY18" vm="2891">
        <f ca="1"/>
        <v>1092.5</v>
      </c>
      <c r="HZ18" vm="2892">
        <f ca="1"/>
        <v>1099.5</v>
      </c>
      <c r="IA18" vm="2893">
        <f ca="1"/>
        <v>1116.5</v>
      </c>
      <c r="IB18" t="e" vm="44">
        <f ca="1"/>
        <v>#N/A</v>
      </c>
      <c r="IC18" vm="2734">
        <f ca="1"/>
        <v>1123.5</v>
      </c>
      <c r="ID18" vm="2735">
        <f ca="1"/>
        <v>1134</v>
      </c>
      <c r="IE18" vm="2894">
        <f ca="1"/>
        <v>1127.5</v>
      </c>
      <c r="IF18" t="e" vm="44">
        <f ca="1"/>
        <v>#N/A</v>
      </c>
      <c r="IG18" vm="2705">
        <f ca="1"/>
        <v>1177</v>
      </c>
      <c r="IH18" vm="2681">
        <f ca="1"/>
        <v>1239.5</v>
      </c>
      <c r="II18" vm="2685">
        <f ca="1"/>
        <v>1217</v>
      </c>
      <c r="IJ18" vm="2895">
        <f ca="1"/>
        <v>1230</v>
      </c>
      <c r="IK18" vm="2896">
        <f ca="1"/>
        <v>1247</v>
      </c>
      <c r="IL18" vm="2897">
        <f ca="1"/>
        <v>1241</v>
      </c>
      <c r="IM18" vm="2898">
        <f ca="1"/>
        <v>1244.5</v>
      </c>
      <c r="IN18" vm="2686">
        <f ca="1"/>
        <v>1272.5</v>
      </c>
      <c r="IO18" vm="2899">
        <f ca="1"/>
        <v>1293</v>
      </c>
      <c r="IP18" vm="2666">
        <f ca="1"/>
        <v>1325.5</v>
      </c>
      <c r="IQ18" vm="2900">
        <f ca="1"/>
        <v>1320</v>
      </c>
      <c r="IR18" vm="2901">
        <f ca="1"/>
        <v>1311.5</v>
      </c>
      <c r="IS18" vm="2902">
        <f ca="1"/>
        <v>1283</v>
      </c>
      <c r="IT18" vm="2903">
        <f ca="1"/>
        <v>1302</v>
      </c>
      <c r="IU18" vm="2663">
        <f ca="1"/>
        <v>1299.5</v>
      </c>
      <c r="IV18" vm="2904">
        <f ca="1"/>
        <v>1312.5</v>
      </c>
      <c r="IW18" vm="2279">
        <f ca="1"/>
        <v>1334</v>
      </c>
      <c r="IX18" vm="2905">
        <f ca="1"/>
        <v>1371.5</v>
      </c>
      <c r="IY18" vm="2905">
        <f ca="1"/>
        <v>1371.5</v>
      </c>
      <c r="IZ18" vm="2275">
        <f ca="1"/>
        <v>1342.5</v>
      </c>
      <c r="JA18" vm="2906">
        <f ca="1"/>
        <v>1339.5</v>
      </c>
      <c r="JB18" vm="2907">
        <f ca="1"/>
        <v>1345.5</v>
      </c>
      <c r="JC18" vm="1629">
        <f ca="1"/>
        <v>1346</v>
      </c>
      <c r="JD18" vm="1633">
        <f ca="1"/>
        <v>1354</v>
      </c>
      <c r="JE18" vm="2908">
        <f ca="1"/>
        <v>1289.5</v>
      </c>
      <c r="JF18" vm="2663">
        <f ca="1"/>
        <v>1299.5</v>
      </c>
    </row>
    <row r="19" spans="1:266" x14ac:dyDescent="0.2">
      <c r="A19" s="2" t="e" vm="2909">
        <v>#VALUE!</v>
      </c>
      <c r="B19" s="2" t="str">
        <v>Metals &amp; Mining</v>
      </c>
      <c r="C19" s="66">
        <v>12</v>
      </c>
      <c r="D19" s="67">
        <v>6051</v>
      </c>
      <c r="E19" s="68">
        <v>72612</v>
      </c>
      <c r="F19" s="40">
        <v>-360</v>
      </c>
      <c r="G19" s="36">
        <v>-4.9333991119881598E-3</v>
      </c>
      <c r="H19" s="69">
        <v>1927.9199999999983</v>
      </c>
      <c r="I19" s="70"/>
      <c r="J19" s="21" cm="1" vm="2910">
        <f t="array" aca="1" ref="J19:JF19" ca="1">TRANSPOSE(_xlfn.STOCKHISTORY(A19,TODAY()-365,TODAY(),0,0,1))</f>
        <v>5672</v>
      </c>
      <c r="K19" vm="2911">
        <f ca="1"/>
        <v>5807</v>
      </c>
      <c r="L19" vm="2912">
        <f ca="1"/>
        <v>5726</v>
      </c>
      <c r="M19" vm="2913">
        <f ca="1"/>
        <v>5722</v>
      </c>
      <c r="N19" vm="2914">
        <f ca="1"/>
        <v>5646</v>
      </c>
      <c r="O19" vm="2915">
        <f ca="1"/>
        <v>5708</v>
      </c>
      <c r="P19" vm="2916">
        <f ca="1"/>
        <v>5588</v>
      </c>
      <c r="Q19" vm="2917">
        <f ca="1"/>
        <v>5657</v>
      </c>
      <c r="R19" vm="2918">
        <f ca="1"/>
        <v>5694</v>
      </c>
      <c r="S19" vm="2919">
        <f ca="1"/>
        <v>5691</v>
      </c>
      <c r="T19" vm="2920">
        <f ca="1"/>
        <v>5568</v>
      </c>
      <c r="U19" vm="2921">
        <f ca="1"/>
        <v>5467</v>
      </c>
      <c r="V19" vm="2922">
        <f ca="1"/>
        <v>5667</v>
      </c>
      <c r="W19" vm="2923">
        <f ca="1"/>
        <v>5791</v>
      </c>
      <c r="X19" vm="2924">
        <f ca="1"/>
        <v>5919</v>
      </c>
      <c r="Y19" vm="2925">
        <f ca="1"/>
        <v>6128</v>
      </c>
      <c r="Z19" vm="2926">
        <f ca="1"/>
        <v>6129</v>
      </c>
      <c r="AA19" vm="2927">
        <f ca="1"/>
        <v>6028</v>
      </c>
      <c r="AB19" vm="2928">
        <f ca="1"/>
        <v>6019</v>
      </c>
      <c r="AC19" vm="2929">
        <f ca="1"/>
        <v>5887</v>
      </c>
      <c r="AD19" vm="2930">
        <f ca="1"/>
        <v>5817</v>
      </c>
      <c r="AE19" vm="2931">
        <f ca="1"/>
        <v>5499</v>
      </c>
      <c r="AF19" vm="2932">
        <f ca="1"/>
        <v>5564</v>
      </c>
      <c r="AG19" vm="2933">
        <f ca="1"/>
        <v>5299</v>
      </c>
      <c r="AH19" vm="2934">
        <f ca="1"/>
        <v>5210</v>
      </c>
      <c r="AI19" vm="2935">
        <f ca="1"/>
        <v>5418</v>
      </c>
      <c r="AJ19" vm="2936">
        <f ca="1"/>
        <v>5595</v>
      </c>
      <c r="AK19" vm="2937">
        <f ca="1"/>
        <v>5621</v>
      </c>
      <c r="AL19" vm="2938">
        <f ca="1"/>
        <v>5804</v>
      </c>
      <c r="AM19" vm="2939">
        <f ca="1"/>
        <v>5709</v>
      </c>
      <c r="AN19" vm="2940">
        <f ca="1"/>
        <v>5800</v>
      </c>
      <c r="AO19" vm="2941">
        <f ca="1"/>
        <v>5857</v>
      </c>
      <c r="AP19" vm="2942">
        <f ca="1"/>
        <v>5925</v>
      </c>
      <c r="AQ19" vm="2943">
        <f ca="1"/>
        <v>5863</v>
      </c>
      <c r="AR19" vm="2944">
        <f ca="1"/>
        <v>5845</v>
      </c>
      <c r="AS19" vm="2945">
        <f ca="1"/>
        <v>6076</v>
      </c>
      <c r="AT19" vm="2946">
        <f ca="1"/>
        <v>6081</v>
      </c>
      <c r="AU19" vm="2947">
        <f ca="1"/>
        <v>6225</v>
      </c>
      <c r="AV19" vm="2948">
        <f ca="1"/>
        <v>6132</v>
      </c>
      <c r="AW19" vm="2949">
        <f ca="1"/>
        <v>6120</v>
      </c>
      <c r="AX19" vm="2950">
        <f ca="1"/>
        <v>6109</v>
      </c>
      <c r="AY19" vm="2951">
        <f ca="1"/>
        <v>6088</v>
      </c>
      <c r="AZ19" vm="2952">
        <f ca="1"/>
        <v>6138</v>
      </c>
      <c r="BA19" vm="2953">
        <f ca="1"/>
        <v>6070</v>
      </c>
      <c r="BB19" vm="2954">
        <f ca="1"/>
        <v>6154</v>
      </c>
      <c r="BC19" vm="2955">
        <f ca="1"/>
        <v>6181</v>
      </c>
      <c r="BD19" vm="2956">
        <f ca="1"/>
        <v>6212</v>
      </c>
      <c r="BE19" vm="2957">
        <f ca="1"/>
        <v>6142</v>
      </c>
      <c r="BF19" vm="2958">
        <f ca="1"/>
        <v>5850</v>
      </c>
      <c r="BG19" vm="2959">
        <f ca="1"/>
        <v>5745</v>
      </c>
      <c r="BH19" vm="2960">
        <f ca="1"/>
        <v>5664</v>
      </c>
      <c r="BI19" vm="2961">
        <f ca="1"/>
        <v>5372</v>
      </c>
      <c r="BJ19" vm="2962">
        <f ca="1"/>
        <v>5453</v>
      </c>
      <c r="BK19" vm="2963">
        <f ca="1"/>
        <v>5675</v>
      </c>
      <c r="BL19" vm="2964">
        <f ca="1"/>
        <v>5628</v>
      </c>
      <c r="BM19" vm="2965">
        <f ca="1"/>
        <v>5706</v>
      </c>
      <c r="BN19" t="e" vm="44">
        <f ca="1"/>
        <v>#N/A</v>
      </c>
      <c r="BO19" vm="2966">
        <f ca="1"/>
        <v>5645</v>
      </c>
      <c r="BP19" vm="2967">
        <f ca="1"/>
        <v>5492</v>
      </c>
      <c r="BQ19" vm="2968">
        <f ca="1"/>
        <v>5481</v>
      </c>
      <c r="BR19" vm="2969">
        <f ca="1"/>
        <v>5440</v>
      </c>
      <c r="BS19" vm="2970">
        <f ca="1"/>
        <v>5188</v>
      </c>
      <c r="BT19" vm="2971">
        <f ca="1"/>
        <v>5163</v>
      </c>
      <c r="BU19" vm="2972">
        <f ca="1"/>
        <v>5357</v>
      </c>
      <c r="BV19" vm="2973">
        <f ca="1"/>
        <v>5203</v>
      </c>
      <c r="BW19" vm="2974">
        <f ca="1"/>
        <v>5320</v>
      </c>
      <c r="BX19" vm="2975">
        <f ca="1"/>
        <v>5339</v>
      </c>
      <c r="BY19" vm="2976">
        <f ca="1"/>
        <v>5470</v>
      </c>
      <c r="BZ19" vm="2961">
        <f ca="1"/>
        <v>5372</v>
      </c>
      <c r="CA19" vm="2977">
        <f ca="1"/>
        <v>5347</v>
      </c>
      <c r="CB19" vm="2978">
        <f ca="1"/>
        <v>5449</v>
      </c>
      <c r="CC19" vm="2979">
        <f ca="1"/>
        <v>5562</v>
      </c>
      <c r="CD19" vm="2980">
        <f ca="1"/>
        <v>5541</v>
      </c>
      <c r="CE19" vm="2914">
        <f ca="1"/>
        <v>5646</v>
      </c>
      <c r="CF19" vm="2981">
        <f ca="1"/>
        <v>5631</v>
      </c>
      <c r="CG19" vm="2982">
        <f ca="1"/>
        <v>5702</v>
      </c>
      <c r="CH19" vm="2983">
        <f ca="1"/>
        <v>5735</v>
      </c>
      <c r="CI19" vm="2984">
        <f ca="1"/>
        <v>5750</v>
      </c>
      <c r="CJ19" vm="2985">
        <f ca="1"/>
        <v>5758</v>
      </c>
      <c r="CK19" t="e" vm="44">
        <f ca="1"/>
        <v>#N/A</v>
      </c>
      <c r="CL19" t="e" vm="44">
        <f ca="1"/>
        <v>#N/A</v>
      </c>
      <c r="CM19" vm="2986">
        <f ca="1"/>
        <v>5956</v>
      </c>
      <c r="CN19" vm="2987">
        <f ca="1"/>
        <v>6091</v>
      </c>
      <c r="CO19" vm="2988">
        <f ca="1"/>
        <v>6065</v>
      </c>
      <c r="CP19" vm="2989">
        <f ca="1"/>
        <v>5900</v>
      </c>
      <c r="CQ19" vm="2990">
        <f ca="1"/>
        <v>5690</v>
      </c>
      <c r="CR19" vm="2991">
        <f ca="1"/>
        <v>5580</v>
      </c>
      <c r="CS19" vm="2992">
        <f ca="1"/>
        <v>5555</v>
      </c>
      <c r="CT19" vm="2993">
        <f ca="1"/>
        <v>5635</v>
      </c>
      <c r="CU19" vm="2994">
        <f ca="1"/>
        <v>5444</v>
      </c>
      <c r="CV19" vm="2995">
        <f ca="1"/>
        <v>5177</v>
      </c>
      <c r="CW19" vm="2996">
        <f ca="1"/>
        <v>5125</v>
      </c>
      <c r="CX19" vm="2997">
        <f ca="1"/>
        <v>5250</v>
      </c>
      <c r="CY19" vm="2998">
        <f ca="1"/>
        <v>5019</v>
      </c>
      <c r="CZ19" vm="2999">
        <f ca="1"/>
        <v>4910</v>
      </c>
      <c r="DA19" vm="3000">
        <f ca="1"/>
        <v>4979</v>
      </c>
      <c r="DB19" vm="3001">
        <f ca="1"/>
        <v>5051</v>
      </c>
      <c r="DC19" vm="3002">
        <f ca="1"/>
        <v>5150</v>
      </c>
      <c r="DD19" vm="3003">
        <f ca="1"/>
        <v>5098</v>
      </c>
      <c r="DE19" vm="3004">
        <f ca="1"/>
        <v>4916.5</v>
      </c>
      <c r="DF19" vm="3005">
        <f ca="1"/>
        <v>4834.5</v>
      </c>
      <c r="DG19" vm="3006">
        <f ca="1"/>
        <v>4835</v>
      </c>
      <c r="DH19" vm="3007">
        <f ca="1"/>
        <v>4641</v>
      </c>
      <c r="DI19" vm="3008">
        <f ca="1"/>
        <v>4687.5</v>
      </c>
      <c r="DJ19" vm="3009">
        <f ca="1"/>
        <v>4860</v>
      </c>
      <c r="DK19" vm="3006">
        <f ca="1"/>
        <v>4835</v>
      </c>
      <c r="DL19" vm="3010">
        <f ca="1"/>
        <v>4811.5</v>
      </c>
      <c r="DM19" vm="3011">
        <f ca="1"/>
        <v>4780</v>
      </c>
      <c r="DN19" vm="3012">
        <f ca="1"/>
        <v>4792</v>
      </c>
      <c r="DO19" vm="3013">
        <f ca="1"/>
        <v>4567</v>
      </c>
      <c r="DP19" vm="3014">
        <f ca="1"/>
        <v>4579</v>
      </c>
      <c r="DQ19" vm="3015">
        <f ca="1"/>
        <v>4711</v>
      </c>
      <c r="DR19" vm="3016">
        <f ca="1"/>
        <v>4707.5</v>
      </c>
      <c r="DS19" vm="3017">
        <f ca="1"/>
        <v>4691</v>
      </c>
      <c r="DT19" vm="3018">
        <f ca="1"/>
        <v>4692.5</v>
      </c>
      <c r="DU19" vm="3019">
        <f ca="1"/>
        <v>4772</v>
      </c>
      <c r="DV19" vm="3020">
        <f ca="1"/>
        <v>4850</v>
      </c>
      <c r="DW19" vm="3021">
        <f ca="1"/>
        <v>4823.5</v>
      </c>
      <c r="DX19" vm="3022">
        <f ca="1"/>
        <v>4788</v>
      </c>
      <c r="DY19" vm="3023">
        <f ca="1"/>
        <v>4838.5</v>
      </c>
      <c r="DZ19" vm="3024">
        <f ca="1"/>
        <v>4924.5</v>
      </c>
      <c r="EA19" vm="3025">
        <f ca="1"/>
        <v>4864.5</v>
      </c>
      <c r="EB19" vm="3026">
        <f ca="1"/>
        <v>4800.5</v>
      </c>
      <c r="EC19" vm="3027">
        <f ca="1"/>
        <v>4798.5</v>
      </c>
      <c r="ED19" vm="3028">
        <f ca="1"/>
        <v>4830</v>
      </c>
      <c r="EE19" vm="3029">
        <f ca="1"/>
        <v>4927.5</v>
      </c>
      <c r="EF19" vm="3030">
        <f ca="1"/>
        <v>4957.5</v>
      </c>
      <c r="EG19" vm="3031">
        <f ca="1"/>
        <v>4985</v>
      </c>
      <c r="EH19" vm="3032">
        <f ca="1"/>
        <v>5003</v>
      </c>
      <c r="EI19" vm="3033">
        <f ca="1"/>
        <v>4816</v>
      </c>
      <c r="EJ19" vm="3034">
        <f ca="1"/>
        <v>4844</v>
      </c>
      <c r="EK19" vm="3035">
        <f ca="1"/>
        <v>4735.5</v>
      </c>
      <c r="EL19" vm="3036">
        <f ca="1"/>
        <v>4918</v>
      </c>
      <c r="EM19" vm="3037">
        <f ca="1"/>
        <v>4888.5</v>
      </c>
      <c r="EN19" vm="3038">
        <f ca="1"/>
        <v>4946.5</v>
      </c>
      <c r="EO19" vm="3039">
        <f ca="1"/>
        <v>4911.5</v>
      </c>
      <c r="EP19" vm="3040">
        <f ca="1"/>
        <v>4940</v>
      </c>
      <c r="EQ19" vm="3041">
        <f ca="1"/>
        <v>5045</v>
      </c>
      <c r="ER19" vm="3042">
        <f ca="1"/>
        <v>4931.5</v>
      </c>
      <c r="ES19" vm="3043">
        <f ca="1"/>
        <v>4951</v>
      </c>
      <c r="ET19" vm="3044">
        <f ca="1"/>
        <v>4980</v>
      </c>
      <c r="EU19" t="e" vm="44">
        <f ca="1"/>
        <v>#N/A</v>
      </c>
      <c r="EV19" vm="3045">
        <f ca="1"/>
        <v>4815</v>
      </c>
      <c r="EW19" vm="3046">
        <f ca="1"/>
        <v>4771</v>
      </c>
      <c r="EX19" vm="3047">
        <f ca="1"/>
        <v>4607.5</v>
      </c>
      <c r="EY19" vm="3048">
        <f ca="1"/>
        <v>4700.5</v>
      </c>
      <c r="EZ19" vm="3049">
        <f ca="1"/>
        <v>4732.5</v>
      </c>
      <c r="FA19" vm="3050">
        <f ca="1"/>
        <v>4733.5</v>
      </c>
      <c r="FB19" vm="3051">
        <f ca="1"/>
        <v>4632</v>
      </c>
      <c r="FC19" vm="3052">
        <f ca="1"/>
        <v>4725.5</v>
      </c>
      <c r="FD19" vm="3009">
        <f ca="1"/>
        <v>4860</v>
      </c>
      <c r="FE19" vm="3053">
        <f ca="1"/>
        <v>4944.5</v>
      </c>
      <c r="FF19" vm="3054">
        <f ca="1"/>
        <v>4909</v>
      </c>
      <c r="FG19" vm="3055">
        <f ca="1"/>
        <v>4798</v>
      </c>
      <c r="FH19" vm="3056">
        <f ca="1"/>
        <v>4770</v>
      </c>
      <c r="FI19" vm="3057">
        <f ca="1"/>
        <v>4785.5</v>
      </c>
      <c r="FJ19" t="e" vm="44">
        <f ca="1"/>
        <v>#N/A</v>
      </c>
      <c r="FK19" vm="3058">
        <f ca="1"/>
        <v>4744</v>
      </c>
      <c r="FL19" vm="3059">
        <f ca="1"/>
        <v>4720</v>
      </c>
      <c r="FM19" vm="3060">
        <f ca="1"/>
        <v>4828</v>
      </c>
      <c r="FN19" vm="3061">
        <f ca="1"/>
        <v>4677.5</v>
      </c>
      <c r="FO19" vm="3062">
        <f ca="1"/>
        <v>4698</v>
      </c>
      <c r="FP19" vm="3063">
        <f ca="1"/>
        <v>4781.5</v>
      </c>
      <c r="FQ19" vm="3064">
        <f ca="1"/>
        <v>4854</v>
      </c>
      <c r="FR19" vm="3065">
        <f ca="1"/>
        <v>4894</v>
      </c>
      <c r="FS19" vm="3066">
        <f ca="1"/>
        <v>4896</v>
      </c>
      <c r="FT19" vm="3040">
        <f ca="1"/>
        <v>4940</v>
      </c>
      <c r="FU19" vm="3067">
        <f ca="1"/>
        <v>5089</v>
      </c>
      <c r="FV19" vm="3068">
        <f ca="1"/>
        <v>5084</v>
      </c>
      <c r="FW19" vm="3069">
        <f ca="1"/>
        <v>5060</v>
      </c>
      <c r="FX19" vm="3070">
        <f ca="1"/>
        <v>5066</v>
      </c>
      <c r="FY19" vm="3071">
        <f ca="1"/>
        <v>5120</v>
      </c>
      <c r="FZ19" vm="3072">
        <f ca="1"/>
        <v>4998.5</v>
      </c>
      <c r="GA19" vm="3043">
        <f ca="1"/>
        <v>4951</v>
      </c>
      <c r="GB19" vm="3073">
        <f ca="1"/>
        <v>4878</v>
      </c>
      <c r="GC19" vm="3074">
        <f ca="1"/>
        <v>4751.5</v>
      </c>
      <c r="GD19" vm="3075">
        <f ca="1"/>
        <v>4820</v>
      </c>
      <c r="GE19" vm="3076">
        <f ca="1"/>
        <v>4748</v>
      </c>
      <c r="GF19" vm="3077">
        <f ca="1"/>
        <v>4733</v>
      </c>
      <c r="GG19" vm="3078">
        <f ca="1"/>
        <v>4729</v>
      </c>
      <c r="GH19" vm="3079">
        <f ca="1"/>
        <v>4805</v>
      </c>
      <c r="GI19" vm="3080">
        <f ca="1"/>
        <v>4750</v>
      </c>
      <c r="GJ19" vm="3081">
        <f ca="1"/>
        <v>4714</v>
      </c>
      <c r="GK19" vm="3082">
        <f ca="1"/>
        <v>4843</v>
      </c>
      <c r="GL19" vm="3083">
        <f ca="1"/>
        <v>4664</v>
      </c>
      <c r="GM19" vm="3084">
        <f ca="1"/>
        <v>4486</v>
      </c>
      <c r="GN19" vm="3085">
        <f ca="1"/>
        <v>4537</v>
      </c>
      <c r="GO19" vm="3086">
        <f ca="1"/>
        <v>4735</v>
      </c>
      <c r="GP19" vm="3087">
        <f ca="1"/>
        <v>4610.5</v>
      </c>
      <c r="GQ19" vm="3088">
        <f ca="1"/>
        <v>4675</v>
      </c>
      <c r="GR19" vm="3089">
        <f ca="1"/>
        <v>5030</v>
      </c>
      <c r="GS19" vm="3090">
        <f ca="1"/>
        <v>5044</v>
      </c>
      <c r="GT19" vm="3091">
        <f ca="1"/>
        <v>5111</v>
      </c>
      <c r="GU19" vm="3092">
        <f ca="1"/>
        <v>5119</v>
      </c>
      <c r="GV19" vm="3093">
        <f ca="1"/>
        <v>5148</v>
      </c>
      <c r="GW19" vm="3094">
        <f ca="1"/>
        <v>5398</v>
      </c>
      <c r="GX19" vm="3095">
        <f ca="1"/>
        <v>5407</v>
      </c>
      <c r="GY19" vm="3096">
        <f ca="1"/>
        <v>5459</v>
      </c>
      <c r="GZ19" vm="3097">
        <f ca="1"/>
        <v>5378</v>
      </c>
      <c r="HA19" vm="3098">
        <f ca="1"/>
        <v>5367</v>
      </c>
      <c r="HB19" vm="3099">
        <f ca="1"/>
        <v>5385</v>
      </c>
      <c r="HC19" vm="3100">
        <f ca="1"/>
        <v>5270</v>
      </c>
      <c r="HD19" vm="3101">
        <f ca="1"/>
        <v>5387</v>
      </c>
      <c r="HE19" vm="3097">
        <f ca="1"/>
        <v>5378</v>
      </c>
      <c r="HF19" vm="3095">
        <f ca="1"/>
        <v>5407</v>
      </c>
      <c r="HG19" vm="3102">
        <f ca="1"/>
        <v>5379</v>
      </c>
      <c r="HH19" vm="3103">
        <f ca="1"/>
        <v>5363</v>
      </c>
      <c r="HI19" vm="3104">
        <f ca="1"/>
        <v>5563</v>
      </c>
      <c r="HJ19" vm="3105">
        <f ca="1"/>
        <v>5585</v>
      </c>
      <c r="HK19" vm="3106">
        <f ca="1"/>
        <v>5598</v>
      </c>
      <c r="HL19" vm="3107">
        <f ca="1"/>
        <v>5584</v>
      </c>
      <c r="HM19" vm="3108">
        <f ca="1"/>
        <v>5671</v>
      </c>
      <c r="HN19" vm="3109">
        <f ca="1"/>
        <v>5680</v>
      </c>
      <c r="HO19" vm="3110">
        <f ca="1"/>
        <v>5616</v>
      </c>
      <c r="HP19" vm="3111">
        <f ca="1"/>
        <v>5780</v>
      </c>
      <c r="HQ19" vm="3112">
        <f ca="1"/>
        <v>5835</v>
      </c>
      <c r="HR19" vm="3113">
        <f ca="1"/>
        <v>5679</v>
      </c>
      <c r="HS19" vm="3114">
        <f ca="1"/>
        <v>5747</v>
      </c>
      <c r="HT19" vm="3115">
        <f ca="1"/>
        <v>5622</v>
      </c>
      <c r="HU19" vm="2917">
        <f ca="1"/>
        <v>5657</v>
      </c>
      <c r="HV19" vm="3116">
        <f ca="1"/>
        <v>5612</v>
      </c>
      <c r="HW19" vm="3117">
        <f ca="1"/>
        <v>5609</v>
      </c>
      <c r="HX19" vm="3118">
        <f ca="1"/>
        <v>5663</v>
      </c>
      <c r="HY19" vm="3119">
        <f ca="1"/>
        <v>5782</v>
      </c>
      <c r="HZ19" vm="3120">
        <f ca="1"/>
        <v>5739</v>
      </c>
      <c r="IA19" vm="3121">
        <f ca="1"/>
        <v>5808</v>
      </c>
      <c r="IB19" t="e" vm="44">
        <f ca="1"/>
        <v>#N/A</v>
      </c>
      <c r="IC19" vm="3122">
        <f ca="1"/>
        <v>5818</v>
      </c>
      <c r="ID19" vm="3123">
        <f ca="1"/>
        <v>5834</v>
      </c>
      <c r="IE19" vm="3124">
        <f ca="1"/>
        <v>5798</v>
      </c>
      <c r="IF19" t="e" vm="44">
        <f ca="1"/>
        <v>#N/A</v>
      </c>
      <c r="IG19" vm="3125">
        <f ca="1"/>
        <v>5839</v>
      </c>
      <c r="IH19" vm="2944">
        <f ca="1"/>
        <v>5845</v>
      </c>
      <c r="II19" vm="3126">
        <f ca="1"/>
        <v>5940</v>
      </c>
      <c r="IJ19" vm="3127">
        <f ca="1"/>
        <v>6058</v>
      </c>
      <c r="IK19" vm="2987">
        <f ca="1"/>
        <v>6091</v>
      </c>
      <c r="IL19" vm="3128">
        <f ca="1"/>
        <v>6073</v>
      </c>
      <c r="IM19" vm="3129">
        <f ca="1"/>
        <v>6127</v>
      </c>
      <c r="IN19" vm="3130">
        <f ca="1"/>
        <v>6288</v>
      </c>
      <c r="IO19" vm="3131">
        <f ca="1"/>
        <v>6219</v>
      </c>
      <c r="IP19" vm="3132">
        <f ca="1"/>
        <v>6096</v>
      </c>
      <c r="IQ19" vm="3133">
        <f ca="1"/>
        <v>6148</v>
      </c>
      <c r="IR19" vm="3134">
        <f ca="1"/>
        <v>6204</v>
      </c>
      <c r="IS19" vm="3135">
        <f ca="1"/>
        <v>6151</v>
      </c>
      <c r="IT19" vm="3136">
        <f ca="1"/>
        <v>6213</v>
      </c>
      <c r="IU19" vm="3137">
        <f ca="1"/>
        <v>6249</v>
      </c>
      <c r="IV19" vm="3138">
        <f ca="1"/>
        <v>6280</v>
      </c>
      <c r="IW19" vm="3139">
        <f ca="1"/>
        <v>6336</v>
      </c>
      <c r="IX19" vm="3140">
        <f ca="1"/>
        <v>6377</v>
      </c>
      <c r="IY19" vm="3141">
        <f ca="1"/>
        <v>6291</v>
      </c>
      <c r="IZ19" vm="3142">
        <f ca="1"/>
        <v>6318</v>
      </c>
      <c r="JA19" vm="3143">
        <f ca="1"/>
        <v>6319</v>
      </c>
      <c r="JB19" vm="3144">
        <f ca="1"/>
        <v>6202</v>
      </c>
      <c r="JC19" vm="3145">
        <f ca="1"/>
        <v>6064</v>
      </c>
      <c r="JD19" vm="2925">
        <f ca="1"/>
        <v>6128</v>
      </c>
      <c r="JE19" vm="3146">
        <f ca="1"/>
        <v>6047</v>
      </c>
      <c r="JF19" vm="2946">
        <f ca="1"/>
        <v>6081</v>
      </c>
    </row>
    <row r="20" spans="1:266" x14ac:dyDescent="0.2">
      <c r="A20" s="2" t="e" vm="3147">
        <v>#VALUE!</v>
      </c>
      <c r="B20" s="2" t="str">
        <v>Oil &amp; Gas</v>
      </c>
      <c r="C20" s="66">
        <v>4</v>
      </c>
      <c r="D20" s="67">
        <v>2443</v>
      </c>
      <c r="E20" s="68">
        <v>9772</v>
      </c>
      <c r="F20" s="40">
        <v>-48</v>
      </c>
      <c r="G20" s="36">
        <v>-4.887983706720978E-3</v>
      </c>
      <c r="H20" s="69">
        <v>3457.76</v>
      </c>
      <c r="I20" s="70"/>
      <c r="J20" s="21" cm="1" vm="3148">
        <f t="array" aca="1" ref="J20:JF20" ca="1">TRANSPOSE(_xlfn.STOCKHISTORY(A20,TODAY()-365,TODAY(),0,0,1))</f>
        <v>2028</v>
      </c>
      <c r="K20" vm="3149">
        <f ca="1"/>
        <v>2018.5</v>
      </c>
      <c r="L20" vm="2551">
        <f ca="1"/>
        <v>2039</v>
      </c>
      <c r="M20" vm="3150">
        <f ca="1"/>
        <v>2005.5</v>
      </c>
      <c r="N20" vm="3151">
        <f ca="1"/>
        <v>1984</v>
      </c>
      <c r="O20" vm="3152">
        <f ca="1"/>
        <v>2023.5</v>
      </c>
      <c r="P20" vm="3153">
        <f ca="1"/>
        <v>1969.4</v>
      </c>
      <c r="Q20" vm="3154">
        <f ca="1"/>
        <v>1957</v>
      </c>
      <c r="R20" vm="3155">
        <f ca="1"/>
        <v>1944.2</v>
      </c>
      <c r="S20" vm="3156">
        <f ca="1"/>
        <v>1954.6</v>
      </c>
      <c r="T20" vm="3157">
        <f ca="1"/>
        <v>1943.2</v>
      </c>
      <c r="U20" vm="3158">
        <f ca="1"/>
        <v>1952.8</v>
      </c>
      <c r="V20" vm="3159">
        <f ca="1"/>
        <v>2000.5</v>
      </c>
      <c r="W20" vm="3160">
        <f ca="1"/>
        <v>1972</v>
      </c>
      <c r="X20" vm="3161">
        <f ca="1"/>
        <v>1951</v>
      </c>
      <c r="Y20" vm="3162">
        <f ca="1"/>
        <v>2047.5</v>
      </c>
      <c r="Z20" vm="3163">
        <f ca="1"/>
        <v>1930.2</v>
      </c>
      <c r="AA20" vm="3164">
        <f ca="1"/>
        <v>1833.4</v>
      </c>
      <c r="AB20" vm="3165">
        <f ca="1"/>
        <v>1981</v>
      </c>
      <c r="AC20" vm="3166">
        <f ca="1"/>
        <v>2039.5</v>
      </c>
      <c r="AD20" vm="3167">
        <f ca="1"/>
        <v>2004.5</v>
      </c>
      <c r="AE20" vm="3168">
        <f ca="1"/>
        <v>1955.8</v>
      </c>
      <c r="AF20" vm="3169">
        <f ca="1"/>
        <v>1963.6</v>
      </c>
      <c r="AG20" vm="3170">
        <f ca="1"/>
        <v>1926.8</v>
      </c>
      <c r="AH20" vm="1099">
        <f ca="1"/>
        <v>1940</v>
      </c>
      <c r="AI20" vm="3171">
        <f ca="1"/>
        <v>1903.6</v>
      </c>
      <c r="AJ20" vm="3172">
        <f ca="1"/>
        <v>1965.4</v>
      </c>
      <c r="AK20" vm="3173">
        <f ca="1"/>
        <v>1941.8</v>
      </c>
      <c r="AL20" vm="3174">
        <f ca="1"/>
        <v>2020.5</v>
      </c>
      <c r="AM20" vm="3175">
        <f ca="1"/>
        <v>2007.5</v>
      </c>
      <c r="AN20" vm="3176">
        <f ca="1"/>
        <v>2085</v>
      </c>
      <c r="AO20" vm="3177">
        <f ca="1"/>
        <v>2081</v>
      </c>
      <c r="AP20" vm="3178">
        <f ca="1"/>
        <v>2110.5</v>
      </c>
      <c r="AQ20" vm="3179">
        <f ca="1"/>
        <v>2061.5</v>
      </c>
      <c r="AR20" vm="1115">
        <f ca="1"/>
        <v>2022</v>
      </c>
      <c r="AS20" vm="3180">
        <f ca="1"/>
        <v>2111.5</v>
      </c>
      <c r="AT20" vm="3181">
        <f ca="1"/>
        <v>2108.5</v>
      </c>
      <c r="AU20" vm="3182">
        <f ca="1"/>
        <v>2119.5</v>
      </c>
      <c r="AV20" vm="2559">
        <f ca="1"/>
        <v>2116</v>
      </c>
      <c r="AW20" vm="3183">
        <f ca="1"/>
        <v>2121</v>
      </c>
      <c r="AX20" vm="3184">
        <f ca="1"/>
        <v>2131.5</v>
      </c>
      <c r="AY20" vm="3185">
        <f ca="1"/>
        <v>2086</v>
      </c>
      <c r="AZ20" vm="3186">
        <f ca="1"/>
        <v>2168</v>
      </c>
      <c r="BA20" vm="3187">
        <f ca="1"/>
        <v>2135</v>
      </c>
      <c r="BB20" vm="3188">
        <f ca="1"/>
        <v>2165.5</v>
      </c>
      <c r="BC20" vm="3189">
        <f ca="1"/>
        <v>2182</v>
      </c>
      <c r="BD20" vm="2526">
        <f ca="1"/>
        <v>2192</v>
      </c>
      <c r="BE20" vm="2519">
        <f ca="1"/>
        <v>2228</v>
      </c>
      <c r="BF20" vm="3190">
        <f ca="1"/>
        <v>2208</v>
      </c>
      <c r="BG20" vm="3191">
        <f ca="1"/>
        <v>2222</v>
      </c>
      <c r="BH20" vm="3192">
        <f ca="1"/>
        <v>2188</v>
      </c>
      <c r="BI20" vm="3193">
        <f ca="1"/>
        <v>2074.5</v>
      </c>
      <c r="BJ20" vm="3194">
        <f ca="1"/>
        <v>2124</v>
      </c>
      <c r="BK20" vm="3195">
        <f ca="1"/>
        <v>2130.5</v>
      </c>
      <c r="BL20" vm="2541">
        <f ca="1"/>
        <v>2185</v>
      </c>
      <c r="BM20" vm="3196">
        <f ca="1"/>
        <v>2173</v>
      </c>
      <c r="BN20" t="e" vm="44">
        <f ca="1"/>
        <v>#N/A</v>
      </c>
      <c r="BO20" vm="3197">
        <f ca="1"/>
        <v>2216</v>
      </c>
      <c r="BP20" vm="3198">
        <f ca="1"/>
        <v>2225</v>
      </c>
      <c r="BQ20" vm="3199">
        <f ca="1"/>
        <v>2293</v>
      </c>
      <c r="BR20" vm="3200">
        <f ca="1"/>
        <v>2299.5</v>
      </c>
      <c r="BS20" vm="3198">
        <f ca="1"/>
        <v>2225</v>
      </c>
      <c r="BT20" vm="3201">
        <f ca="1"/>
        <v>2233.5</v>
      </c>
      <c r="BU20" vm="3202">
        <f ca="1"/>
        <v>2316.5</v>
      </c>
      <c r="BV20" vm="3203">
        <f ca="1"/>
        <v>2240.5</v>
      </c>
      <c r="BW20" vm="3204">
        <f ca="1"/>
        <v>2303.5</v>
      </c>
      <c r="BX20" vm="3205">
        <f ca="1"/>
        <v>2337.5</v>
      </c>
      <c r="BY20" vm="3206">
        <f ca="1"/>
        <v>2350.5</v>
      </c>
      <c r="BZ20" vm="3207">
        <f ca="1"/>
        <v>2370.5</v>
      </c>
      <c r="CA20" vm="3208">
        <f ca="1"/>
        <v>2328.5</v>
      </c>
      <c r="CB20" vm="3209">
        <f ca="1"/>
        <v>2336.5</v>
      </c>
      <c r="CC20" vm="3210">
        <f ca="1"/>
        <v>2387.5</v>
      </c>
      <c r="CD20" vm="3211">
        <f ca="1"/>
        <v>2366</v>
      </c>
      <c r="CE20" vm="3212">
        <f ca="1"/>
        <v>2378.5</v>
      </c>
      <c r="CF20" vm="3213">
        <f ca="1"/>
        <v>2404</v>
      </c>
      <c r="CG20" vm="3214">
        <f ca="1"/>
        <v>2380</v>
      </c>
      <c r="CH20" vm="3215">
        <f ca="1"/>
        <v>2374</v>
      </c>
      <c r="CI20" vm="3216">
        <f ca="1"/>
        <v>2376.5</v>
      </c>
      <c r="CJ20" vm="3217">
        <f ca="1"/>
        <v>2361</v>
      </c>
      <c r="CK20" t="e" vm="44">
        <f ca="1"/>
        <v>#N/A</v>
      </c>
      <c r="CL20" t="e" vm="44">
        <f ca="1"/>
        <v>#N/A</v>
      </c>
      <c r="CM20" vm="3218">
        <f ca="1"/>
        <v>2394.5</v>
      </c>
      <c r="CN20" vm="3219">
        <f ca="1"/>
        <v>2416</v>
      </c>
      <c r="CO20" vm="3220">
        <f ca="1"/>
        <v>2440</v>
      </c>
      <c r="CP20" vm="3221">
        <f ca="1"/>
        <v>2395.5</v>
      </c>
      <c r="CQ20" vm="3222">
        <f ca="1"/>
        <v>2338</v>
      </c>
      <c r="CR20" vm="3223">
        <f ca="1"/>
        <v>2287.5</v>
      </c>
      <c r="CS20" vm="3224">
        <f ca="1"/>
        <v>2308</v>
      </c>
      <c r="CT20" vm="3225">
        <f ca="1"/>
        <v>2271</v>
      </c>
      <c r="CU20" vm="3226">
        <f ca="1"/>
        <v>2144</v>
      </c>
      <c r="CV20" vm="1111">
        <f ca="1"/>
        <v>2044</v>
      </c>
      <c r="CW20" vm="3178">
        <f ca="1"/>
        <v>2110.5</v>
      </c>
      <c r="CX20" vm="2531">
        <f ca="1"/>
        <v>2151</v>
      </c>
      <c r="CY20" vm="2546">
        <f ca="1"/>
        <v>2076</v>
      </c>
      <c r="CZ20" vm="3227">
        <f ca="1"/>
        <v>2029</v>
      </c>
      <c r="DA20" vm="3228">
        <f ca="1"/>
        <v>2087.5</v>
      </c>
      <c r="DB20" vm="3229">
        <f ca="1"/>
        <v>2112.5</v>
      </c>
      <c r="DC20" vm="2565">
        <f ca="1"/>
        <v>2177</v>
      </c>
      <c r="DD20" vm="2541">
        <f ca="1"/>
        <v>2185</v>
      </c>
      <c r="DE20" vm="3230">
        <f ca="1"/>
        <v>2134</v>
      </c>
      <c r="DF20" vm="3183">
        <f ca="1"/>
        <v>2121</v>
      </c>
      <c r="DG20" vm="3231">
        <f ca="1"/>
        <v>2203</v>
      </c>
      <c r="DH20" vm="3232">
        <f ca="1"/>
        <v>2016</v>
      </c>
      <c r="DI20" vm="3233">
        <f ca="1"/>
        <v>1974.2</v>
      </c>
      <c r="DJ20" vm="3234">
        <f ca="1"/>
        <v>2033.5</v>
      </c>
      <c r="DK20" vm="3235">
        <f ca="1"/>
        <v>2043.5</v>
      </c>
      <c r="DL20" vm="3236">
        <f ca="1"/>
        <v>2030.5</v>
      </c>
      <c r="DM20" vm="3237">
        <f ca="1"/>
        <v>1998</v>
      </c>
      <c r="DN20" vm="3238">
        <f ca="1"/>
        <v>2002</v>
      </c>
      <c r="DO20" vm="3239">
        <f ca="1"/>
        <v>1936.4</v>
      </c>
      <c r="DP20" vm="3240">
        <f ca="1"/>
        <v>1989.6</v>
      </c>
      <c r="DQ20" vm="3241">
        <f ca="1"/>
        <v>2037</v>
      </c>
      <c r="DR20" vm="3242">
        <f ca="1"/>
        <v>2034</v>
      </c>
      <c r="DS20" vm="3243">
        <f ca="1"/>
        <v>2050.5</v>
      </c>
      <c r="DT20" vm="3244">
        <f ca="1"/>
        <v>2028.5</v>
      </c>
      <c r="DU20" vm="3166">
        <f ca="1"/>
        <v>2039.5</v>
      </c>
      <c r="DV20" vm="3245">
        <f ca="1"/>
        <v>2069</v>
      </c>
      <c r="DW20" vm="3246">
        <f ca="1"/>
        <v>2086.5</v>
      </c>
      <c r="DX20" vm="3247">
        <f ca="1"/>
        <v>2117.5</v>
      </c>
      <c r="DY20" vm="3194">
        <f ca="1"/>
        <v>2124</v>
      </c>
      <c r="DZ20" vm="3248">
        <f ca="1"/>
        <v>2179</v>
      </c>
      <c r="EA20" vm="2539">
        <f ca="1"/>
        <v>2136</v>
      </c>
      <c r="EB20" vm="3249">
        <f ca="1"/>
        <v>2166</v>
      </c>
      <c r="EC20" vm="3250">
        <f ca="1"/>
        <v>2170.5</v>
      </c>
      <c r="ED20" vm="3251">
        <f ca="1"/>
        <v>2132.5</v>
      </c>
      <c r="EE20" vm="2571">
        <f ca="1"/>
        <v>2150</v>
      </c>
      <c r="EF20" vm="3252">
        <f ca="1"/>
        <v>2161.5</v>
      </c>
      <c r="EG20" vm="3253">
        <f ca="1"/>
        <v>2184.5</v>
      </c>
      <c r="EH20" vm="3254">
        <f ca="1"/>
        <v>2169.5</v>
      </c>
      <c r="EI20" vm="3255">
        <f ca="1"/>
        <v>2213.5</v>
      </c>
      <c r="EJ20" vm="2542">
        <f ca="1"/>
        <v>2215</v>
      </c>
      <c r="EK20" vm="3189">
        <f ca="1"/>
        <v>2182</v>
      </c>
      <c r="EL20" vm="3256">
        <f ca="1"/>
        <v>2168.5</v>
      </c>
      <c r="EM20" vm="3189">
        <f ca="1"/>
        <v>2182</v>
      </c>
      <c r="EN20" vm="3257">
        <f ca="1"/>
        <v>2217.5</v>
      </c>
      <c r="EO20" vm="3258">
        <f ca="1"/>
        <v>2248.5</v>
      </c>
      <c r="EP20" vm="3259">
        <f ca="1"/>
        <v>2244</v>
      </c>
      <c r="EQ20" vm="3260">
        <f ca="1"/>
        <v>2317.5</v>
      </c>
      <c r="ER20" vm="3261">
        <f ca="1"/>
        <v>2292.5</v>
      </c>
      <c r="ES20" vm="3262">
        <f ca="1"/>
        <v>2320.5</v>
      </c>
      <c r="ET20" vm="3263">
        <f ca="1"/>
        <v>2334</v>
      </c>
      <c r="EU20" t="e" vm="44">
        <f ca="1"/>
        <v>#N/A</v>
      </c>
      <c r="EV20" vm="3264">
        <f ca="1"/>
        <v>2339.5</v>
      </c>
      <c r="EW20" vm="3265">
        <f ca="1"/>
        <v>2290</v>
      </c>
      <c r="EX20" vm="2522">
        <f ca="1"/>
        <v>2273</v>
      </c>
      <c r="EY20" vm="3266">
        <f ca="1"/>
        <v>2324</v>
      </c>
      <c r="EZ20" vm="3267">
        <f ca="1"/>
        <v>2348</v>
      </c>
      <c r="FA20" vm="3268">
        <f ca="1"/>
        <v>2308.5</v>
      </c>
      <c r="FB20" vm="3269">
        <f ca="1"/>
        <v>2263</v>
      </c>
      <c r="FC20" vm="3270">
        <f ca="1"/>
        <v>2270</v>
      </c>
      <c r="FD20" vm="3271">
        <f ca="1"/>
        <v>2300</v>
      </c>
      <c r="FE20" vm="3272">
        <f ca="1"/>
        <v>2321.5</v>
      </c>
      <c r="FF20" vm="3273">
        <f ca="1"/>
        <v>2327.5</v>
      </c>
      <c r="FG20" vm="3274">
        <f ca="1"/>
        <v>2341</v>
      </c>
      <c r="FH20" vm="3275">
        <f ca="1"/>
        <v>2314.5</v>
      </c>
      <c r="FI20" vm="3276">
        <f ca="1"/>
        <v>2296.5</v>
      </c>
      <c r="FJ20" t="e" vm="44">
        <f ca="1"/>
        <v>#N/A</v>
      </c>
      <c r="FK20" vm="3277">
        <f ca="1"/>
        <v>2302.5</v>
      </c>
      <c r="FL20" vm="2515">
        <f ca="1"/>
        <v>2335</v>
      </c>
      <c r="FM20" vm="3278">
        <f ca="1"/>
        <v>2338.5</v>
      </c>
      <c r="FN20" vm="3279">
        <f ca="1"/>
        <v>2214.5</v>
      </c>
      <c r="FO20" vm="3280">
        <f ca="1"/>
        <v>2211.5</v>
      </c>
      <c r="FP20" vm="3281">
        <f ca="1"/>
        <v>2243.5</v>
      </c>
      <c r="FQ20" vm="3282">
        <f ca="1"/>
        <v>2261</v>
      </c>
      <c r="FR20" vm="3283">
        <f ca="1"/>
        <v>2241.5</v>
      </c>
      <c r="FS20" vm="3284">
        <f ca="1"/>
        <v>2246.5</v>
      </c>
      <c r="FT20" vm="3200">
        <f ca="1"/>
        <v>2299.5</v>
      </c>
      <c r="FU20" vm="3222">
        <f ca="1"/>
        <v>2338</v>
      </c>
      <c r="FV20" vm="3212">
        <f ca="1"/>
        <v>2378.5</v>
      </c>
      <c r="FW20" vm="3285">
        <f ca="1"/>
        <v>2312</v>
      </c>
      <c r="FX20" vm="3286">
        <f ca="1"/>
        <v>2345.5</v>
      </c>
      <c r="FY20" vm="3273">
        <f ca="1"/>
        <v>2327.5</v>
      </c>
      <c r="FZ20" vm="3287">
        <f ca="1"/>
        <v>2286</v>
      </c>
      <c r="GA20" vm="3288">
        <f ca="1"/>
        <v>2269</v>
      </c>
      <c r="GB20" vm="3277">
        <f ca="1"/>
        <v>2302.5</v>
      </c>
      <c r="GC20" vm="3270">
        <f ca="1"/>
        <v>2270</v>
      </c>
      <c r="GD20" vm="3289">
        <f ca="1"/>
        <v>2266.5</v>
      </c>
      <c r="GE20" vm="3290">
        <f ca="1"/>
        <v>2253</v>
      </c>
      <c r="GF20" vm="2522">
        <f ca="1"/>
        <v>2273</v>
      </c>
      <c r="GG20" vm="3291">
        <f ca="1"/>
        <v>2320</v>
      </c>
      <c r="GH20" vm="3292">
        <f ca="1"/>
        <v>2344</v>
      </c>
      <c r="GI20" vm="3293">
        <f ca="1"/>
        <v>2345</v>
      </c>
      <c r="GJ20" vm="3294">
        <f ca="1"/>
        <v>2289.5</v>
      </c>
      <c r="GK20" vm="3200">
        <f ca="1"/>
        <v>2299.5</v>
      </c>
      <c r="GL20" vm="3295">
        <f ca="1"/>
        <v>2425</v>
      </c>
      <c r="GM20" vm="3296">
        <f ca="1"/>
        <v>2418.5</v>
      </c>
      <c r="GN20" vm="3213">
        <f ca="1"/>
        <v>2404</v>
      </c>
      <c r="GO20" vm="3297">
        <f ca="1"/>
        <v>2454</v>
      </c>
      <c r="GP20" vm="3298">
        <f ca="1"/>
        <v>2428</v>
      </c>
      <c r="GQ20" vm="3299">
        <f ca="1"/>
        <v>2491.5</v>
      </c>
      <c r="GR20" vm="3300">
        <f ca="1"/>
        <v>2526.5</v>
      </c>
      <c r="GS20" vm="3301">
        <f ca="1"/>
        <v>2501</v>
      </c>
      <c r="GT20" vm="3302">
        <f ca="1"/>
        <v>2438</v>
      </c>
      <c r="GU20" vm="3303">
        <f ca="1"/>
        <v>2383.5</v>
      </c>
      <c r="GV20" vm="3304">
        <f ca="1"/>
        <v>2315</v>
      </c>
      <c r="GW20" vm="3305">
        <f ca="1"/>
        <v>2360</v>
      </c>
      <c r="GX20" vm="3306">
        <f ca="1"/>
        <v>2358</v>
      </c>
      <c r="GY20" vm="3307">
        <f ca="1"/>
        <v>2375</v>
      </c>
      <c r="GZ20" vm="3207">
        <f ca="1"/>
        <v>2370.5</v>
      </c>
      <c r="HA20" vm="3308">
        <f ca="1"/>
        <v>2364.5</v>
      </c>
      <c r="HB20" vm="3309">
        <f ca="1"/>
        <v>2344.5</v>
      </c>
      <c r="HC20" vm="3310">
        <f ca="1"/>
        <v>2272.5</v>
      </c>
      <c r="HD20" vm="3311">
        <f ca="1"/>
        <v>2382.5</v>
      </c>
      <c r="HE20" vm="3312">
        <f ca="1"/>
        <v>2356.5</v>
      </c>
      <c r="HF20" vm="3313">
        <f ca="1"/>
        <v>2342.5</v>
      </c>
      <c r="HG20" vm="3314">
        <f ca="1"/>
        <v>2367</v>
      </c>
      <c r="HH20" vm="3315">
        <f ca="1"/>
        <v>2360.5</v>
      </c>
      <c r="HI20" vm="3316">
        <f ca="1"/>
        <v>2400.5</v>
      </c>
      <c r="HJ20" vm="2501">
        <f ca="1"/>
        <v>2444</v>
      </c>
      <c r="HK20" vm="2505">
        <f ca="1"/>
        <v>2382</v>
      </c>
      <c r="HL20" vm="3317">
        <f ca="1"/>
        <v>2365.5</v>
      </c>
      <c r="HM20" vm="3318">
        <f ca="1"/>
        <v>2375.5</v>
      </c>
      <c r="HN20" vm="3319">
        <f ca="1"/>
        <v>2358.5</v>
      </c>
      <c r="HO20" vm="3320">
        <f ca="1"/>
        <v>2315.5</v>
      </c>
      <c r="HP20" vm="3321">
        <f ca="1"/>
        <v>2309.5</v>
      </c>
      <c r="HQ20" vm="3287">
        <f ca="1"/>
        <v>2286</v>
      </c>
      <c r="HR20" vm="3322">
        <f ca="1"/>
        <v>2295.5</v>
      </c>
      <c r="HS20" vm="3323">
        <f ca="1"/>
        <v>2318</v>
      </c>
      <c r="HT20" vm="3324">
        <f ca="1"/>
        <v>2296</v>
      </c>
      <c r="HU20" vm="3294">
        <f ca="1"/>
        <v>2289.5</v>
      </c>
      <c r="HV20" vm="3325">
        <f ca="1"/>
        <v>2243</v>
      </c>
      <c r="HW20" vm="3326">
        <f ca="1"/>
        <v>2287</v>
      </c>
      <c r="HX20" vm="3327">
        <f ca="1"/>
        <v>2307.5</v>
      </c>
      <c r="HY20" vm="3328">
        <f ca="1"/>
        <v>2354.5</v>
      </c>
      <c r="HZ20" vm="3329">
        <f ca="1"/>
        <v>2352.5</v>
      </c>
      <c r="IA20" vm="3330">
        <f ca="1"/>
        <v>2366.5</v>
      </c>
      <c r="IB20" t="e" vm="44">
        <f ca="1"/>
        <v>#N/A</v>
      </c>
      <c r="IC20" vm="3331">
        <f ca="1"/>
        <v>2350</v>
      </c>
      <c r="ID20" vm="3332">
        <f ca="1"/>
        <v>2349.5</v>
      </c>
      <c r="IE20" vm="3333">
        <f ca="1"/>
        <v>2326</v>
      </c>
      <c r="IF20" t="e" vm="44">
        <f ca="1"/>
        <v>#N/A</v>
      </c>
      <c r="IG20" vm="3314">
        <f ca="1"/>
        <v>2367</v>
      </c>
      <c r="IH20" vm="3334">
        <f ca="1"/>
        <v>2285</v>
      </c>
      <c r="II20" vm="3335">
        <f ca="1"/>
        <v>2311.5</v>
      </c>
      <c r="IJ20" vm="3331">
        <f ca="1"/>
        <v>2350</v>
      </c>
      <c r="IK20" vm="3336">
        <f ca="1"/>
        <v>2379</v>
      </c>
      <c r="IL20" vm="3216">
        <f ca="1"/>
        <v>2376.5</v>
      </c>
      <c r="IM20" vm="3337">
        <f ca="1"/>
        <v>2406</v>
      </c>
      <c r="IN20" vm="3338">
        <f ca="1"/>
        <v>2432.5</v>
      </c>
      <c r="IO20" vm="3339">
        <f ca="1"/>
        <v>2440.5</v>
      </c>
      <c r="IP20" vm="3340">
        <f ca="1"/>
        <v>2425.5</v>
      </c>
      <c r="IQ20" vm="3341">
        <f ca="1"/>
        <v>2419</v>
      </c>
      <c r="IR20" vm="3342">
        <f ca="1"/>
        <v>2403.5</v>
      </c>
      <c r="IS20" vm="3315">
        <f ca="1"/>
        <v>2360.5</v>
      </c>
      <c r="IT20" vm="3343">
        <f ca="1"/>
        <v>2363</v>
      </c>
      <c r="IU20" vm="3317">
        <f ca="1"/>
        <v>2365.5</v>
      </c>
      <c r="IV20" vm="3344">
        <f ca="1"/>
        <v>2347.5</v>
      </c>
      <c r="IW20" vm="3345">
        <f ca="1"/>
        <v>2332</v>
      </c>
      <c r="IX20" vm="3346">
        <f ca="1"/>
        <v>2341.5</v>
      </c>
      <c r="IY20" vm="3207">
        <f ca="1"/>
        <v>2370.5</v>
      </c>
      <c r="IZ20" vm="3307">
        <f ca="1"/>
        <v>2375</v>
      </c>
      <c r="JA20" vm="3215">
        <f ca="1"/>
        <v>2374</v>
      </c>
      <c r="JB20" vm="3330">
        <f ca="1"/>
        <v>2366.5</v>
      </c>
      <c r="JC20" vm="3205">
        <f ca="1"/>
        <v>2337.5</v>
      </c>
      <c r="JD20" vm="2503">
        <f ca="1"/>
        <v>2414</v>
      </c>
      <c r="JE20" vm="3347">
        <f ca="1"/>
        <v>2398.5</v>
      </c>
      <c r="JF20" vm="3348">
        <f ca="1"/>
        <v>2455</v>
      </c>
    </row>
    <row r="21" spans="1:266" x14ac:dyDescent="0.2">
      <c r="A21" s="2" t="e" vm="3349">
        <v>#VALUE!</v>
      </c>
      <c r="B21" s="2" t="str">
        <v>Telecommunications Services</v>
      </c>
      <c r="C21" s="66">
        <v>2</v>
      </c>
      <c r="D21" s="67">
        <v>92.32</v>
      </c>
      <c r="E21" s="68">
        <v>184.64</v>
      </c>
      <c r="F21" s="40">
        <v>1.6599999999999966</v>
      </c>
      <c r="G21" s="36">
        <v>9.0720297300251208E-3</v>
      </c>
      <c r="H21" s="69">
        <v>-38.04000000000002</v>
      </c>
      <c r="I21" s="70"/>
      <c r="J21" s="21" cm="1" vm="3350">
        <f t="array" aca="1" ref="J21:JF21" ca="1">TRANSPOSE(_xlfn.STOCKHISTORY(A21,TODAY()-365,TODAY(),0,0,1))</f>
        <v>139.54</v>
      </c>
      <c r="K21" vm="3351">
        <f ca="1"/>
        <v>138.44</v>
      </c>
      <c r="L21" vm="13">
        <f ca="1"/>
        <v>138.9</v>
      </c>
      <c r="M21" vm="3352">
        <f ca="1"/>
        <v>136.54</v>
      </c>
      <c r="N21" vm="13">
        <f ca="1"/>
        <v>138.9</v>
      </c>
      <c r="O21" vm="31">
        <f ca="1"/>
        <v>139.5</v>
      </c>
      <c r="P21" vm="3353">
        <f ca="1"/>
        <v>137.96</v>
      </c>
      <c r="Q21" vm="3354">
        <f ca="1"/>
        <v>137.58000000000001</v>
      </c>
      <c r="R21" vm="3355">
        <f ca="1"/>
        <v>135.96</v>
      </c>
      <c r="S21" vm="3356">
        <f ca="1"/>
        <v>136.44</v>
      </c>
      <c r="T21" vm="3357">
        <f ca="1"/>
        <v>135.58000000000001</v>
      </c>
      <c r="U21" vm="3358">
        <f ca="1"/>
        <v>130.1</v>
      </c>
      <c r="V21" vm="3359">
        <f ca="1"/>
        <v>133.58000000000001</v>
      </c>
      <c r="W21" vm="3360">
        <f ca="1"/>
        <v>131.44</v>
      </c>
      <c r="X21" vm="3361">
        <f ca="1"/>
        <v>128.91999999999999</v>
      </c>
      <c r="Y21" vm="3362">
        <f ca="1"/>
        <v>129.84</v>
      </c>
      <c r="Z21" vm="1063">
        <f ca="1"/>
        <v>128</v>
      </c>
      <c r="AA21" vm="3363">
        <f ca="1"/>
        <v>123.46</v>
      </c>
      <c r="AB21" vm="3364">
        <f ca="1"/>
        <v>120.92</v>
      </c>
      <c r="AC21" vm="3365">
        <f ca="1"/>
        <v>116.46</v>
      </c>
      <c r="AD21" vm="3366">
        <f ca="1"/>
        <v>119.94</v>
      </c>
      <c r="AE21" vm="3367">
        <f ca="1"/>
        <v>118.48</v>
      </c>
      <c r="AF21" vm="143">
        <f ca="1"/>
        <v>119.5</v>
      </c>
      <c r="AG21" vm="3368">
        <f ca="1"/>
        <v>121.78</v>
      </c>
      <c r="AH21" vm="3369">
        <f ca="1"/>
        <v>122.08</v>
      </c>
      <c r="AI21" vm="3370">
        <f ca="1"/>
        <v>124.34</v>
      </c>
      <c r="AJ21" vm="3371">
        <f ca="1"/>
        <v>125.96</v>
      </c>
      <c r="AK21" vm="3372">
        <f ca="1"/>
        <v>127.64</v>
      </c>
      <c r="AL21" vm="3373">
        <f ca="1"/>
        <v>127.98</v>
      </c>
      <c r="AM21" vm="134">
        <f ca="1"/>
        <v>127</v>
      </c>
      <c r="AN21" vm="3374">
        <f ca="1"/>
        <v>124.26</v>
      </c>
      <c r="AO21" vm="3375">
        <f ca="1"/>
        <v>124.84</v>
      </c>
      <c r="AP21" vm="3376">
        <f ca="1"/>
        <v>125.32</v>
      </c>
      <c r="AQ21" vm="3377">
        <f ca="1"/>
        <v>125.58</v>
      </c>
      <c r="AR21" vm="3378">
        <f ca="1"/>
        <v>126.56</v>
      </c>
      <c r="AS21" vm="3379">
        <f ca="1"/>
        <v>129.41999999999999</v>
      </c>
      <c r="AT21" vm="3375">
        <f ca="1"/>
        <v>124.84</v>
      </c>
      <c r="AU21" vm="1022">
        <f ca="1"/>
        <v>126.4</v>
      </c>
      <c r="AV21" vm="3380">
        <f ca="1"/>
        <v>126</v>
      </c>
      <c r="AW21" vm="3381">
        <f ca="1"/>
        <v>125.48</v>
      </c>
      <c r="AX21" vm="3373">
        <f ca="1"/>
        <v>127.98</v>
      </c>
      <c r="AY21" vm="3382">
        <f ca="1"/>
        <v>126.84</v>
      </c>
      <c r="AZ21" vm="3383">
        <f ca="1"/>
        <v>129.28</v>
      </c>
      <c r="BA21" vm="3384">
        <f ca="1"/>
        <v>130.82</v>
      </c>
      <c r="BB21" vm="3385">
        <f ca="1"/>
        <v>130.66</v>
      </c>
      <c r="BC21" vm="3386">
        <f ca="1"/>
        <v>131.68</v>
      </c>
      <c r="BD21" vm="3387">
        <f ca="1"/>
        <v>132.13999999999999</v>
      </c>
      <c r="BE21" vm="3388">
        <f ca="1"/>
        <v>130.38</v>
      </c>
      <c r="BF21" vm="3389">
        <f ca="1"/>
        <v>128.46</v>
      </c>
      <c r="BG21" vm="3390">
        <f ca="1"/>
        <v>128.5</v>
      </c>
      <c r="BH21" vm="3372">
        <f ca="1"/>
        <v>127.64</v>
      </c>
      <c r="BI21" vm="3391">
        <f ca="1"/>
        <v>126.72</v>
      </c>
      <c r="BJ21" vm="128">
        <f ca="1"/>
        <v>127.7</v>
      </c>
      <c r="BK21" vm="1021">
        <f ca="1"/>
        <v>125.9</v>
      </c>
      <c r="BL21" vm="3392">
        <f ca="1"/>
        <v>127.04</v>
      </c>
      <c r="BM21" vm="3393">
        <f ca="1"/>
        <v>121.54</v>
      </c>
      <c r="BN21" t="e" vm="44">
        <f ca="1"/>
        <v>#N/A</v>
      </c>
      <c r="BO21" vm="3394">
        <f ca="1"/>
        <v>123.66</v>
      </c>
      <c r="BP21" vm="3395">
        <f ca="1"/>
        <v>122.9</v>
      </c>
      <c r="BQ21" vm="3363">
        <f ca="1"/>
        <v>123.46</v>
      </c>
      <c r="BR21" vm="3396">
        <f ca="1"/>
        <v>120.42</v>
      </c>
      <c r="BS21" vm="3397">
        <f ca="1"/>
        <v>118.72</v>
      </c>
      <c r="BT21" vm="3398">
        <f ca="1"/>
        <v>118.74</v>
      </c>
      <c r="BU21" vm="3399">
        <f ca="1"/>
        <v>118.86</v>
      </c>
      <c r="BV21" vm="3397">
        <f ca="1"/>
        <v>118.72</v>
      </c>
      <c r="BW21" vm="3400">
        <f ca="1"/>
        <v>117.82</v>
      </c>
      <c r="BX21" vm="3401">
        <f ca="1"/>
        <v>120.06</v>
      </c>
      <c r="BY21" vm="1045">
        <f ca="1"/>
        <v>120.3</v>
      </c>
      <c r="BZ21" vm="3402">
        <f ca="1"/>
        <v>118.06</v>
      </c>
      <c r="CA21" vm="3403">
        <f ca="1"/>
        <v>118.46</v>
      </c>
      <c r="CB21" vm="194">
        <f ca="1"/>
        <v>121.1</v>
      </c>
      <c r="CC21" vm="3404">
        <f ca="1"/>
        <v>126.1</v>
      </c>
      <c r="CD21" vm="3405">
        <f ca="1"/>
        <v>128.84</v>
      </c>
      <c r="CE21" vm="3406">
        <f ca="1"/>
        <v>130.22</v>
      </c>
      <c r="CF21" vm="3407">
        <f ca="1"/>
        <v>131.41999999999999</v>
      </c>
      <c r="CG21" vm="3408">
        <f ca="1"/>
        <v>130.13999999999999</v>
      </c>
      <c r="CH21" vm="3409">
        <f ca="1"/>
        <v>129.32</v>
      </c>
      <c r="CI21" vm="3410">
        <f ca="1"/>
        <v>130.58000000000001</v>
      </c>
      <c r="CJ21" vm="1012">
        <f ca="1"/>
        <v>126.7</v>
      </c>
      <c r="CK21" t="e" vm="44">
        <f ca="1"/>
        <v>#N/A</v>
      </c>
      <c r="CL21" t="e" vm="44">
        <f ca="1"/>
        <v>#N/A</v>
      </c>
      <c r="CM21" vm="3380">
        <f ca="1"/>
        <v>126</v>
      </c>
      <c r="CN21" vm="3380">
        <f ca="1"/>
        <v>126</v>
      </c>
      <c r="CO21" vm="3411">
        <f ca="1"/>
        <v>124.48</v>
      </c>
      <c r="CP21" vm="3380">
        <f ca="1"/>
        <v>126</v>
      </c>
      <c r="CQ21" vm="3412">
        <f ca="1"/>
        <v>125.46</v>
      </c>
      <c r="CR21" vm="3380">
        <f ca="1"/>
        <v>126</v>
      </c>
      <c r="CS21" vm="3413">
        <f ca="1"/>
        <v>125.56</v>
      </c>
      <c r="CT21" vm="3414">
        <f ca="1"/>
        <v>126.12</v>
      </c>
      <c r="CU21" vm="129">
        <f ca="1"/>
        <v>125.6</v>
      </c>
      <c r="CV21" vm="134">
        <f ca="1"/>
        <v>127</v>
      </c>
      <c r="CW21" vm="3415">
        <f ca="1"/>
        <v>127.76</v>
      </c>
      <c r="CX21" vm="3415">
        <f ca="1"/>
        <v>127.76</v>
      </c>
      <c r="CY21" vm="3416">
        <f ca="1"/>
        <v>126.76</v>
      </c>
      <c r="CZ21" vm="3417">
        <f ca="1"/>
        <v>126.5</v>
      </c>
      <c r="DA21" vm="3417">
        <f ca="1"/>
        <v>126.5</v>
      </c>
      <c r="DB21" vm="3418">
        <f ca="1"/>
        <v>127.22</v>
      </c>
      <c r="DC21" vm="3419">
        <f ca="1"/>
        <v>128.58000000000001</v>
      </c>
      <c r="DD21" vm="3417">
        <f ca="1"/>
        <v>126.5</v>
      </c>
      <c r="DE21" vm="3420">
        <f ca="1"/>
        <v>126.66</v>
      </c>
      <c r="DF21" vm="3421">
        <f ca="1"/>
        <v>127.36</v>
      </c>
      <c r="DG21" vm="3422">
        <f ca="1"/>
        <v>128.66</v>
      </c>
      <c r="DH21" vm="134">
        <f ca="1"/>
        <v>127</v>
      </c>
      <c r="DI21" vm="1012">
        <f ca="1"/>
        <v>126.7</v>
      </c>
      <c r="DJ21" vm="3423">
        <f ca="1"/>
        <v>127.44</v>
      </c>
      <c r="DK21" vm="3389">
        <f ca="1"/>
        <v>128.46</v>
      </c>
      <c r="DL21" vm="3424">
        <f ca="1"/>
        <v>128.69999999999999</v>
      </c>
      <c r="DM21" vm="3383">
        <f ca="1"/>
        <v>129.28</v>
      </c>
      <c r="DN21" vm="1069">
        <f ca="1"/>
        <v>129.1</v>
      </c>
      <c r="DO21" vm="3425">
        <f ca="1"/>
        <v>127.78</v>
      </c>
      <c r="DP21" vm="3426">
        <f ca="1"/>
        <v>129.04</v>
      </c>
      <c r="DQ21" vm="3427">
        <f ca="1"/>
        <v>130.12</v>
      </c>
      <c r="DR21" vm="3428">
        <f ca="1"/>
        <v>131</v>
      </c>
      <c r="DS21" vm="3429">
        <f ca="1"/>
        <v>129.26</v>
      </c>
      <c r="DT21" vm="3430">
        <f ca="1"/>
        <v>129.6</v>
      </c>
      <c r="DU21" vm="3431">
        <f ca="1"/>
        <v>129.02000000000001</v>
      </c>
      <c r="DV21" vm="3431">
        <f ca="1"/>
        <v>129.02000000000001</v>
      </c>
      <c r="DW21" vm="3432">
        <f ca="1"/>
        <v>122.36</v>
      </c>
      <c r="DX21" vm="3433">
        <f ca="1"/>
        <v>121.02</v>
      </c>
      <c r="DY21" vm="3434">
        <f ca="1"/>
        <v>118.8</v>
      </c>
      <c r="DZ21" vm="154">
        <f ca="1"/>
        <v>120.8</v>
      </c>
      <c r="EA21" vm="3435">
        <f ca="1"/>
        <v>120.5</v>
      </c>
      <c r="EB21" vm="3436">
        <f ca="1"/>
        <v>120.72</v>
      </c>
      <c r="EC21" vm="3399">
        <f ca="1"/>
        <v>118.86</v>
      </c>
      <c r="ED21" vm="3437">
        <f ca="1"/>
        <v>118.64</v>
      </c>
      <c r="EE21" vm="3438">
        <f ca="1"/>
        <v>121.44</v>
      </c>
      <c r="EF21" vm="3433">
        <f ca="1"/>
        <v>121.02</v>
      </c>
      <c r="EG21" vm="3439">
        <f ca="1"/>
        <v>122.28</v>
      </c>
      <c r="EH21" vm="3440">
        <f ca="1"/>
        <v>121.22</v>
      </c>
      <c r="EI21" vm="3440">
        <f ca="1"/>
        <v>121.22</v>
      </c>
      <c r="EJ21" vm="3441">
        <f ca="1"/>
        <v>121.58</v>
      </c>
      <c r="EK21" vm="3442">
        <f ca="1"/>
        <v>121.14</v>
      </c>
      <c r="EL21" vm="3443">
        <f ca="1"/>
        <v>123.22</v>
      </c>
      <c r="EM21" vm="3368">
        <f ca="1"/>
        <v>121.78</v>
      </c>
      <c r="EN21" vm="3444">
        <f ca="1"/>
        <v>121.56</v>
      </c>
      <c r="EO21" vm="3445">
        <f ca="1"/>
        <v>121.74</v>
      </c>
      <c r="EP21" vm="3446">
        <f ca="1"/>
        <v>119.88</v>
      </c>
      <c r="EQ21" vm="3447">
        <f ca="1"/>
        <v>117.38</v>
      </c>
      <c r="ER21" vm="3448">
        <f ca="1"/>
        <v>116.28</v>
      </c>
      <c r="ES21" vm="3449">
        <f ca="1"/>
        <v>116.56</v>
      </c>
      <c r="ET21" vm="3450">
        <f ca="1"/>
        <v>115.08</v>
      </c>
      <c r="EU21" t="e" vm="44">
        <f ca="1"/>
        <v>#N/A</v>
      </c>
      <c r="EV21" vm="3451">
        <f ca="1"/>
        <v>115.72</v>
      </c>
      <c r="EW21" vm="3452">
        <f ca="1"/>
        <v>115.68</v>
      </c>
      <c r="EX21" vm="3453">
        <f ca="1"/>
        <v>112.18</v>
      </c>
      <c r="EY21" vm="3454">
        <f ca="1"/>
        <v>113.84</v>
      </c>
      <c r="EZ21" vm="3455">
        <f ca="1"/>
        <v>112.34</v>
      </c>
      <c r="FA21" vm="3456">
        <f ca="1"/>
        <v>113.18</v>
      </c>
      <c r="FB21" vm="3457">
        <f ca="1"/>
        <v>110.18</v>
      </c>
      <c r="FC21" vm="3458">
        <f ca="1"/>
        <v>107.9</v>
      </c>
      <c r="FD21" vm="3459">
        <f ca="1"/>
        <v>108.48</v>
      </c>
      <c r="FE21" vm="3460">
        <f ca="1"/>
        <v>110.56</v>
      </c>
      <c r="FF21" vm="3461">
        <f ca="1"/>
        <v>109.1</v>
      </c>
      <c r="FG21" vm="3462">
        <f ca="1"/>
        <v>107.12</v>
      </c>
      <c r="FH21" vm="3463">
        <f ca="1"/>
        <v>109.24</v>
      </c>
      <c r="FI21" vm="3464">
        <f ca="1"/>
        <v>108.36</v>
      </c>
      <c r="FJ21" t="e" vm="44">
        <f ca="1"/>
        <v>#N/A</v>
      </c>
      <c r="FK21" vm="3465">
        <f ca="1"/>
        <v>106.38</v>
      </c>
      <c r="FL21" vm="3466">
        <f ca="1"/>
        <v>108.78</v>
      </c>
      <c r="FM21" vm="3467">
        <f ca="1"/>
        <v>108.86</v>
      </c>
      <c r="FN21" vm="3468">
        <f ca="1"/>
        <v>108.12</v>
      </c>
      <c r="FO21" vm="3469">
        <f ca="1"/>
        <v>106.66</v>
      </c>
      <c r="FP21" vm="3470">
        <f ca="1"/>
        <v>105.56</v>
      </c>
      <c r="FQ21" vm="3471">
        <f ca="1"/>
        <v>105.12</v>
      </c>
      <c r="FR21" vm="3472">
        <f ca="1"/>
        <v>101.84</v>
      </c>
      <c r="FS21" vm="3473">
        <f ca="1"/>
        <v>101.12</v>
      </c>
      <c r="FT21" vm="3474">
        <f ca="1"/>
        <v>103.72</v>
      </c>
      <c r="FU21" vm="3475">
        <f ca="1"/>
        <v>104.98</v>
      </c>
      <c r="FV21" vm="3476">
        <f ca="1"/>
        <v>102.58</v>
      </c>
      <c r="FW21" vm="3477">
        <f ca="1"/>
        <v>101.6</v>
      </c>
      <c r="FX21" vm="3478">
        <f ca="1"/>
        <v>100.52</v>
      </c>
      <c r="FY21" vm="3479">
        <f ca="1"/>
        <v>101.48</v>
      </c>
      <c r="FZ21" vm="3480">
        <f ca="1"/>
        <v>101.3</v>
      </c>
      <c r="GA21" vm="3481">
        <f ca="1"/>
        <v>98.95</v>
      </c>
      <c r="GB21" vm="3482">
        <f ca="1"/>
        <v>99.39</v>
      </c>
      <c r="GC21" vm="3483">
        <f ca="1"/>
        <v>99.59</v>
      </c>
      <c r="GD21" vm="3484">
        <f ca="1"/>
        <v>100.02</v>
      </c>
      <c r="GE21" vm="3485">
        <f ca="1"/>
        <v>99.61</v>
      </c>
      <c r="GF21" vm="3486">
        <f ca="1"/>
        <v>101.16</v>
      </c>
      <c r="GG21" vm="3487">
        <f ca="1"/>
        <v>98.72</v>
      </c>
      <c r="GH21" vm="3488">
        <f ca="1"/>
        <v>98.59</v>
      </c>
      <c r="GI21" vm="3489">
        <f ca="1"/>
        <v>99.58</v>
      </c>
      <c r="GJ21" vm="3490">
        <f ca="1"/>
        <v>98.67</v>
      </c>
      <c r="GK21" vm="3491">
        <f ca="1"/>
        <v>98.77</v>
      </c>
      <c r="GL21" vm="3490">
        <f ca="1"/>
        <v>98.67</v>
      </c>
      <c r="GM21" vm="3492">
        <f ca="1"/>
        <v>99.81</v>
      </c>
      <c r="GN21" vm="3493">
        <f ca="1"/>
        <v>101.64</v>
      </c>
      <c r="GO21" vm="3494">
        <f ca="1"/>
        <v>102.56</v>
      </c>
      <c r="GP21" vm="3495">
        <f ca="1"/>
        <v>103.32</v>
      </c>
      <c r="GQ21" vm="3496">
        <f ca="1"/>
        <v>102.44</v>
      </c>
      <c r="GR21" vm="3497">
        <f ca="1"/>
        <v>104.76</v>
      </c>
      <c r="GS21" vm="3498">
        <f ca="1"/>
        <v>104.72</v>
      </c>
      <c r="GT21" vm="3499">
        <f ca="1"/>
        <v>106.24</v>
      </c>
      <c r="GU21" vm="3500">
        <f ca="1"/>
        <v>104.1</v>
      </c>
      <c r="GV21" vm="3501">
        <f ca="1"/>
        <v>105.76</v>
      </c>
      <c r="GW21" vm="3474">
        <f ca="1"/>
        <v>103.72</v>
      </c>
      <c r="GX21" vm="3502">
        <f ca="1"/>
        <v>104.16</v>
      </c>
      <c r="GY21" vm="3503">
        <f ca="1"/>
        <v>95.89</v>
      </c>
      <c r="GZ21" vm="3504">
        <f ca="1"/>
        <v>97.16</v>
      </c>
      <c r="HA21" vm="3505">
        <f ca="1"/>
        <v>96.42</v>
      </c>
      <c r="HB21" vm="3506">
        <f ca="1"/>
        <v>97.42</v>
      </c>
      <c r="HC21" vm="3507">
        <f ca="1"/>
        <v>98.11</v>
      </c>
      <c r="HD21" vm="3508">
        <f ca="1"/>
        <v>95</v>
      </c>
      <c r="HE21" vm="3509">
        <f ca="1"/>
        <v>94.66</v>
      </c>
      <c r="HF21" vm="3510">
        <f ca="1"/>
        <v>92.67</v>
      </c>
      <c r="HG21" vm="3511">
        <f ca="1"/>
        <v>93.06</v>
      </c>
      <c r="HH21" vm="3512">
        <f ca="1"/>
        <v>92.81</v>
      </c>
      <c r="HI21" vm="3513">
        <f ca="1"/>
        <v>91.84</v>
      </c>
      <c r="HJ21" vm="3513">
        <f ca="1"/>
        <v>91.84</v>
      </c>
      <c r="HK21" vm="3514">
        <f ca="1"/>
        <v>91.52</v>
      </c>
      <c r="HL21" vm="3515">
        <f ca="1"/>
        <v>91.14</v>
      </c>
      <c r="HM21" vm="3516">
        <f ca="1"/>
        <v>91.02</v>
      </c>
      <c r="HN21" vm="3517">
        <f ca="1"/>
        <v>89.27</v>
      </c>
      <c r="HO21" vm="3518">
        <f ca="1"/>
        <v>87.66</v>
      </c>
      <c r="HP21" vm="3519">
        <f ca="1"/>
        <v>85.93</v>
      </c>
      <c r="HQ21" vm="3520">
        <f ca="1"/>
        <v>86.75</v>
      </c>
      <c r="HR21" vm="3521">
        <f ca="1"/>
        <v>87.06</v>
      </c>
      <c r="HS21" vm="3522">
        <f ca="1"/>
        <v>86.49</v>
      </c>
      <c r="HT21" vm="3523">
        <f ca="1"/>
        <v>86.34</v>
      </c>
      <c r="HU21" vm="3524">
        <f ca="1"/>
        <v>85.98</v>
      </c>
      <c r="HV21" vm="3525">
        <f ca="1"/>
        <v>83.76</v>
      </c>
      <c r="HW21" vm="3526">
        <f ca="1"/>
        <v>84.29</v>
      </c>
      <c r="HX21" vm="3527">
        <f ca="1"/>
        <v>83.8</v>
      </c>
      <c r="HY21" vm="3528">
        <f ca="1"/>
        <v>84.5</v>
      </c>
      <c r="HZ21" vm="3529">
        <f ca="1"/>
        <v>83.73</v>
      </c>
      <c r="IA21" vm="3530">
        <f ca="1"/>
        <v>83.9</v>
      </c>
      <c r="IB21" t="e" vm="44">
        <f ca="1"/>
        <v>#N/A</v>
      </c>
      <c r="IC21" vm="3531">
        <f ca="1"/>
        <v>84.47</v>
      </c>
      <c r="ID21" vm="3532">
        <f ca="1"/>
        <v>85.12</v>
      </c>
      <c r="IE21" vm="3533">
        <f ca="1"/>
        <v>84.24</v>
      </c>
      <c r="IF21" t="e" vm="44">
        <f ca="1"/>
        <v>#N/A</v>
      </c>
      <c r="IG21" vm="3534">
        <f ca="1"/>
        <v>85.91</v>
      </c>
      <c r="IH21" vm="3535">
        <f ca="1"/>
        <v>87.81</v>
      </c>
      <c r="II21" vm="3536">
        <f ca="1"/>
        <v>88.77</v>
      </c>
      <c r="IJ21" vm="3537">
        <f ca="1"/>
        <v>88.71</v>
      </c>
      <c r="IK21" vm="3538">
        <f ca="1"/>
        <v>88.69</v>
      </c>
      <c r="IL21" vm="3539">
        <f ca="1"/>
        <v>87.72</v>
      </c>
      <c r="IM21" vm="3540">
        <f ca="1"/>
        <v>87.82</v>
      </c>
      <c r="IN21" vm="3541">
        <f ca="1"/>
        <v>92.05</v>
      </c>
      <c r="IO21" vm="3542">
        <f ca="1"/>
        <v>91.61</v>
      </c>
      <c r="IP21" vm="3543">
        <f ca="1"/>
        <v>93.3</v>
      </c>
      <c r="IQ21" vm="3544">
        <f ca="1"/>
        <v>92.18</v>
      </c>
      <c r="IR21" vm="3545">
        <f ca="1"/>
        <v>90.69</v>
      </c>
      <c r="IS21" vm="3546">
        <f ca="1"/>
        <v>90.26</v>
      </c>
      <c r="IT21" vm="3547">
        <f ca="1"/>
        <v>91.88</v>
      </c>
      <c r="IU21" vm="3548">
        <f ca="1"/>
        <v>91.53</v>
      </c>
      <c r="IV21" vm="3549">
        <f ca="1"/>
        <v>92.14</v>
      </c>
      <c r="IW21" vm="3550">
        <f ca="1"/>
        <v>92.33</v>
      </c>
      <c r="IX21" vm="3551">
        <f ca="1"/>
        <v>92.34</v>
      </c>
      <c r="IY21" vm="3552">
        <f ca="1"/>
        <v>93.42</v>
      </c>
      <c r="IZ21" vm="3553">
        <f ca="1"/>
        <v>93.55</v>
      </c>
      <c r="JA21" vm="3554">
        <f ca="1"/>
        <v>93.12</v>
      </c>
      <c r="JB21" vm="3555">
        <f ca="1"/>
        <v>91.18</v>
      </c>
      <c r="JC21" vm="3556">
        <f ca="1"/>
        <v>94.84</v>
      </c>
      <c r="JD21" vm="3515">
        <f ca="1"/>
        <v>91.14</v>
      </c>
      <c r="JE21" vm="3557">
        <f ca="1"/>
        <v>90.66</v>
      </c>
      <c r="JF21" vm="3558">
        <f ca="1"/>
        <v>91.49</v>
      </c>
    </row>
    <row r="22" spans="1:266" ht="45" customHeight="1" x14ac:dyDescent="0.2">
      <c r="A22" s="50" t="s">
        <v>22</v>
      </c>
      <c r="B22" s="38"/>
      <c r="C22" s="38"/>
      <c r="D22" s="38"/>
      <c r="E22" s="48"/>
      <c r="F22" s="49" t="s">
        <v>23</v>
      </c>
      <c r="G22" s="38"/>
      <c r="H22" s="38"/>
      <c r="I22" s="38"/>
    </row>
    <row r="23" spans="1:266" s="3" customFormat="1" ht="24" customHeight="1" x14ac:dyDescent="0.2">
      <c r="A23" s="55" t="s">
        <v>12</v>
      </c>
      <c r="B23" s="55" t="s">
        <v>14</v>
      </c>
      <c r="C23" s="51"/>
      <c r="D23" s="51"/>
      <c r="E23" s="52"/>
      <c r="F23" s="53"/>
      <c r="G23" s="51"/>
      <c r="H23" s="51"/>
      <c r="I23" s="51"/>
      <c r="J23" s="54"/>
    </row>
    <row r="24" spans="1:266" x14ac:dyDescent="0.2">
      <c r="A24" s="2" t="str" cm="1">
        <f t="array" ref="A24:A31">_xlfn.UNIQUE(_xlfn.ANCHORARRAY(B5))</f>
        <v>Telecommunications Services</v>
      </c>
      <c r="B24" s="68" cm="1">
        <f t="array" ref="B24:B31">SUMIF(_xlfn.ANCHORARRAY(B5),_xlfn.ANCHORARRAY(A24),_xlfn.ANCHORARRAY(E5))</f>
        <v>1241.6399999999999</v>
      </c>
    </row>
    <row r="25" spans="1:266" x14ac:dyDescent="0.2">
      <c r="A25" s="2" t="str">
        <v>Metals &amp; Mining</v>
      </c>
      <c r="B25" s="68">
        <v>192149.4</v>
      </c>
    </row>
    <row r="26" spans="1:266" x14ac:dyDescent="0.2">
      <c r="A26" s="2" t="str">
        <v>Insurance</v>
      </c>
      <c r="B26" s="68">
        <v>527403.5</v>
      </c>
    </row>
    <row r="27" spans="1:266" x14ac:dyDescent="0.2">
      <c r="A27" s="2" t="str">
        <v>Oil &amp; Gas</v>
      </c>
      <c r="B27" s="68">
        <v>169732</v>
      </c>
    </row>
    <row r="28" spans="1:266" x14ac:dyDescent="0.2">
      <c r="A28" s="2" t="str">
        <v>Pharmaceuticals</v>
      </c>
      <c r="B28" s="68">
        <v>53520.2</v>
      </c>
    </row>
    <row r="29" spans="1:266" x14ac:dyDescent="0.2">
      <c r="A29" s="2" t="str">
        <v>Banking Services</v>
      </c>
      <c r="B29" s="68">
        <v>986874</v>
      </c>
    </row>
    <row r="30" spans="1:266" x14ac:dyDescent="0.2">
      <c r="A30" s="2" t="str">
        <v>Diversified Retail</v>
      </c>
      <c r="B30" s="68">
        <v>3036960</v>
      </c>
    </row>
    <row r="31" spans="1:266" x14ac:dyDescent="0.2">
      <c r="A31" s="2" t="str">
        <v>Homebuilding &amp; Construction Supplies</v>
      </c>
      <c r="B31" s="68">
        <v>1493.5</v>
      </c>
    </row>
    <row r="32" spans="1:266" x14ac:dyDescent="0.2">
      <c r="A32" s="2"/>
      <c r="B32" s="2"/>
    </row>
  </sheetData>
  <mergeCells count="3">
    <mergeCell ref="F4:G4"/>
    <mergeCell ref="A1:A3"/>
    <mergeCell ref="F1:G1"/>
  </mergeCells>
  <conditionalFormatting sqref="E5:E21">
    <cfRule type="dataBar" priority="2">
      <dataBar>
        <cfvo type="min"/>
        <cfvo type="max"/>
        <color rgb="FF66B6C4"/>
      </dataBar>
      <extLst>
        <ext xmlns:x14="http://schemas.microsoft.com/office/spreadsheetml/2009/9/main" uri="{B025F937-C7B1-47D3-B67F-A62EFF666E3E}">
          <x14:id>{A36155EE-BCC3-8041-853C-3B727D8216EA}</x14:id>
        </ext>
      </extLst>
    </cfRule>
    <cfRule type="dataBar" priority="4">
      <dataBar>
        <cfvo type="min"/>
        <cfvo type="max"/>
        <color rgb="FF638EC6"/>
      </dataBar>
      <extLst>
        <ext xmlns:x14="http://schemas.microsoft.com/office/spreadsheetml/2009/9/main" uri="{B025F937-C7B1-47D3-B67F-A62EFF666E3E}">
          <x14:id>{6E1A77A2-4E50-8C47-AAB5-C9026983C0E4}</x14:id>
        </ext>
      </extLst>
    </cfRule>
  </conditionalFormatting>
  <conditionalFormatting sqref="B24:B31">
    <cfRule type="dataBar" priority="1">
      <dataBar>
        <cfvo type="min"/>
        <cfvo type="max"/>
        <color rgb="FF66B6C4"/>
      </dataBar>
      <extLst>
        <ext xmlns:x14="http://schemas.microsoft.com/office/spreadsheetml/2009/9/main" uri="{B025F937-C7B1-47D3-B67F-A62EFF666E3E}">
          <x14:id>{A9F6B6B5-99A4-0C41-B9B8-BCFE08C1542C}</x14:id>
        </ext>
      </extLst>
    </cfRule>
  </conditionalFormatting>
  <pageMargins left="0.7" right="0.7" top="0.75" bottom="0.75" header="0.3" footer="0.3"/>
  <pageSetup paperSize="9" orientation="portrait" horizontalDpi="0" verticalDpi="0"/>
  <drawing r:id="rId1"/>
  <extLst>
    <ext xmlns:x14="http://schemas.microsoft.com/office/spreadsheetml/2009/9/main" uri="{78C0D931-6437-407d-A8EE-F0AAD7539E65}">
      <x14:conditionalFormattings>
        <x14:conditionalFormatting xmlns:xm="http://schemas.microsoft.com/office/excel/2006/main">
          <x14:cfRule type="iconSet" priority="7" id="{7E63F1B1-B395-7E46-A333-149719056E49}">
            <x14:iconSet iconSet="3Triangles" custom="1">
              <x14:cfvo type="percent">
                <xm:f>0</xm:f>
              </x14:cfvo>
              <x14:cfvo type="num">
                <xm:f>0</xm:f>
              </x14:cfvo>
              <x14:cfvo type="num" gte="0">
                <xm:f>0</xm:f>
              </x14:cfvo>
              <x14:cfIcon iconSet="3Triangles" iconId="0"/>
              <x14:cfIcon iconSet="3Triangles" iconId="1"/>
              <x14:cfIcon iconSet="3Triangles" iconId="2"/>
            </x14:iconSet>
          </x14:cfRule>
          <xm:sqref>G2</xm:sqref>
        </x14:conditionalFormatting>
        <x14:conditionalFormatting xmlns:xm="http://schemas.microsoft.com/office/excel/2006/main">
          <x14:cfRule type="iconSet" priority="6" id="{7E5C0A41-E682-A844-9BE7-CE179272B4A8}">
            <x14:iconSet iconSet="3Triangles">
              <x14:cfvo type="percent">
                <xm:f>0</xm:f>
              </x14:cfvo>
              <x14:cfvo type="num">
                <xm:f>0</xm:f>
              </x14:cfvo>
              <x14:cfvo type="num" gte="0">
                <xm:f>0</xm:f>
              </x14:cfvo>
            </x14:iconSet>
          </x14:cfRule>
          <xm:sqref>G5:G21</xm:sqref>
        </x14:conditionalFormatting>
        <x14:conditionalFormatting xmlns:xm="http://schemas.microsoft.com/office/excel/2006/main">
          <x14:cfRule type="dataBar" id="{A36155EE-BCC3-8041-853C-3B727D8216EA}">
            <x14:dataBar minLength="0" maxLength="100" gradient="0">
              <x14:cfvo type="autoMin"/>
              <x14:cfvo type="autoMax"/>
              <x14:negativeFillColor rgb="FFFF0000"/>
              <x14:axisColor rgb="FF000000"/>
            </x14:dataBar>
          </x14:cfRule>
          <x14:cfRule type="dataBar" id="{6E1A77A2-4E50-8C47-AAB5-C9026983C0E4}">
            <x14:dataBar minLength="0" maxLength="100" gradient="0">
              <x14:cfvo type="autoMin"/>
              <x14:cfvo type="autoMax"/>
              <x14:negativeFillColor rgb="FFFF0000"/>
              <x14:axisColor rgb="FF000000"/>
            </x14:dataBar>
          </x14:cfRule>
          <xm:sqref>E5:E21</xm:sqref>
        </x14:conditionalFormatting>
        <x14:conditionalFormatting xmlns:xm="http://schemas.microsoft.com/office/excel/2006/main">
          <x14:cfRule type="dataBar" id="{A9F6B6B5-99A4-0C41-B9B8-BCFE08C1542C}">
            <x14:dataBar minLength="0" maxLength="100" gradient="0">
              <x14:cfvo type="min"/>
              <x14:cfvo type="max"/>
              <x14:negativeFillColor rgb="FFFF0000"/>
              <x14:axisColor rgb="FF000000"/>
            </x14:dataBar>
          </x14:cfRule>
          <xm:sqref>B24:B31</xm:sqref>
        </x14:conditionalFormatting>
      </x14:conditionalFormattings>
    </ext>
    <ext xmlns:x14="http://schemas.microsoft.com/office/spreadsheetml/2009/9/main" uri="{05C60535-1F16-4fd2-B633-F4F36F0B64E0}">
      <x14:sparklineGroups xmlns:xm="http://schemas.microsoft.com/office/excel/2006/main">
        <x14:sparklineGroup lineWeight="1" displayEmptyCellsAs="gap" xr2:uid="{595B687E-D148-A243-A912-929F2D4C2C68}">
          <x14:colorSeries rgb="FF00A6B3"/>
          <x14:colorNegative theme="5"/>
          <x14:colorAxis rgb="FF000000"/>
          <x14:colorMarkers theme="5" tint="-0.249977111117893"/>
          <x14:colorFirst theme="5" tint="-0.249977111117893"/>
          <x14:colorLast theme="5" tint="-0.249977111117893"/>
          <x14:colorHigh theme="5" tint="-0.249977111117893"/>
          <x14:colorLow theme="5" tint="-0.249977111117893"/>
          <x14:sparklines>
            <x14:sparkline>
              <xm:f>Dashboard!J5:JG5</xm:f>
              <xm:sqref>I5</xm:sqref>
            </x14:sparkline>
            <x14:sparkline>
              <xm:f>Dashboard!J6:JG6</xm:f>
              <xm:sqref>I6</xm:sqref>
            </x14:sparkline>
            <x14:sparkline>
              <xm:f>Dashboard!J7:JG7</xm:f>
              <xm:sqref>I7</xm:sqref>
            </x14:sparkline>
            <x14:sparkline>
              <xm:f>Dashboard!J8:JG8</xm:f>
              <xm:sqref>I8</xm:sqref>
            </x14:sparkline>
            <x14:sparkline>
              <xm:f>Dashboard!J9:JG9</xm:f>
              <xm:sqref>I9</xm:sqref>
            </x14:sparkline>
            <x14:sparkline>
              <xm:f>Dashboard!J10:JG10</xm:f>
              <xm:sqref>I10</xm:sqref>
            </x14:sparkline>
            <x14:sparkline>
              <xm:f>Dashboard!J11:JG11</xm:f>
              <xm:sqref>I11</xm:sqref>
            </x14:sparkline>
            <x14:sparkline>
              <xm:f>Dashboard!J12:JG12</xm:f>
              <xm:sqref>I12</xm:sqref>
            </x14:sparkline>
            <x14:sparkline>
              <xm:f>Dashboard!J13:JG13</xm:f>
              <xm:sqref>I13</xm:sqref>
            </x14:sparkline>
            <x14:sparkline>
              <xm:f>Dashboard!J14:JG14</xm:f>
              <xm:sqref>I14</xm:sqref>
            </x14:sparkline>
            <x14:sparkline>
              <xm:f>Dashboard!J15:JG15</xm:f>
              <xm:sqref>I15</xm:sqref>
            </x14:sparkline>
            <x14:sparkline>
              <xm:f>Dashboard!J16:JG16</xm:f>
              <xm:sqref>I16</xm:sqref>
            </x14:sparkline>
            <x14:sparkline>
              <xm:f>Dashboard!J17:JG17</xm:f>
              <xm:sqref>I17</xm:sqref>
            </x14:sparkline>
            <x14:sparkline>
              <xm:f>Dashboard!J18:JG18</xm:f>
              <xm:sqref>I18</xm:sqref>
            </x14:sparkline>
            <x14:sparkline>
              <xm:f>Dashboard!J19:JG19</xm:f>
              <xm:sqref>I19</xm:sqref>
            </x14:sparkline>
            <x14:sparkline>
              <xm:f>Dashboard!J20:JG20</xm:f>
              <xm:sqref>I20</xm:sqref>
            </x14:sparkline>
            <x14:sparkline>
              <xm:f>Dashboard!J21:JG21</xm:f>
              <xm:sqref>I21</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B19ED-2AFF-4C45-A67C-8BB4A3D1D79E}">
  <dimension ref="A2:K27"/>
  <sheetViews>
    <sheetView workbookViewId="0">
      <selection activeCell="G1" sqref="G1:G1048576"/>
    </sheetView>
  </sheetViews>
  <sheetFormatPr baseColWidth="10" defaultRowHeight="16" x14ac:dyDescent="0.2"/>
  <cols>
    <col min="1" max="1" width="20" customWidth="1"/>
    <col min="2" max="2" width="56.5" customWidth="1"/>
    <col min="5" max="5" width="18.6640625" style="27" customWidth="1"/>
    <col min="6" max="6" width="12.6640625" customWidth="1"/>
    <col min="7" max="7" width="22.1640625" style="21" customWidth="1"/>
    <col min="8" max="8" width="18" customWidth="1"/>
  </cols>
  <sheetData>
    <row r="2" spans="1:9" x14ac:dyDescent="0.2">
      <c r="A2" s="4" t="s">
        <v>11</v>
      </c>
      <c r="B2" s="5" t="s">
        <v>3</v>
      </c>
      <c r="C2" s="5" t="s">
        <v>4</v>
      </c>
      <c r="D2" s="5" t="s">
        <v>0</v>
      </c>
      <c r="E2" s="23" t="s">
        <v>1</v>
      </c>
      <c r="F2" s="6" t="s">
        <v>10</v>
      </c>
      <c r="G2" s="28" t="s">
        <v>9</v>
      </c>
      <c r="H2" s="7" t="s">
        <v>5</v>
      </c>
    </row>
    <row r="3" spans="1:9" x14ac:dyDescent="0.2">
      <c r="A3" s="8">
        <v>44793</v>
      </c>
      <c r="B3" s="9" t="e" vm="643">
        <v>#VALUE!</v>
      </c>
      <c r="C3" s="10" t="str" cm="1">
        <f t="array" ref="C3">_FV(Table4[[#This Row],[Stocks]],"Ticker symbol",TRUE)</f>
        <v>BP.</v>
      </c>
      <c r="D3" s="11" t="str" cm="1">
        <f t="array" ref="D3">_FV(Table4[[#This Row],[Stocks]],"Currency")</f>
        <v>GBp</v>
      </c>
      <c r="E3" s="24">
        <v>300.12</v>
      </c>
      <c r="F3" s="12">
        <v>50</v>
      </c>
      <c r="G3" s="29">
        <f>Table4[[#This Row],[Price]]*Table4[[#This Row],[Units]]</f>
        <v>15006</v>
      </c>
      <c r="H3" s="13" t="s">
        <v>6</v>
      </c>
    </row>
    <row r="4" spans="1:9" x14ac:dyDescent="0.2">
      <c r="A4" s="8">
        <v>44758</v>
      </c>
      <c r="B4" s="9" t="e" vm="643">
        <v>#VALUE!</v>
      </c>
      <c r="C4" s="10" t="str" cm="1">
        <f t="array" ref="C4">_FV(Table4[[#This Row],[Stocks]],"Ticker symbol",TRUE)</f>
        <v>BP.</v>
      </c>
      <c r="D4" s="11" t="str" cm="1">
        <f t="array" ref="D4">_FV(Table4[[#This Row],[Stocks]],"Currency")</f>
        <v>GBp</v>
      </c>
      <c r="E4" s="24">
        <v>445.52</v>
      </c>
      <c r="F4" s="12">
        <v>150</v>
      </c>
      <c r="G4" s="29">
        <f>Table4[[#This Row],[Price]]*Table4[[#This Row],[Units]]</f>
        <v>66828</v>
      </c>
      <c r="H4" s="13" t="s">
        <v>6</v>
      </c>
    </row>
    <row r="5" spans="1:9" x14ac:dyDescent="0.2">
      <c r="A5" s="8">
        <v>44812</v>
      </c>
      <c r="B5" s="9" t="e" vm="643">
        <v>#VALUE!</v>
      </c>
      <c r="C5" s="10" t="str" cm="1">
        <f t="array" ref="C5">_FV(Table4[[#This Row],[Stocks]],"Ticker symbol",TRUE)</f>
        <v>BP.</v>
      </c>
      <c r="D5" s="11" t="str" cm="1">
        <f t="array" ref="D5">_FV(Table4[[#This Row],[Stocks]],"Currency")</f>
        <v>GBp</v>
      </c>
      <c r="E5" s="24">
        <v>500.45</v>
      </c>
      <c r="F5" s="12">
        <v>100</v>
      </c>
      <c r="G5" s="29">
        <f>Table4[[#This Row],[Price]]*Table4[[#This Row],[Units]]</f>
        <v>50045</v>
      </c>
      <c r="H5" s="13" t="s">
        <v>7</v>
      </c>
    </row>
    <row r="6" spans="1:9" x14ac:dyDescent="0.2">
      <c r="A6" s="8">
        <v>44585</v>
      </c>
      <c r="B6" s="9" t="e" vm="1">
        <v>#VALUE!</v>
      </c>
      <c r="C6" s="10" t="str" cm="1">
        <f t="array" ref="C6">_FV(Table4[[#This Row],[Stocks]],"Ticker symbol",TRUE)</f>
        <v>AAF</v>
      </c>
      <c r="D6" s="11" t="str" cm="1">
        <f t="array" ref="D6">_FV(Table4[[#This Row],[Stocks]],"Currency")</f>
        <v>GBp</v>
      </c>
      <c r="E6" s="24">
        <v>78.569999999999993</v>
      </c>
      <c r="F6" s="12">
        <v>3</v>
      </c>
      <c r="G6" s="29">
        <f>Table4[[#This Row],[Price]]*Table4[[#This Row],[Units]]</f>
        <v>235.70999999999998</v>
      </c>
      <c r="H6" s="13" t="s">
        <v>7</v>
      </c>
    </row>
    <row r="7" spans="1:9" x14ac:dyDescent="0.2">
      <c r="A7" s="8">
        <v>44649</v>
      </c>
      <c r="B7" s="9" t="e" vm="865">
        <v>#VALUE!</v>
      </c>
      <c r="C7" s="10" t="str" cm="1">
        <f t="array" ref="C7">_FV(Table4[[#This Row],[Stocks]],"Ticker symbol",TRUE)</f>
        <v>BT.A</v>
      </c>
      <c r="D7" s="11" t="str" cm="1">
        <f t="array" ref="D7">_FV(Table4[[#This Row],[Stocks]],"Currency")</f>
        <v>GBp</v>
      </c>
      <c r="E7" s="24">
        <v>99.76</v>
      </c>
      <c r="F7" s="12">
        <v>5</v>
      </c>
      <c r="G7" s="29">
        <f>Table4[[#This Row],[Price]]*Table4[[#This Row],[Units]]</f>
        <v>498.8</v>
      </c>
      <c r="H7" s="13" t="s">
        <v>7</v>
      </c>
    </row>
    <row r="8" spans="1:9" x14ac:dyDescent="0.2">
      <c r="A8" s="8">
        <v>44831</v>
      </c>
      <c r="B8" s="9" t="e" vm="3147">
        <v>#VALUE!</v>
      </c>
      <c r="C8" s="10" t="str" cm="1">
        <f t="array" ref="C8">_FV(Table4[[#This Row],[Stocks]],"Ticker symbol",TRUE)</f>
        <v>SHEL</v>
      </c>
      <c r="D8" s="11" t="str" cm="1">
        <f t="array" ref="D8">_FV(Table4[[#This Row],[Stocks]],"Currency")</f>
        <v>GBp</v>
      </c>
      <c r="E8" s="24">
        <v>1578.56</v>
      </c>
      <c r="F8" s="12">
        <v>4</v>
      </c>
      <c r="G8" s="29">
        <f>Table4[[#This Row],[Price]]*Table4[[#This Row],[Units]]</f>
        <v>6314.24</v>
      </c>
      <c r="H8" s="13" t="s">
        <v>7</v>
      </c>
    </row>
    <row r="9" spans="1:9" x14ac:dyDescent="0.2">
      <c r="A9" s="8">
        <v>44582</v>
      </c>
      <c r="B9" s="9" t="e" vm="1471">
        <v>#VALUE!</v>
      </c>
      <c r="C9" s="10" t="str" cm="1">
        <f t="array" ref="C9">_FV(Table4[[#This Row],[Stocks]],"Ticker symbol",TRUE)</f>
        <v>GSK</v>
      </c>
      <c r="D9" s="11" t="str" cm="1">
        <f t="array" ref="D9">_FV(Table4[[#This Row],[Stocks]],"Currency")</f>
        <v>GBp</v>
      </c>
      <c r="E9" s="24">
        <v>2000.45</v>
      </c>
      <c r="F9" s="12">
        <v>35</v>
      </c>
      <c r="G9" s="29">
        <f>Table4[[#This Row],[Price]]*Table4[[#This Row],[Units]]</f>
        <v>70015.75</v>
      </c>
      <c r="H9" s="13" t="s">
        <v>6</v>
      </c>
    </row>
    <row r="10" spans="1:9" x14ac:dyDescent="0.2">
      <c r="A10" s="8">
        <v>44650</v>
      </c>
      <c r="B10" s="9" t="e" vm="3559">
        <v>#VALUE!</v>
      </c>
      <c r="C10" s="10" t="str" cm="1">
        <f t="array" ref="C10">_FV(Table4[[#This Row],[Stocks]],"Ticker symbol",TRUE)</f>
        <v>STAN</v>
      </c>
      <c r="D10" s="11" t="str" cm="1">
        <f t="array" ref="D10">_FV(Table4[[#This Row],[Stocks]],"Currency")</f>
        <v>GBp</v>
      </c>
      <c r="E10" s="24">
        <v>700.56</v>
      </c>
      <c r="F10" s="12">
        <v>274</v>
      </c>
      <c r="G10" s="29">
        <f>Table4[[#This Row],[Price]]*Table4[[#This Row],[Units]]</f>
        <v>191953.43999999997</v>
      </c>
      <c r="H10" s="13" t="s">
        <v>6</v>
      </c>
      <c r="I10" s="22"/>
    </row>
    <row r="11" spans="1:9" x14ac:dyDescent="0.2">
      <c r="A11" s="8">
        <v>44834</v>
      </c>
      <c r="B11" s="9" t="e" vm="3559">
        <v>#VALUE!</v>
      </c>
      <c r="C11" s="10" t="str" cm="1">
        <f t="array" ref="C11">_FV(Table4[[#This Row],[Stocks]],"Ticker symbol",TRUE)</f>
        <v>STAN</v>
      </c>
      <c r="D11" s="11" t="str" cm="1">
        <f t="array" ref="D11">_FV(Table4[[#This Row],[Stocks]],"Currency")</f>
        <v>GBp</v>
      </c>
      <c r="E11" s="24">
        <v>500.75</v>
      </c>
      <c r="F11" s="12">
        <v>-274</v>
      </c>
      <c r="G11" s="29">
        <f>Table4[[#This Row],[Price]]*Table4[[#This Row],[Units]]</f>
        <v>-137205.5</v>
      </c>
      <c r="H11" s="13" t="s">
        <v>8</v>
      </c>
    </row>
    <row r="12" spans="1:9" x14ac:dyDescent="0.2">
      <c r="A12" s="8">
        <v>44562</v>
      </c>
      <c r="B12" s="9" t="e" vm="434">
        <v>#VALUE!</v>
      </c>
      <c r="C12" s="10" t="str" cm="1">
        <f t="array" ref="C12">_FV(Table4[[#This Row],[Stocks]],"Ticker symbol",TRUE)</f>
        <v>BEZ</v>
      </c>
      <c r="D12" s="11" t="str" cm="1">
        <f t="array" ref="D12">_FV(Table4[[#This Row],[Stocks]],"Currency")</f>
        <v>GBp</v>
      </c>
      <c r="E12" s="24">
        <v>300.56</v>
      </c>
      <c r="F12" s="12">
        <v>280</v>
      </c>
      <c r="G12" s="29">
        <f>Table4[[#This Row],[Price]]*Table4[[#This Row],[Units]]</f>
        <v>84156.800000000003</v>
      </c>
      <c r="H12" s="13" t="s">
        <v>6</v>
      </c>
    </row>
    <row r="13" spans="1:9" x14ac:dyDescent="0.2">
      <c r="A13" s="8">
        <v>44666</v>
      </c>
      <c r="B13" s="9" t="e" vm="434">
        <v>#VALUE!</v>
      </c>
      <c r="C13" s="10" t="str" cm="1">
        <f t="array" ref="C13">_FV(Table4[[#This Row],[Stocks]],"Ticker symbol",TRUE)</f>
        <v>BEZ</v>
      </c>
      <c r="D13" s="11" t="str" cm="1">
        <f t="array" ref="D13">_FV(Table4[[#This Row],[Stocks]],"Currency")</f>
        <v>GBp</v>
      </c>
      <c r="E13" s="24">
        <v>504.33</v>
      </c>
      <c r="F13" s="12">
        <v>500</v>
      </c>
      <c r="G13" s="29">
        <f>Table4[[#This Row],[Price]]*Table4[[#This Row],[Units]]</f>
        <v>252165</v>
      </c>
      <c r="H13" s="13" t="s">
        <v>6</v>
      </c>
    </row>
    <row r="14" spans="1:9" x14ac:dyDescent="0.2">
      <c r="A14" s="8">
        <v>44650</v>
      </c>
      <c r="B14" s="9" t="e" vm="1843">
        <v>#VALUE!</v>
      </c>
      <c r="C14" s="10" t="str" cm="1">
        <f t="array" ref="C14">_FV(Table4[[#This Row],[Stocks]],"Ticker symbol",TRUE)</f>
        <v>HSBA</v>
      </c>
      <c r="D14" s="11" t="str" cm="1">
        <f t="array" ref="D14">_FV(Table4[[#This Row],[Stocks]],"Currency")</f>
        <v>GBp</v>
      </c>
      <c r="E14" s="24">
        <v>460.45</v>
      </c>
      <c r="F14" s="12">
        <v>385</v>
      </c>
      <c r="G14" s="29">
        <f>Table4[[#This Row],[Price]]*Table4[[#This Row],[Units]]</f>
        <v>177273.25</v>
      </c>
      <c r="H14" s="13" t="s">
        <v>6</v>
      </c>
    </row>
    <row r="15" spans="1:9" x14ac:dyDescent="0.2">
      <c r="A15" s="8">
        <v>44637</v>
      </c>
      <c r="B15" s="9" t="e" vm="3560">
        <v>#VALUE!</v>
      </c>
      <c r="C15" s="10" t="str" cm="1">
        <f t="array" ref="C15">_FV(Table4[[#This Row],[Stocks]],"Ticker symbol",TRUE)</f>
        <v>BARC</v>
      </c>
      <c r="D15" s="11" t="str" cm="1">
        <f t="array" ref="D15">_FV(Table4[[#This Row],[Stocks]],"Currency")</f>
        <v>GBp</v>
      </c>
      <c r="E15" s="24">
        <v>120.2</v>
      </c>
      <c r="F15" s="12">
        <v>8400</v>
      </c>
      <c r="G15" s="29">
        <f>Table4[[#This Row],[Price]]*Table4[[#This Row],[Units]]</f>
        <v>1009680</v>
      </c>
      <c r="H15" s="13" t="s">
        <v>6</v>
      </c>
    </row>
    <row r="16" spans="1:9" x14ac:dyDescent="0.2">
      <c r="A16" s="8">
        <v>44882</v>
      </c>
      <c r="B16" s="9" t="e" vm="3560">
        <v>#VALUE!</v>
      </c>
      <c r="C16" s="10" t="str" cm="1">
        <f t="array" ref="C16">_FV(Table4[[#This Row],[Stocks]],"Ticker symbol",TRUE)</f>
        <v>BARC</v>
      </c>
      <c r="D16" s="11" t="str" cm="1">
        <f t="array" ref="D16">_FV(Table4[[#This Row],[Stocks]],"Currency")</f>
        <v>GBp</v>
      </c>
      <c r="E16" s="24">
        <v>170.45</v>
      </c>
      <c r="F16" s="12">
        <v>-8400</v>
      </c>
      <c r="G16" s="29">
        <f>Table4[[#This Row],[Price]]*Table4[[#This Row],[Units]]</f>
        <v>-1431780</v>
      </c>
      <c r="H16" s="13" t="s">
        <v>8</v>
      </c>
    </row>
    <row r="17" spans="1:11" x14ac:dyDescent="0.2">
      <c r="A17" s="8">
        <v>44782</v>
      </c>
      <c r="B17" s="9" t="e" vm="2033">
        <v>#VALUE!</v>
      </c>
      <c r="C17" s="10" t="str" cm="1">
        <f t="array" ref="C17">_FV(Table4[[#This Row],[Stocks]],"Ticker symbol",TRUE)</f>
        <v>LLOY</v>
      </c>
      <c r="D17" s="11" t="str" cm="1">
        <f t="array" ref="D17">_FV(Table4[[#This Row],[Stocks]],"Currency")</f>
        <v>GBp</v>
      </c>
      <c r="E17" s="24">
        <v>30.4</v>
      </c>
      <c r="F17" s="12">
        <v>5000</v>
      </c>
      <c r="G17" s="29">
        <f>Table4[[#This Row],[Price]]*Table4[[#This Row],[Units]]</f>
        <v>152000</v>
      </c>
      <c r="H17" s="13" t="s">
        <v>6</v>
      </c>
    </row>
    <row r="18" spans="1:11" x14ac:dyDescent="0.2">
      <c r="A18" s="8">
        <v>44904</v>
      </c>
      <c r="B18" s="9" t="e" vm="2033">
        <v>#VALUE!</v>
      </c>
      <c r="C18" s="10" t="str" cm="1">
        <f t="array" ref="C18">_FV(Table4[[#This Row],[Stocks]],"Ticker symbol",TRUE)</f>
        <v>LLOY</v>
      </c>
      <c r="D18" s="11" t="str" cm="1">
        <f t="array" ref="D18">_FV(Table4[[#This Row],[Stocks]],"Currency")</f>
        <v>GBp</v>
      </c>
      <c r="E18" s="24">
        <v>45.67</v>
      </c>
      <c r="F18" s="12">
        <v>9000</v>
      </c>
      <c r="G18" s="29">
        <f>Table4[[#This Row],[Price]]*Table4[[#This Row],[Units]]</f>
        <v>411030</v>
      </c>
      <c r="H18" s="13" t="s">
        <v>6</v>
      </c>
    </row>
    <row r="19" spans="1:11" x14ac:dyDescent="0.2">
      <c r="A19" s="8">
        <v>44827</v>
      </c>
      <c r="B19" s="9" t="e" vm="195">
        <v>#VALUE!</v>
      </c>
      <c r="C19" s="10" t="str" cm="1">
        <f t="array" ref="C19">_FV(Table4[[#This Row],[Stocks]],"Ticker symbol",TRUE)</f>
        <v>AAL</v>
      </c>
      <c r="D19" s="11" t="str" cm="1">
        <f t="array" ref="D19">_FV(Table4[[#This Row],[Stocks]],"Currency")</f>
        <v>GBp</v>
      </c>
      <c r="E19" s="24">
        <v>3000.34</v>
      </c>
      <c r="F19" s="12">
        <v>35</v>
      </c>
      <c r="G19" s="29">
        <f>Table4[[#This Row],[Price]]*Table4[[#This Row],[Units]]</f>
        <v>105011.90000000001</v>
      </c>
      <c r="H19" s="13" t="s">
        <v>6</v>
      </c>
      <c r="K19" s="21"/>
    </row>
    <row r="20" spans="1:11" x14ac:dyDescent="0.2">
      <c r="A20" s="8">
        <v>44656</v>
      </c>
      <c r="B20" s="9" t="e" vm="1075">
        <v>#VALUE!</v>
      </c>
      <c r="C20" s="10" t="str" cm="1">
        <f t="array" ref="C20">_FV(Table4[[#This Row],[Stocks]],"Ticker symbol",TRUE)</f>
        <v>EDV</v>
      </c>
      <c r="D20" s="11" t="str" cm="1">
        <f t="array" ref="D20">_FV(Table4[[#This Row],[Stocks]],"Currency")</f>
        <v>GBp</v>
      </c>
      <c r="E20" s="24">
        <v>1400.87</v>
      </c>
      <c r="F20" s="12">
        <v>1</v>
      </c>
      <c r="G20" s="29">
        <f>Table4[[#This Row],[Price]]*Table4[[#This Row],[Units]]</f>
        <v>1400.87</v>
      </c>
      <c r="H20" s="13" t="s">
        <v>7</v>
      </c>
    </row>
    <row r="21" spans="1:11" x14ac:dyDescent="0.2">
      <c r="A21" s="8">
        <v>44706</v>
      </c>
      <c r="B21" s="9" t="e" vm="2495">
        <v>#VALUE!</v>
      </c>
      <c r="C21" s="10" t="str" cm="1">
        <f t="array" ref="C21">_FV(Table4[[#This Row],[Stocks]],"Ticker symbol",TRUE)</f>
        <v>PSN</v>
      </c>
      <c r="D21" s="11" t="str" cm="1">
        <f t="array" ref="D21">_FV(Table4[[#This Row],[Stocks]],"Currency")</f>
        <v>GBp</v>
      </c>
      <c r="E21" s="24">
        <v>1200.45</v>
      </c>
      <c r="F21" s="12">
        <v>1</v>
      </c>
      <c r="G21" s="29">
        <f>Table4[[#This Row],[Price]]*Table4[[#This Row],[Units]]</f>
        <v>1200.45</v>
      </c>
      <c r="H21" s="13" t="s">
        <v>7</v>
      </c>
    </row>
    <row r="22" spans="1:11" x14ac:dyDescent="0.2">
      <c r="A22" s="8">
        <v>44797</v>
      </c>
      <c r="B22" s="9" t="e" vm="3349">
        <v>#VALUE!</v>
      </c>
      <c r="C22" s="10" t="str" cm="1">
        <f t="array" ref="C22">_FV(Table4[[#This Row],[Stocks]],"Ticker symbol",TRUE)</f>
        <v>VOD</v>
      </c>
      <c r="D22" s="11" t="str" cm="1">
        <f t="array" ref="D22">_FV(Table4[[#This Row],[Stocks]],"Currency")</f>
        <v>GBp</v>
      </c>
      <c r="E22" s="24">
        <v>111.34</v>
      </c>
      <c r="F22" s="12">
        <v>2</v>
      </c>
      <c r="G22" s="29">
        <f>Table4[[#This Row],[Price]]*Table4[[#This Row],[Units]]</f>
        <v>222.68</v>
      </c>
      <c r="H22" s="13" t="s">
        <v>7</v>
      </c>
    </row>
    <row r="23" spans="1:11" x14ac:dyDescent="0.2">
      <c r="A23" s="8">
        <v>44653</v>
      </c>
      <c r="B23" s="9" t="e" vm="1261">
        <v>#VALUE!</v>
      </c>
      <c r="C23" s="10" t="str" cm="1">
        <f t="array" ref="C23">_FV(Table4[[#This Row],[Stocks]],"Ticker symbol",TRUE)</f>
        <v>GLEN</v>
      </c>
      <c r="D23" s="11" t="str" cm="1">
        <f t="array" ref="D23">_FV(Table4[[#This Row],[Stocks]],"Currency")</f>
        <v>GBp</v>
      </c>
      <c r="E23" s="24">
        <v>203.56</v>
      </c>
      <c r="F23" s="12">
        <v>1</v>
      </c>
      <c r="G23" s="29">
        <f>Table4[[#This Row],[Price]]*Table4[[#This Row],[Units]]</f>
        <v>203.56</v>
      </c>
      <c r="H23" s="13" t="s">
        <v>7</v>
      </c>
    </row>
    <row r="24" spans="1:11" x14ac:dyDescent="0.2">
      <c r="A24" s="8">
        <v>44912</v>
      </c>
      <c r="B24" s="9" t="e" vm="1702">
        <v>#VALUE!</v>
      </c>
      <c r="C24" s="14" t="str" cm="1">
        <f t="array" ref="C24">_FV(Table4[[#This Row],[Stocks]],"Ticker symbol",TRUE)</f>
        <v>HLN</v>
      </c>
      <c r="D24" s="14" t="str" cm="1">
        <f t="array" ref="D24">_FV(Table4[[#This Row],[Stocks]],"Currency")</f>
        <v>GBp</v>
      </c>
      <c r="E24" s="25">
        <v>290.33999999999997</v>
      </c>
      <c r="F24" s="12">
        <v>3</v>
      </c>
      <c r="G24" s="29">
        <f>Table4[[#This Row],[Price]]*Table4[[#This Row],[Units]]</f>
        <v>871.02</v>
      </c>
      <c r="H24" s="13" t="s">
        <v>7</v>
      </c>
    </row>
    <row r="25" spans="1:11" x14ac:dyDescent="0.2">
      <c r="A25" s="8">
        <v>44652</v>
      </c>
      <c r="B25" s="9" t="e" vm="2704">
        <v>#VALUE!</v>
      </c>
      <c r="C25" s="10" t="str" cm="1">
        <f t="array" ref="C25">_FV(Table4[[#This Row],[Stocks]],"Ticker symbol",TRUE)</f>
        <v>PRU</v>
      </c>
      <c r="D25" s="11" t="str" cm="1">
        <f t="array" ref="D25">_FV(Table4[[#This Row],[Stocks]],"Currency")</f>
        <v>GBp</v>
      </c>
      <c r="E25" s="24">
        <v>1009.34</v>
      </c>
      <c r="F25" s="12">
        <v>1</v>
      </c>
      <c r="G25" s="29">
        <f>Table4[[#This Row],[Price]]*Table4[[#This Row],[Units]]</f>
        <v>1009.34</v>
      </c>
      <c r="H25" s="13" t="s">
        <v>7</v>
      </c>
    </row>
    <row r="26" spans="1:11" x14ac:dyDescent="0.2">
      <c r="A26" s="8">
        <v>44770</v>
      </c>
      <c r="B26" s="9" t="e" vm="2909">
        <v>#VALUE!</v>
      </c>
      <c r="C26" s="10" t="str" cm="1">
        <f t="array" ref="C26">_FV(Table4[[#This Row],[Stocks]],"Ticker symbol",TRUE)</f>
        <v>RIO</v>
      </c>
      <c r="D26" s="11" t="str" cm="1">
        <f t="array" ref="D26">_FV(Table4[[#This Row],[Stocks]],"Currency")</f>
        <v>GBp</v>
      </c>
      <c r="E26" s="24">
        <v>5890.34</v>
      </c>
      <c r="F26" s="12">
        <v>12</v>
      </c>
      <c r="G26" s="29">
        <f>Table4[[#This Row],[Price]]*Table4[[#This Row],[Units]]</f>
        <v>70684.08</v>
      </c>
      <c r="H26" s="13" t="s">
        <v>6</v>
      </c>
    </row>
    <row r="27" spans="1:11" x14ac:dyDescent="0.2">
      <c r="A27" s="15">
        <v>44650</v>
      </c>
      <c r="B27" s="16" t="e" vm="2269">
        <v>#VALUE!</v>
      </c>
      <c r="C27" s="17" t="str" cm="1">
        <f t="array" ref="C27">_FV(Table4[[#This Row],[Stocks]],"Ticker symbol",TRUE)</f>
        <v>OCDO</v>
      </c>
      <c r="D27" s="18" t="str" cm="1">
        <f t="array" ref="D27">_FV(Table4[[#This Row],[Stocks]],"Currency")</f>
        <v>GBp</v>
      </c>
      <c r="E27" s="26">
        <v>600.34</v>
      </c>
      <c r="F27" s="19">
        <v>4275</v>
      </c>
      <c r="G27" s="30">
        <f>Table4[[#This Row],[Price]]*Table4[[#This Row],[Units]]</f>
        <v>2566453.5</v>
      </c>
      <c r="H27" s="20" t="s">
        <v>6</v>
      </c>
    </row>
  </sheetData>
  <phoneticPr fontId="4"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E3102-1FB2-3D44-8D76-AB06333B2E38}">
  <dimension ref="A1:IZ29"/>
  <sheetViews>
    <sheetView topLeftCell="IG1" workbookViewId="0">
      <selection activeCell="C3" sqref="C3:IZ3"/>
    </sheetView>
  </sheetViews>
  <sheetFormatPr baseColWidth="10" defaultRowHeight="16" x14ac:dyDescent="0.2"/>
  <cols>
    <col min="2" max="2" width="33.5" bestFit="1" customWidth="1"/>
    <col min="3" max="3" width="13" bestFit="1" customWidth="1"/>
  </cols>
  <sheetData>
    <row r="1" spans="1:260" x14ac:dyDescent="0.2">
      <c r="A1" s="59" t="s">
        <v>2</v>
      </c>
      <c r="B1" t="s">
        <v>33</v>
      </c>
    </row>
    <row r="3" spans="1:260" x14ac:dyDescent="0.2">
      <c r="A3" s="59" t="s">
        <v>34</v>
      </c>
      <c r="B3" s="59" t="s">
        <v>24</v>
      </c>
      <c r="C3" s="44" cm="1" vm="3561">
        <f t="array" aca="1" ref="C3:IZ3" ca="1">TRANSPOSE(_xlfn.STOCKHISTORY(A4&amp;":"&amp;B4,TODAY()-365,TODAY(),0,0,1))</f>
        <v>181.9</v>
      </c>
      <c r="D3" s="44" vm="3562">
        <f ca="1"/>
        <v>178.85</v>
      </c>
      <c r="E3" s="44" vm="3563">
        <f ca="1"/>
        <v>174.65</v>
      </c>
      <c r="F3" s="44" vm="3564">
        <f ca="1"/>
        <v>168.5</v>
      </c>
      <c r="G3" s="44" vm="3565">
        <f ca="1"/>
        <v>168.85</v>
      </c>
      <c r="H3" s="44" vm="3566">
        <f ca="1"/>
        <v>166</v>
      </c>
      <c r="I3" s="44" vm="3567">
        <f ca="1"/>
        <v>165</v>
      </c>
      <c r="J3" s="44" vm="3568">
        <f ca="1"/>
        <v>165.7</v>
      </c>
      <c r="K3" s="44" vm="3569">
        <f ca="1"/>
        <v>161.55000000000001</v>
      </c>
      <c r="L3" s="44" vm="3570">
        <f ca="1"/>
        <v>160.6</v>
      </c>
      <c r="M3" s="44" vm="3571">
        <f ca="1"/>
        <v>155.85</v>
      </c>
      <c r="N3" s="44" vm="3572">
        <f ca="1"/>
        <v>153.5</v>
      </c>
      <c r="O3" s="44" vm="3573">
        <f ca="1"/>
        <v>150.25</v>
      </c>
      <c r="P3" s="44" vm="29">
        <f ca="1"/>
        <v>151</v>
      </c>
      <c r="Q3" s="44" vm="3574">
        <f ca="1"/>
        <v>144.80000000000001</v>
      </c>
      <c r="R3" s="44" vm="3575">
        <f ca="1"/>
        <v>146.1</v>
      </c>
      <c r="S3" s="44" vm="3576">
        <f ca="1"/>
        <v>141.05000000000001</v>
      </c>
      <c r="T3" s="44" vm="3577">
        <f ca="1"/>
        <v>131.55000000000001</v>
      </c>
      <c r="U3" s="44" vm="3578">
        <f ca="1"/>
        <v>131.85</v>
      </c>
      <c r="V3" s="44" vm="3579">
        <f ca="1"/>
        <v>131.75</v>
      </c>
      <c r="W3" s="44" vm="997">
        <f ca="1"/>
        <v>144.65</v>
      </c>
      <c r="X3" s="44" vm="3580">
        <f ca="1"/>
        <v>141.15</v>
      </c>
      <c r="Y3" s="44" vm="3581">
        <f ca="1"/>
        <v>140.30000000000001</v>
      </c>
      <c r="Z3" s="44" vm="3582">
        <f ca="1"/>
        <v>144.44999999999999</v>
      </c>
      <c r="AA3" s="44" vm="3583">
        <f ca="1"/>
        <v>141.75</v>
      </c>
      <c r="AB3" s="44" vm="3584">
        <f ca="1"/>
        <v>149</v>
      </c>
      <c r="AC3" s="44" vm="3584">
        <f ca="1"/>
        <v>149</v>
      </c>
      <c r="AD3" s="44" vm="3585">
        <f ca="1"/>
        <v>151.05000000000001</v>
      </c>
      <c r="AE3" s="44" vm="3586">
        <f ca="1"/>
        <v>148.9</v>
      </c>
      <c r="AF3" s="44" vm="3587">
        <f ca="1"/>
        <v>153.30000000000001</v>
      </c>
      <c r="AG3" s="44" vm="3588">
        <f ca="1"/>
        <v>151.6</v>
      </c>
      <c r="AH3" s="44" vm="3589">
        <f ca="1"/>
        <v>147.65</v>
      </c>
      <c r="AI3" s="44" vm="79">
        <f ca="1"/>
        <v>150.19999999999999</v>
      </c>
      <c r="AJ3" s="44" vm="993">
        <f ca="1"/>
        <v>151.85</v>
      </c>
      <c r="AK3" s="44" vm="3590">
        <f ca="1"/>
        <v>160.35</v>
      </c>
      <c r="AL3" s="44" vm="3591">
        <f ca="1"/>
        <v>152.9</v>
      </c>
      <c r="AM3" s="44" vm="3592">
        <f ca="1"/>
        <v>148.25</v>
      </c>
      <c r="AN3" s="44" vm="3593">
        <f ca="1"/>
        <v>150.75</v>
      </c>
      <c r="AO3" s="44" vm="3594">
        <f ca="1"/>
        <v>156.05000000000001</v>
      </c>
      <c r="AP3" s="44" vm="9">
        <f ca="1"/>
        <v>153.9</v>
      </c>
      <c r="AQ3" s="44" vm="995">
        <f ca="1"/>
        <v>146.05000000000001</v>
      </c>
      <c r="AR3" s="44" vm="3595">
        <f ca="1"/>
        <v>145.15</v>
      </c>
      <c r="AS3" s="44" vm="3596">
        <f ca="1"/>
        <v>147</v>
      </c>
      <c r="AT3" s="44" vm="3597">
        <f ca="1"/>
        <v>144.25</v>
      </c>
      <c r="AU3" s="44" vm="3598">
        <f ca="1"/>
        <v>147.4</v>
      </c>
      <c r="AV3" s="44" vm="3599">
        <f ca="1"/>
        <v>147.55000000000001</v>
      </c>
      <c r="AW3" s="44" vm="3600">
        <f ca="1"/>
        <v>147.5</v>
      </c>
      <c r="AX3" s="44" vm="3601">
        <f ca="1"/>
        <v>143.05000000000001</v>
      </c>
      <c r="AY3" s="44" vm="14">
        <f ca="1"/>
        <v>144.5</v>
      </c>
      <c r="AZ3" s="44" vm="3602">
        <f ca="1"/>
        <v>147.25</v>
      </c>
      <c r="BA3" s="44" vm="3574">
        <f ca="1"/>
        <v>144.80000000000001</v>
      </c>
      <c r="BB3" s="44" vm="63">
        <f ca="1"/>
        <v>140.4</v>
      </c>
      <c r="BC3" s="44" vm="3603">
        <f ca="1"/>
        <v>133.44999999999999</v>
      </c>
      <c r="BD3" s="44" vm="3604">
        <f ca="1"/>
        <v>130</v>
      </c>
      <c r="BE3" s="44" vm="3605">
        <f ca="1"/>
        <v>133.35</v>
      </c>
      <c r="BF3" s="44" vm="121">
        <f ca="1"/>
        <v>133.4</v>
      </c>
      <c r="BG3" s="44" t="e" vm="44">
        <f ca="1"/>
        <v>#N/A</v>
      </c>
      <c r="BH3" s="44" vm="3606">
        <f ca="1"/>
        <v>134.85</v>
      </c>
      <c r="BI3" s="44" vm="3390">
        <f ca="1"/>
        <v>128.5</v>
      </c>
      <c r="BJ3" s="44" vm="1058">
        <f ca="1"/>
        <v>128.05000000000001</v>
      </c>
      <c r="BK3" s="44" vm="1020">
        <f ca="1"/>
        <v>123.55</v>
      </c>
      <c r="BL3" s="44" vm="3607">
        <f ca="1"/>
        <v>117.55</v>
      </c>
      <c r="BM3" s="44" vm="3608">
        <f ca="1"/>
        <v>116.95</v>
      </c>
      <c r="BN3" s="44" vm="3609">
        <f ca="1"/>
        <v>118.9</v>
      </c>
      <c r="BO3" s="44" vm="3610">
        <f ca="1"/>
        <v>126.75</v>
      </c>
      <c r="BP3" s="44" vm="3611">
        <f ca="1"/>
        <v>131.44999999999999</v>
      </c>
      <c r="BQ3" s="44" vm="3612">
        <f ca="1"/>
        <v>130.65</v>
      </c>
      <c r="BR3" s="44" vm="3578">
        <f ca="1"/>
        <v>131.85</v>
      </c>
      <c r="BS3" s="44" vm="3613">
        <f ca="1"/>
        <v>124.7</v>
      </c>
      <c r="BT3" s="44" vm="3614">
        <f ca="1"/>
        <v>122.2</v>
      </c>
      <c r="BU3" s="44" vm="1010">
        <f ca="1"/>
        <v>121.5</v>
      </c>
      <c r="BV3" s="44" vm="3615">
        <f ca="1"/>
        <v>123.65</v>
      </c>
      <c r="BW3" s="44" vm="3616">
        <f ca="1"/>
        <v>119.3</v>
      </c>
      <c r="BX3" s="44" vm="1053">
        <f ca="1"/>
        <v>112</v>
      </c>
      <c r="BY3" s="44" vm="3617">
        <f ca="1"/>
        <v>119.15</v>
      </c>
      <c r="BZ3" s="44" vm="3618">
        <f ca="1"/>
        <v>119.95</v>
      </c>
      <c r="CA3" s="44" vm="3619">
        <f ca="1"/>
        <v>124.5</v>
      </c>
      <c r="CB3" s="44" vm="1017">
        <f ca="1"/>
        <v>122.65</v>
      </c>
      <c r="CC3" s="44" vm="3620">
        <f ca="1"/>
        <v>122.1</v>
      </c>
      <c r="CD3" s="44" t="e" vm="44">
        <f ca="1"/>
        <v>#N/A</v>
      </c>
      <c r="CE3" s="44" t="e" vm="44">
        <f ca="1"/>
        <v>#N/A</v>
      </c>
      <c r="CF3" s="44" vm="3621">
        <f ca="1"/>
        <v>123.25</v>
      </c>
      <c r="CG3" s="44" vm="3622">
        <f ca="1"/>
        <v>118.45</v>
      </c>
      <c r="CH3" s="44" vm="3623">
        <f ca="1"/>
        <v>122.25</v>
      </c>
      <c r="CI3" s="44" vm="1010">
        <f ca="1"/>
        <v>121.5</v>
      </c>
      <c r="CJ3" s="44" vm="3624">
        <f ca="1"/>
        <v>116.75</v>
      </c>
      <c r="CK3" s="44" vm="3625">
        <f ca="1"/>
        <v>114.95</v>
      </c>
      <c r="CL3" s="44" vm="3626">
        <f ca="1"/>
        <v>111.75</v>
      </c>
      <c r="CM3" s="44" vm="3627">
        <f ca="1"/>
        <v>111.35</v>
      </c>
      <c r="CN3" s="44" vm="3628">
        <f ca="1"/>
        <v>102.9</v>
      </c>
      <c r="CO3" s="44" vm="3629">
        <f ca="1"/>
        <v>106.45</v>
      </c>
      <c r="CP3" s="44" vm="3630">
        <f ca="1"/>
        <v>106.35</v>
      </c>
      <c r="CQ3" s="44" vm="3631">
        <f ca="1"/>
        <v>106.8</v>
      </c>
      <c r="CR3" s="44" vm="3632">
        <f ca="1"/>
        <v>113.85</v>
      </c>
      <c r="CS3" s="44" vm="181">
        <f ca="1"/>
        <v>114.2</v>
      </c>
      <c r="CT3" s="44" vm="3633">
        <f ca="1"/>
        <v>119.1</v>
      </c>
      <c r="CU3" s="44" vm="176">
        <f ca="1"/>
        <v>118.7</v>
      </c>
      <c r="CV3" s="44" vm="3634">
        <f ca="1"/>
        <v>117.7</v>
      </c>
      <c r="CW3" s="44" vm="138">
        <f ca="1"/>
        <v>116</v>
      </c>
      <c r="CX3" s="44" vm="186">
        <f ca="1"/>
        <v>115.4</v>
      </c>
      <c r="CY3" s="44" vm="3635">
        <f ca="1"/>
        <v>117.65</v>
      </c>
      <c r="CZ3" s="44" vm="3636">
        <f ca="1"/>
        <v>114.7</v>
      </c>
      <c r="DA3" s="44" vm="3637">
        <f ca="1"/>
        <v>113.15</v>
      </c>
      <c r="DB3" s="44" vm="3638">
        <f ca="1"/>
        <v>118.35</v>
      </c>
      <c r="DC3" s="44" vm="3623">
        <f ca="1"/>
        <v>122.25</v>
      </c>
      <c r="DD3" s="44" vm="1018">
        <f ca="1"/>
        <v>124.95</v>
      </c>
      <c r="DE3" s="44" vm="3639">
        <f ca="1"/>
        <v>123.45</v>
      </c>
      <c r="DF3" s="44" vm="3640">
        <f ca="1"/>
        <v>125.2</v>
      </c>
      <c r="DG3" s="44" vm="1020">
        <f ca="1"/>
        <v>123.55</v>
      </c>
      <c r="DH3" s="44" vm="3641">
        <f ca="1"/>
        <v>123.7</v>
      </c>
      <c r="DI3" s="44" vm="1069">
        <f ca="1"/>
        <v>129.1</v>
      </c>
      <c r="DJ3" s="44" vm="3642">
        <f ca="1"/>
        <v>132</v>
      </c>
      <c r="DK3" s="44" vm="3643">
        <f ca="1"/>
        <v>137.5</v>
      </c>
      <c r="DL3" s="44" vm="23">
        <f ca="1"/>
        <v>139.80000000000001</v>
      </c>
      <c r="DM3" s="44" vm="3644">
        <f ca="1"/>
        <v>142.55000000000001</v>
      </c>
      <c r="DN3" s="44" vm="3645">
        <f ca="1"/>
        <v>141.9</v>
      </c>
      <c r="DO3" s="44" vm="13">
        <f ca="1"/>
        <v>138.9</v>
      </c>
      <c r="DP3" s="44" vm="1026">
        <f ca="1"/>
        <v>127.75</v>
      </c>
      <c r="DQ3" s="44" vm="3404">
        <f ca="1"/>
        <v>126.1</v>
      </c>
      <c r="DR3" s="44" vm="3646">
        <f ca="1"/>
        <v>126.55</v>
      </c>
      <c r="DS3" s="44" vm="3647">
        <f ca="1"/>
        <v>129.55000000000001</v>
      </c>
      <c r="DT3" s="44" vm="3648">
        <f ca="1"/>
        <v>130.75</v>
      </c>
      <c r="DU3" s="44" vm="3649">
        <f ca="1"/>
        <v>128.30000000000001</v>
      </c>
      <c r="DV3" s="44" vm="3650">
        <f ca="1"/>
        <v>131.65</v>
      </c>
      <c r="DW3" s="44" vm="3651">
        <f ca="1"/>
        <v>133.80000000000001</v>
      </c>
      <c r="DX3" s="44" vm="3652">
        <f ca="1"/>
        <v>130.15</v>
      </c>
      <c r="DY3" s="44" vm="3653">
        <f ca="1"/>
        <v>133.55000000000001</v>
      </c>
      <c r="DZ3" s="44" vm="1012">
        <f ca="1"/>
        <v>126.7</v>
      </c>
      <c r="EA3" s="44" vm="3654">
        <f ca="1"/>
        <v>132.69999999999999</v>
      </c>
      <c r="EB3" s="44" vm="3577">
        <f ca="1"/>
        <v>131.55000000000001</v>
      </c>
      <c r="EC3" s="44" vm="1069">
        <f ca="1"/>
        <v>129.1</v>
      </c>
      <c r="ED3" s="44" vm="3655">
        <f ca="1"/>
        <v>129.25</v>
      </c>
      <c r="EE3" s="44" vm="3604">
        <f ca="1"/>
        <v>130</v>
      </c>
      <c r="EF3" s="44" vm="3656">
        <f ca="1"/>
        <v>128.19999999999999</v>
      </c>
      <c r="EG3" s="44" vm="3657">
        <f ca="1"/>
        <v>124.6</v>
      </c>
      <c r="EH3" s="44" vm="3658">
        <f ca="1"/>
        <v>124.05</v>
      </c>
      <c r="EI3" s="44" vm="3659">
        <f ca="1"/>
        <v>119.2</v>
      </c>
      <c r="EJ3" s="44" vm="188">
        <f ca="1"/>
        <v>115.8</v>
      </c>
      <c r="EK3" s="44" vm="3660">
        <f ca="1"/>
        <v>116.65</v>
      </c>
      <c r="EL3" s="44" vm="166">
        <f ca="1"/>
        <v>113.9</v>
      </c>
      <c r="EM3" s="44" vm="3661">
        <f ca="1"/>
        <v>109.65</v>
      </c>
      <c r="EN3" s="44" t="e" vm="44">
        <f ca="1"/>
        <v>#N/A</v>
      </c>
      <c r="EO3" s="44" vm="3662">
        <f ca="1"/>
        <v>112.3</v>
      </c>
      <c r="EP3" s="44" vm="1052">
        <f ca="1"/>
        <v>112.95</v>
      </c>
      <c r="EQ3" s="44" vm="1051">
        <f ca="1"/>
        <v>114.4</v>
      </c>
      <c r="ER3" s="44" vm="3618">
        <f ca="1"/>
        <v>119.95</v>
      </c>
      <c r="ES3" s="44" vm="1035">
        <f ca="1"/>
        <v>122.8</v>
      </c>
      <c r="ET3" s="44" vm="3417">
        <f ca="1"/>
        <v>126.5</v>
      </c>
      <c r="EU3" s="44" vm="3663">
        <f ca="1"/>
        <v>123.95</v>
      </c>
      <c r="EV3" s="44" vm="1013">
        <f ca="1"/>
        <v>126.35</v>
      </c>
      <c r="EW3" s="44" vm="3404">
        <f ca="1"/>
        <v>126.1</v>
      </c>
      <c r="EX3" s="44" vm="3664">
        <f ca="1"/>
        <v>131.5</v>
      </c>
      <c r="EY3" s="44" vm="124">
        <f ca="1"/>
        <v>127.2</v>
      </c>
      <c r="EZ3" s="44" vm="1021">
        <f ca="1"/>
        <v>125.9</v>
      </c>
      <c r="FA3" s="44" vm="3656">
        <f ca="1"/>
        <v>128.19999999999999</v>
      </c>
      <c r="FB3" s="44" vm="3665">
        <f ca="1"/>
        <v>125.3</v>
      </c>
      <c r="FC3" s="44" t="e" vm="44">
        <f ca="1"/>
        <v>#N/A</v>
      </c>
      <c r="FD3" s="44" vm="3395">
        <f ca="1"/>
        <v>122.9</v>
      </c>
      <c r="FE3" s="44" vm="3666">
        <f ca="1"/>
        <v>123.85</v>
      </c>
      <c r="FF3" s="44" vm="3667">
        <f ca="1"/>
        <v>113.45</v>
      </c>
      <c r="FG3" s="44" vm="3668">
        <f ca="1"/>
        <v>105.9</v>
      </c>
      <c r="FH3" s="44" vm="3669">
        <f ca="1"/>
        <v>102.85</v>
      </c>
      <c r="FI3" s="44" vm="3670">
        <f ca="1"/>
        <v>102.65</v>
      </c>
      <c r="FJ3" s="44" vm="3671">
        <f ca="1"/>
        <v>104.6</v>
      </c>
      <c r="FK3" s="44" vm="3672">
        <f ca="1"/>
        <v>99.9</v>
      </c>
      <c r="FL3" s="44" vm="3673">
        <f ca="1"/>
        <v>100.2</v>
      </c>
      <c r="FM3" s="44" vm="3674">
        <f ca="1"/>
        <v>103.65</v>
      </c>
      <c r="FN3" s="44" vm="3675">
        <f ca="1"/>
        <v>107.95</v>
      </c>
      <c r="FO3" s="44" vm="3676">
        <f ca="1"/>
        <v>104.5</v>
      </c>
      <c r="FP3" s="44" vm="3500">
        <f ca="1"/>
        <v>104.1</v>
      </c>
      <c r="FQ3" s="44" vm="3677">
        <f ca="1"/>
        <v>99.74</v>
      </c>
      <c r="FR3" s="44" vm="3477">
        <f ca="1"/>
        <v>101.6</v>
      </c>
      <c r="FS3" s="44" vm="3678">
        <f ca="1"/>
        <v>99.46</v>
      </c>
      <c r="FT3" s="44" vm="3679">
        <f ca="1"/>
        <v>89.2</v>
      </c>
      <c r="FU3" s="44" vm="3680">
        <f ca="1"/>
        <v>94</v>
      </c>
      <c r="FV3" s="44" vm="3681">
        <f ca="1"/>
        <v>95.5</v>
      </c>
      <c r="FW3" s="44" vm="3682">
        <f ca="1"/>
        <v>98.64</v>
      </c>
      <c r="FX3" s="44" vm="3683">
        <f ca="1"/>
        <v>98.94</v>
      </c>
      <c r="FY3" s="44" vm="3684">
        <f ca="1"/>
        <v>98.42</v>
      </c>
      <c r="FZ3" s="44" vm="3685">
        <f ca="1"/>
        <v>100.3</v>
      </c>
      <c r="GA3" s="44" vm="3686">
        <f ca="1"/>
        <v>94.18</v>
      </c>
      <c r="GB3" s="44" vm="3687">
        <f ca="1"/>
        <v>95.54</v>
      </c>
      <c r="GC3" s="44" vm="3688">
        <f ca="1"/>
        <v>98.3</v>
      </c>
      <c r="GD3" s="44" vm="3689">
        <f ca="1"/>
        <v>101.55</v>
      </c>
      <c r="GE3" s="44" vm="3689">
        <f ca="1"/>
        <v>101.55</v>
      </c>
      <c r="GF3" s="44" vm="3690">
        <f ca="1"/>
        <v>96.86</v>
      </c>
      <c r="GG3" s="44" vm="3691">
        <f ca="1"/>
        <v>97.44</v>
      </c>
      <c r="GH3" s="44" vm="3673">
        <f ca="1"/>
        <v>100.2</v>
      </c>
      <c r="GI3" s="44" vm="3692">
        <f ca="1"/>
        <v>100.9</v>
      </c>
      <c r="GJ3" s="44" vm="3693">
        <f ca="1"/>
        <v>98.5</v>
      </c>
      <c r="GK3" s="44" vm="3694">
        <f ca="1"/>
        <v>104.05</v>
      </c>
      <c r="GL3" s="44" vm="3695">
        <f ca="1"/>
        <v>104.4</v>
      </c>
      <c r="GM3" s="44" vm="3458">
        <f ca="1"/>
        <v>107.9</v>
      </c>
      <c r="GN3" s="44" vm="3696">
        <f ca="1"/>
        <v>107.45</v>
      </c>
      <c r="GO3" s="44" vm="3697">
        <f ca="1"/>
        <v>116.35</v>
      </c>
      <c r="GP3" s="44" vm="3435">
        <f ca="1"/>
        <v>120.5</v>
      </c>
      <c r="GQ3" s="44" vm="3698">
        <f ca="1"/>
        <v>119.6</v>
      </c>
      <c r="GR3" s="44" vm="3699">
        <f ca="1"/>
        <v>119.75</v>
      </c>
      <c r="GS3" s="44" vm="3625">
        <f ca="1"/>
        <v>114.95</v>
      </c>
      <c r="GT3" s="44" vm="3700">
        <f ca="1"/>
        <v>114.65</v>
      </c>
      <c r="GU3" s="44" vm="3698">
        <f ca="1"/>
        <v>119.6</v>
      </c>
      <c r="GV3" s="44" vm="3701">
        <f ca="1"/>
        <v>120.1</v>
      </c>
      <c r="GW3" s="44" vm="156">
        <f ca="1"/>
        <v>123.3</v>
      </c>
      <c r="GX3" s="44" vm="3702">
        <f ca="1"/>
        <v>126.25</v>
      </c>
      <c r="GY3" s="44" vm="127">
        <f ca="1"/>
        <v>125.7</v>
      </c>
      <c r="GZ3" s="44" vm="3703">
        <f ca="1"/>
        <v>124.55</v>
      </c>
      <c r="HA3" s="44" vm="3619">
        <f ca="1"/>
        <v>124.5</v>
      </c>
      <c r="HB3" s="44" vm="3704">
        <f ca="1"/>
        <v>124.45</v>
      </c>
      <c r="HC3" s="44" vm="3705">
        <f ca="1"/>
        <v>126.05</v>
      </c>
      <c r="HD3" s="44" vm="1063">
        <f ca="1"/>
        <v>128</v>
      </c>
      <c r="HE3" s="44" vm="3706">
        <f ca="1"/>
        <v>128.80000000000001</v>
      </c>
      <c r="HF3" s="44" vm="3707">
        <f ca="1"/>
        <v>128.65</v>
      </c>
      <c r="HG3" s="44" vm="1023">
        <f ca="1"/>
        <v>126.45</v>
      </c>
      <c r="HH3" s="44" vm="1039">
        <f ca="1"/>
        <v>126.15</v>
      </c>
      <c r="HI3" s="44" vm="3708">
        <f ca="1"/>
        <v>123.2</v>
      </c>
      <c r="HJ3" s="44" vm="3395">
        <f ca="1"/>
        <v>122.9</v>
      </c>
      <c r="HK3" s="44" vm="3709">
        <f ca="1"/>
        <v>120.9</v>
      </c>
      <c r="HL3" s="44" vm="3710">
        <f ca="1"/>
        <v>122.6</v>
      </c>
      <c r="HM3" s="44" vm="3711">
        <f ca="1"/>
        <v>121.6</v>
      </c>
      <c r="HN3" s="44" vm="3712">
        <f ca="1"/>
        <v>118.95</v>
      </c>
      <c r="HO3" s="44" vm="139">
        <f ca="1"/>
        <v>118.1</v>
      </c>
      <c r="HP3" s="44" vm="3713">
        <f ca="1"/>
        <v>115.65</v>
      </c>
      <c r="HQ3" s="44" vm="3714">
        <f ca="1"/>
        <v>113.25</v>
      </c>
      <c r="HR3" s="44" vm="3715">
        <f ca="1"/>
        <v>120.15</v>
      </c>
      <c r="HS3" s="44" vm="3716">
        <f ca="1"/>
        <v>119.25</v>
      </c>
      <c r="HT3" s="44" vm="3717">
        <f ca="1"/>
        <v>119.55</v>
      </c>
      <c r="HU3" s="44" t="e" vm="44">
        <f ca="1"/>
        <v>#N/A</v>
      </c>
      <c r="HV3" s="44" vm="3718">
        <f ca="1"/>
        <v>122.15</v>
      </c>
      <c r="HW3" s="44" vm="3719">
        <f ca="1"/>
        <v>123.15</v>
      </c>
      <c r="HX3" s="44" vm="1039">
        <f ca="1"/>
        <v>126.15</v>
      </c>
      <c r="HY3" s="44" t="e" vm="44">
        <f ca="1"/>
        <v>#N/A</v>
      </c>
      <c r="HZ3" s="44" vm="3720">
        <f ca="1"/>
        <v>129.69999999999999</v>
      </c>
      <c r="IA3" s="44" vm="3721">
        <f ca="1"/>
        <v>135.25</v>
      </c>
      <c r="IB3" s="44" vm="3722">
        <f ca="1"/>
        <v>139.4</v>
      </c>
      <c r="IC3" s="44" vm="3644">
        <f ca="1"/>
        <v>142.55000000000001</v>
      </c>
      <c r="ID3" s="44" vm="3723">
        <f ca="1"/>
        <v>140.6</v>
      </c>
      <c r="IE3" s="44" vm="3724">
        <f ca="1"/>
        <v>140.9</v>
      </c>
      <c r="IF3" s="44" vm="3593">
        <f ca="1"/>
        <v>150.75</v>
      </c>
      <c r="IG3" s="44" vm="3725">
        <f ca="1"/>
        <v>159.69999999999999</v>
      </c>
      <c r="IH3" s="44" vm="3726">
        <f ca="1"/>
        <v>160.1</v>
      </c>
      <c r="II3" s="44" vm="3727">
        <f ca="1"/>
        <v>161.75</v>
      </c>
      <c r="IJ3" s="44" vm="3728">
        <f ca="1"/>
        <v>158.5</v>
      </c>
      <c r="IK3" s="44" vm="3729">
        <f ca="1"/>
        <v>156</v>
      </c>
      <c r="IL3" s="44" vm="3730">
        <f ca="1"/>
        <v>152.75</v>
      </c>
      <c r="IM3" s="44" vm="3731">
        <f ca="1"/>
        <v>157</v>
      </c>
      <c r="IN3" s="44" vm="90">
        <f ca="1"/>
        <v>158.80000000000001</v>
      </c>
      <c r="IO3" s="44" vm="976">
        <f ca="1"/>
        <v>160.85</v>
      </c>
      <c r="IP3" s="44" vm="3732">
        <f ca="1"/>
        <v>160.65</v>
      </c>
      <c r="IQ3" s="44" vm="3733">
        <f ca="1"/>
        <v>164.4</v>
      </c>
      <c r="IR3" s="44" vm="3734">
        <f ca="1"/>
        <v>161.6</v>
      </c>
      <c r="IS3" s="44" vm="3735">
        <f ca="1"/>
        <v>162.4</v>
      </c>
      <c r="IT3" s="44" vm="3736">
        <f ca="1"/>
        <v>162.75</v>
      </c>
      <c r="IU3" s="44" vm="884">
        <f ca="1"/>
        <v>163.30000000000001</v>
      </c>
      <c r="IV3" s="44" vm="892">
        <f ca="1"/>
        <v>181.5</v>
      </c>
      <c r="IW3" s="44" vm="3737">
        <f ca="1"/>
        <v>186.65</v>
      </c>
      <c r="IX3" s="44" vm="3738">
        <f ca="1"/>
        <v>182.15</v>
      </c>
      <c r="IY3" s="44" vm="3739">
        <f ca="1"/>
        <v>179.45</v>
      </c>
      <c r="IZ3" s="44" vm="3740">
        <f ca="1"/>
        <v>181.1</v>
      </c>
    </row>
    <row r="4" spans="1:260" x14ac:dyDescent="0.2">
      <c r="A4" t="s">
        <v>35</v>
      </c>
      <c r="B4" t="s">
        <v>30</v>
      </c>
    </row>
    <row r="7" spans="1:260" x14ac:dyDescent="0.2">
      <c r="A7" t="str" cm="1">
        <f t="array" aca="1" ref="A7:F29" ca="1">_xlfn.STOCKHISTORY(A4&amp;":"&amp;B4,TODAY()-30,TODAY(),0,1,0,5,2,3,4,1)</f>
        <v>Date</v>
      </c>
      <c r="B7" t="str">
        <f ca="1"/>
        <v>Volume</v>
      </c>
      <c r="C7" s="22" t="str">
        <f ca="1"/>
        <v>Open</v>
      </c>
      <c r="D7" s="22" t="str">
        <f ca="1"/>
        <v>High</v>
      </c>
      <c r="E7" s="22" t="str">
        <f ca="1"/>
        <v>Low</v>
      </c>
      <c r="F7" s="22" t="str">
        <f ca="1"/>
        <v>Close</v>
      </c>
    </row>
    <row r="8" spans="1:260" x14ac:dyDescent="0.2">
      <c r="A8" vm="3741">
        <f ca="1"/>
        <v>44936</v>
      </c>
      <c r="B8" vm="3742">
        <f ca="1"/>
        <v>22031410</v>
      </c>
      <c r="C8" s="22" vm="3743">
        <f ca="1"/>
        <v>139.65</v>
      </c>
      <c r="D8" s="22" vm="3744">
        <f ca="1"/>
        <v>142.35</v>
      </c>
      <c r="E8" s="22" vm="3745">
        <f ca="1"/>
        <v>139.30000000000001</v>
      </c>
      <c r="F8" s="22" vm="3724">
        <f ca="1"/>
        <v>140.9</v>
      </c>
    </row>
    <row r="9" spans="1:260" x14ac:dyDescent="0.2">
      <c r="A9" vm="3746">
        <f ca="1"/>
        <v>44937</v>
      </c>
      <c r="B9" vm="3747">
        <f ca="1"/>
        <v>20029318</v>
      </c>
      <c r="C9" s="22" vm="45">
        <f ca="1"/>
        <v>146</v>
      </c>
      <c r="D9" s="22" vm="3748">
        <f ca="1"/>
        <v>152.19999999999999</v>
      </c>
      <c r="E9" s="22" vm="3574">
        <f ca="1"/>
        <v>144.80000000000001</v>
      </c>
      <c r="F9" s="22" vm="3593">
        <f ca="1"/>
        <v>150.75</v>
      </c>
    </row>
    <row r="10" spans="1:260" x14ac:dyDescent="0.2">
      <c r="A10" vm="3749">
        <f ca="1"/>
        <v>44938</v>
      </c>
      <c r="B10" vm="3750">
        <f ca="1"/>
        <v>17083850</v>
      </c>
      <c r="C10" s="22" vm="60">
        <f ca="1"/>
        <v>151.80000000000001</v>
      </c>
      <c r="D10" s="22" vm="3751">
        <f ca="1"/>
        <v>162.15</v>
      </c>
      <c r="E10" s="22" vm="3752">
        <f ca="1"/>
        <v>150.9</v>
      </c>
      <c r="F10" s="22" vm="3725">
        <f ca="1"/>
        <v>159.69999999999999</v>
      </c>
    </row>
    <row r="11" spans="1:260" x14ac:dyDescent="0.2">
      <c r="A11" vm="3753">
        <f ca="1"/>
        <v>44939</v>
      </c>
      <c r="B11" vm="3754">
        <f ca="1"/>
        <v>9602389</v>
      </c>
      <c r="C11" s="22" vm="3755">
        <f ca="1"/>
        <v>159.94999999999999</v>
      </c>
      <c r="D11" s="22" vm="3756">
        <f ca="1"/>
        <v>161.44999999999999</v>
      </c>
      <c r="E11" s="22" vm="3757">
        <f ca="1"/>
        <v>157.15</v>
      </c>
      <c r="F11" s="22" vm="3726">
        <f ca="1"/>
        <v>160.1</v>
      </c>
    </row>
    <row r="12" spans="1:260" x14ac:dyDescent="0.2">
      <c r="A12" vm="3758">
        <f ca="1"/>
        <v>44942</v>
      </c>
      <c r="B12" vm="3759">
        <f ca="1"/>
        <v>6132867</v>
      </c>
      <c r="C12" s="22" vm="3760">
        <f ca="1"/>
        <v>161.65</v>
      </c>
      <c r="D12" s="22" vm="3761">
        <f ca="1"/>
        <v>162.19999999999999</v>
      </c>
      <c r="E12" s="22" vm="3762">
        <f ca="1"/>
        <v>159.25</v>
      </c>
      <c r="F12" s="22" vm="3727">
        <f ca="1"/>
        <v>161.75</v>
      </c>
    </row>
    <row r="13" spans="1:260" x14ac:dyDescent="0.2">
      <c r="A13" vm="3763">
        <f ca="1"/>
        <v>44943</v>
      </c>
      <c r="B13" vm="3764">
        <f ca="1"/>
        <v>7558221</v>
      </c>
      <c r="C13" s="22" vm="977">
        <f ca="1"/>
        <v>161.5</v>
      </c>
      <c r="D13" s="22" vm="3765">
        <f ca="1"/>
        <v>162</v>
      </c>
      <c r="E13" s="22" vm="3766">
        <f ca="1"/>
        <v>157.30000000000001</v>
      </c>
      <c r="F13" s="22" vm="3728">
        <f ca="1"/>
        <v>158.5</v>
      </c>
    </row>
    <row r="14" spans="1:260" x14ac:dyDescent="0.2">
      <c r="A14" vm="3767">
        <f ca="1"/>
        <v>44944</v>
      </c>
      <c r="B14" vm="3768">
        <f ca="1"/>
        <v>13322709</v>
      </c>
      <c r="C14" s="22" vm="3769">
        <f ca="1"/>
        <v>160</v>
      </c>
      <c r="D14" s="22" vm="3770">
        <f ca="1"/>
        <v>160.358</v>
      </c>
      <c r="E14" s="22" vm="3771">
        <f ca="1"/>
        <v>154.80000000000001</v>
      </c>
      <c r="F14" s="22" vm="3729">
        <f ca="1"/>
        <v>156</v>
      </c>
    </row>
    <row r="15" spans="1:260" x14ac:dyDescent="0.2">
      <c r="A15" vm="3772">
        <f ca="1"/>
        <v>44945</v>
      </c>
      <c r="B15" vm="3773">
        <f ca="1"/>
        <v>6752890</v>
      </c>
      <c r="C15" s="22" vm="3774">
        <f ca="1"/>
        <v>154.9</v>
      </c>
      <c r="D15" s="22" vm="3775">
        <f ca="1"/>
        <v>157.80000000000001</v>
      </c>
      <c r="E15" s="22" vm="3776">
        <f ca="1"/>
        <v>152.30000000000001</v>
      </c>
      <c r="F15" s="22" vm="3730">
        <f ca="1"/>
        <v>152.75</v>
      </c>
    </row>
    <row r="16" spans="1:260" x14ac:dyDescent="0.2">
      <c r="A16" vm="3777">
        <f ca="1"/>
        <v>44946</v>
      </c>
      <c r="B16" vm="3778">
        <f ca="1"/>
        <v>14772963</v>
      </c>
      <c r="C16" s="22" vm="3779">
        <f ca="1"/>
        <v>153.80000000000001</v>
      </c>
      <c r="D16" s="22" vm="3780">
        <f ca="1"/>
        <v>157.94999999999999</v>
      </c>
      <c r="E16" s="22" vm="3781">
        <f ca="1"/>
        <v>150.63120000000001</v>
      </c>
      <c r="F16" s="22" vm="3731">
        <f ca="1"/>
        <v>157</v>
      </c>
    </row>
    <row r="17" spans="1:6" x14ac:dyDescent="0.2">
      <c r="A17" vm="3782">
        <f ca="1"/>
        <v>44949</v>
      </c>
      <c r="B17" vm="3783">
        <f ca="1"/>
        <v>5425788</v>
      </c>
      <c r="C17" s="22" vm="3766">
        <f ca="1"/>
        <v>157.30000000000001</v>
      </c>
      <c r="D17" s="22" vm="3784">
        <f ca="1"/>
        <v>159.85</v>
      </c>
      <c r="E17" s="22" vm="3785">
        <f ca="1"/>
        <v>157.01580000000001</v>
      </c>
      <c r="F17" s="22" vm="90">
        <f ca="1"/>
        <v>158.80000000000001</v>
      </c>
    </row>
    <row r="18" spans="1:6" x14ac:dyDescent="0.2">
      <c r="A18" vm="3786">
        <f ca="1"/>
        <v>44950</v>
      </c>
      <c r="B18" vm="3787">
        <f ca="1"/>
        <v>10860788</v>
      </c>
      <c r="C18" s="22" vm="3788">
        <f ca="1"/>
        <v>159.05000000000001</v>
      </c>
      <c r="D18" s="22" vm="3789">
        <f ca="1"/>
        <v>163.35</v>
      </c>
      <c r="E18" s="22" vm="3790">
        <f ca="1"/>
        <v>158.69999999999999</v>
      </c>
      <c r="F18" s="22" vm="976">
        <f ca="1"/>
        <v>160.85</v>
      </c>
    </row>
    <row r="19" spans="1:6" x14ac:dyDescent="0.2">
      <c r="A19" vm="3791">
        <f ca="1"/>
        <v>44951</v>
      </c>
      <c r="B19" vm="3792">
        <f ca="1"/>
        <v>5436944</v>
      </c>
      <c r="C19" s="22" vm="3569">
        <f ca="1"/>
        <v>161.55000000000001</v>
      </c>
      <c r="D19" s="22" vm="3793">
        <f ca="1"/>
        <v>163.41</v>
      </c>
      <c r="E19" s="22" vm="3794">
        <f ca="1"/>
        <v>158.4</v>
      </c>
      <c r="F19" s="22" vm="3732">
        <f ca="1"/>
        <v>160.65</v>
      </c>
    </row>
    <row r="20" spans="1:6" x14ac:dyDescent="0.2">
      <c r="A20" vm="3795">
        <f ca="1"/>
        <v>44952</v>
      </c>
      <c r="B20" vm="3796">
        <f ca="1"/>
        <v>9505433</v>
      </c>
      <c r="C20" s="22" vm="3797">
        <f ca="1"/>
        <v>162.69999999999999</v>
      </c>
      <c r="D20" s="22" vm="3798">
        <f ca="1"/>
        <v>165.9</v>
      </c>
      <c r="E20" s="22" vm="974">
        <f ca="1"/>
        <v>161.80000000000001</v>
      </c>
      <c r="F20" s="22" vm="3733">
        <f ca="1"/>
        <v>164.4</v>
      </c>
    </row>
    <row r="21" spans="1:6" x14ac:dyDescent="0.2">
      <c r="A21" vm="3799">
        <f ca="1"/>
        <v>44953</v>
      </c>
      <c r="B21" vm="3800">
        <f ca="1"/>
        <v>8169299</v>
      </c>
      <c r="C21" s="22" vm="3801">
        <f ca="1"/>
        <v>164.8</v>
      </c>
      <c r="D21" s="22" vm="3802">
        <f ca="1"/>
        <v>166.8</v>
      </c>
      <c r="E21" s="22" vm="3734">
        <f ca="1"/>
        <v>161.6</v>
      </c>
      <c r="F21" s="22" vm="3734">
        <f ca="1"/>
        <v>161.6</v>
      </c>
    </row>
    <row r="22" spans="1:6" x14ac:dyDescent="0.2">
      <c r="A22" vm="3803">
        <f ca="1"/>
        <v>44956</v>
      </c>
      <c r="B22" vm="3804">
        <f ca="1"/>
        <v>30132523</v>
      </c>
      <c r="C22" s="22" vm="3805">
        <f ca="1"/>
        <v>160.80000000000001</v>
      </c>
      <c r="D22" s="22" vm="3806">
        <f ca="1"/>
        <v>162.85</v>
      </c>
      <c r="E22" s="22" vm="3807">
        <f ca="1"/>
        <v>159.44999999999999</v>
      </c>
      <c r="F22" s="22" vm="3735">
        <f ca="1"/>
        <v>162.4</v>
      </c>
    </row>
    <row r="23" spans="1:6" x14ac:dyDescent="0.2">
      <c r="A23" vm="3808">
        <f ca="1"/>
        <v>44957</v>
      </c>
      <c r="B23" vm="3809">
        <f ca="1"/>
        <v>16150885</v>
      </c>
      <c r="C23" s="22" vm="3810">
        <f ca="1"/>
        <v>161.69999999999999</v>
      </c>
      <c r="D23" s="22" vm="3811">
        <f ca="1"/>
        <v>163.5</v>
      </c>
      <c r="E23" s="22" vm="3812">
        <f ca="1"/>
        <v>160.273</v>
      </c>
      <c r="F23" s="22" vm="3736">
        <f ca="1"/>
        <v>162.75</v>
      </c>
    </row>
    <row r="24" spans="1:6" x14ac:dyDescent="0.2">
      <c r="A24" vm="3813">
        <f ca="1"/>
        <v>44958</v>
      </c>
      <c r="B24" vm="3814">
        <f ca="1"/>
        <v>16768433</v>
      </c>
      <c r="C24" s="22" vm="3815">
        <f ca="1"/>
        <v>163.25</v>
      </c>
      <c r="D24" s="22" vm="3816">
        <f ca="1"/>
        <v>165.15</v>
      </c>
      <c r="E24" s="22" vm="3817">
        <f ca="1"/>
        <v>162.25</v>
      </c>
      <c r="F24" s="22" vm="884">
        <f ca="1"/>
        <v>163.30000000000001</v>
      </c>
    </row>
    <row r="25" spans="1:6" x14ac:dyDescent="0.2">
      <c r="A25" vm="3818">
        <f ca="1"/>
        <v>44959</v>
      </c>
      <c r="B25" vm="3819">
        <f ca="1"/>
        <v>18485575</v>
      </c>
      <c r="C25" s="22" vm="3820">
        <f ca="1"/>
        <v>167.1</v>
      </c>
      <c r="D25" s="22" vm="3821">
        <f ca="1"/>
        <v>183.15</v>
      </c>
      <c r="E25" s="22" vm="3822">
        <f ca="1"/>
        <v>166.65</v>
      </c>
      <c r="F25" s="22" vm="892">
        <f ca="1"/>
        <v>181.5</v>
      </c>
    </row>
    <row r="26" spans="1:6" x14ac:dyDescent="0.2">
      <c r="A26" vm="3823">
        <f ca="1"/>
        <v>44960</v>
      </c>
      <c r="B26" vm="3824">
        <f ca="1"/>
        <v>14900144</v>
      </c>
      <c r="C26" s="22" vm="3825">
        <f ca="1"/>
        <v>182.55</v>
      </c>
      <c r="D26" s="22" vm="3737">
        <f ca="1"/>
        <v>186.65</v>
      </c>
      <c r="E26" s="22" vm="3826">
        <f ca="1"/>
        <v>177.85</v>
      </c>
      <c r="F26" s="22" vm="3737">
        <f ca="1"/>
        <v>186.65</v>
      </c>
    </row>
    <row r="27" spans="1:6" x14ac:dyDescent="0.2">
      <c r="A27" vm="3827">
        <f ca="1"/>
        <v>44963</v>
      </c>
      <c r="B27" vm="3828">
        <f ca="1"/>
        <v>11840180</v>
      </c>
      <c r="C27" s="22" vm="3829">
        <f ca="1"/>
        <v>184.4</v>
      </c>
      <c r="D27" s="22" vm="3830">
        <f ca="1"/>
        <v>186.2792</v>
      </c>
      <c r="E27" s="22" vm="943">
        <f ca="1"/>
        <v>179.5</v>
      </c>
      <c r="F27" s="22" vm="3738">
        <f ca="1"/>
        <v>182.15</v>
      </c>
    </row>
    <row r="28" spans="1:6" x14ac:dyDescent="0.2">
      <c r="A28" vm="3831">
        <f ca="1"/>
        <v>44964</v>
      </c>
      <c r="B28" vm="3832">
        <f ca="1"/>
        <v>10593769</v>
      </c>
      <c r="C28" s="22" vm="3833">
        <f ca="1"/>
        <v>183.65</v>
      </c>
      <c r="D28" s="22" vm="903">
        <f ca="1"/>
        <v>184.65</v>
      </c>
      <c r="E28" s="22" vm="3834">
        <f ca="1"/>
        <v>176.75</v>
      </c>
      <c r="F28" s="22" vm="3739">
        <f ca="1"/>
        <v>179.45</v>
      </c>
    </row>
    <row r="29" spans="1:6" x14ac:dyDescent="0.2">
      <c r="A29" vm="3835">
        <f ca="1"/>
        <v>44965</v>
      </c>
      <c r="B29" vm="3836">
        <f ca="1"/>
        <v>7272555</v>
      </c>
      <c r="C29" s="22" vm="3837">
        <f ca="1"/>
        <v>181.15</v>
      </c>
      <c r="D29" s="22" vm="935">
        <f ca="1"/>
        <v>185.55</v>
      </c>
      <c r="E29" s="22" vm="946">
        <f ca="1"/>
        <v>180.2</v>
      </c>
      <c r="F29" s="22" vm="3740">
        <f ca="1"/>
        <v>181.1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F0F4F-0FDA-A64B-842E-CA1EA62A2BC9}">
  <dimension ref="A1:IZ30"/>
  <sheetViews>
    <sheetView workbookViewId="0">
      <selection activeCell="A9" sqref="A9"/>
    </sheetView>
  </sheetViews>
  <sheetFormatPr baseColWidth="10" defaultRowHeight="16" x14ac:dyDescent="0.2"/>
  <cols>
    <col min="2" max="2" width="37.83203125" bestFit="1" customWidth="1"/>
    <col min="3" max="3" width="13" bestFit="1" customWidth="1"/>
  </cols>
  <sheetData>
    <row r="1" spans="1:260" x14ac:dyDescent="0.2">
      <c r="A1" s="59" t="s">
        <v>2</v>
      </c>
      <c r="B1" t="s">
        <v>32</v>
      </c>
    </row>
    <row r="3" spans="1:260" x14ac:dyDescent="0.2">
      <c r="A3" s="59" t="s">
        <v>34</v>
      </c>
      <c r="B3" s="59" t="s">
        <v>24</v>
      </c>
    </row>
    <row r="4" spans="1:260" x14ac:dyDescent="0.2">
      <c r="A4" t="s">
        <v>35</v>
      </c>
      <c r="B4" t="s">
        <v>31</v>
      </c>
      <c r="C4" s="44" cm="1" vm="3838">
        <f t="array" aca="1" ref="C4:IZ4" ca="1">TRANSPOSE(_xlfn.STOCKHISTORY(A4&amp;":"&amp;B4,TODAY()-365,TODAY(),0,0,1))</f>
        <v>119.86</v>
      </c>
      <c r="D4" s="44" vm="3839">
        <f ca="1"/>
        <v>122.72</v>
      </c>
      <c r="E4" s="44" vm="3709">
        <f ca="1"/>
        <v>120.9</v>
      </c>
      <c r="F4" s="44" vm="3634">
        <f ca="1"/>
        <v>117.7</v>
      </c>
      <c r="G4" s="44" vm="3840">
        <f ca="1"/>
        <v>120.32</v>
      </c>
      <c r="H4" s="44" vm="3841">
        <f ca="1"/>
        <v>121.72</v>
      </c>
      <c r="I4" s="44" vm="3842">
        <f ca="1"/>
        <v>118.02</v>
      </c>
      <c r="J4" s="44" vm="3843">
        <f ca="1"/>
        <v>117.06</v>
      </c>
      <c r="K4" s="44" vm="3844">
        <f ca="1"/>
        <v>114.72</v>
      </c>
      <c r="L4" s="44" vm="3842">
        <f ca="1"/>
        <v>118.02</v>
      </c>
      <c r="M4" s="44" vm="3634">
        <f ca="1"/>
        <v>117.7</v>
      </c>
      <c r="N4" s="44" vm="3845">
        <f ca="1"/>
        <v>102.38</v>
      </c>
      <c r="O4" s="44" vm="3846">
        <f ca="1"/>
        <v>106.08</v>
      </c>
      <c r="P4" s="44" vm="3847">
        <f ca="1"/>
        <v>103.5</v>
      </c>
      <c r="Q4" s="44" vm="3848">
        <f ca="1"/>
        <v>92</v>
      </c>
      <c r="R4" s="44" vm="3849">
        <f ca="1"/>
        <v>98.23</v>
      </c>
      <c r="S4" s="44" vm="3508">
        <f ca="1"/>
        <v>95</v>
      </c>
      <c r="T4" s="44" vm="3850">
        <f ca="1"/>
        <v>90.23</v>
      </c>
      <c r="U4" s="44" vm="3851">
        <f ca="1"/>
        <v>88.21</v>
      </c>
      <c r="V4" s="44" vm="3852">
        <f ca="1"/>
        <v>91.38</v>
      </c>
      <c r="W4" s="44" vm="3853">
        <f ca="1"/>
        <v>94.38</v>
      </c>
      <c r="X4" s="44" vm="3854">
        <f ca="1"/>
        <v>91.73</v>
      </c>
      <c r="Y4" s="44" vm="3855">
        <f ca="1"/>
        <v>93.51</v>
      </c>
      <c r="Z4" s="44" vm="3856">
        <f ca="1"/>
        <v>93.78</v>
      </c>
      <c r="AA4" s="44" vm="3857">
        <f ca="1"/>
        <v>92.27</v>
      </c>
      <c r="AB4" s="44" vm="3853">
        <f ca="1"/>
        <v>94.38</v>
      </c>
      <c r="AC4" s="44" vm="3686">
        <f ca="1"/>
        <v>94.18</v>
      </c>
      <c r="AD4" s="44" vm="3858">
        <f ca="1"/>
        <v>93.18</v>
      </c>
      <c r="AE4" s="44" vm="3859">
        <f ca="1"/>
        <v>93.1</v>
      </c>
      <c r="AF4" s="44" vm="3860">
        <f ca="1"/>
        <v>94.79</v>
      </c>
      <c r="AG4" s="44" vm="3861">
        <f ca="1"/>
        <v>92.06</v>
      </c>
      <c r="AH4" s="44" vm="3862">
        <f ca="1"/>
        <v>92.3</v>
      </c>
      <c r="AI4" s="44" vm="3863">
        <f ca="1"/>
        <v>110.14</v>
      </c>
      <c r="AJ4" s="44" vm="3864">
        <f ca="1"/>
        <v>98.38</v>
      </c>
      <c r="AK4" s="44" vm="3845">
        <f ca="1"/>
        <v>102.38</v>
      </c>
      <c r="AL4" s="44" vm="3865">
        <f ca="1"/>
        <v>103.06</v>
      </c>
      <c r="AM4" s="44" vm="3866">
        <f ca="1"/>
        <v>101.1</v>
      </c>
      <c r="AN4" s="44" vm="3867">
        <f ca="1"/>
        <v>99.37</v>
      </c>
      <c r="AO4" s="44" vm="3868">
        <f ca="1"/>
        <v>100.36</v>
      </c>
      <c r="AP4" s="44" vm="3869">
        <f ca="1"/>
        <v>98.66</v>
      </c>
      <c r="AQ4" s="44" vm="3870">
        <f ca="1"/>
        <v>96.46</v>
      </c>
      <c r="AR4" s="44" vm="3871">
        <f ca="1"/>
        <v>94.75</v>
      </c>
      <c r="AS4" s="44" vm="3872">
        <f ca="1"/>
        <v>94.28</v>
      </c>
      <c r="AT4" s="44" vm="3508">
        <f ca="1"/>
        <v>95</v>
      </c>
      <c r="AU4" s="44" vm="3873">
        <f ca="1"/>
        <v>89.79</v>
      </c>
      <c r="AV4" s="44" vm="3874">
        <f ca="1"/>
        <v>90.03</v>
      </c>
      <c r="AW4" s="44" vm="3875">
        <f ca="1"/>
        <v>93.43</v>
      </c>
      <c r="AX4" s="44" vm="3681">
        <f ca="1"/>
        <v>95.5</v>
      </c>
      <c r="AY4" s="44" vm="3552">
        <f ca="1"/>
        <v>93.42</v>
      </c>
      <c r="AZ4" s="44" vm="3876">
        <f ca="1"/>
        <v>96.6</v>
      </c>
      <c r="BA4" s="44" vm="3877">
        <f ca="1"/>
        <v>91.57</v>
      </c>
      <c r="BB4" s="44" vm="3878">
        <f ca="1"/>
        <v>86.83</v>
      </c>
      <c r="BC4" s="44" vm="3879">
        <f ca="1"/>
        <v>84.11</v>
      </c>
      <c r="BD4" s="44" vm="3880">
        <f ca="1"/>
        <v>82.38</v>
      </c>
      <c r="BE4" s="44" vm="3881">
        <f ca="1"/>
        <v>83.31</v>
      </c>
      <c r="BF4" s="44" vm="3882">
        <f ca="1"/>
        <v>83.29</v>
      </c>
      <c r="BG4" s="44" t="e" vm="44">
        <f ca="1"/>
        <v>#N/A</v>
      </c>
      <c r="BH4" s="44" vm="3883">
        <f ca="1"/>
        <v>84.2</v>
      </c>
      <c r="BI4" s="44" vm="3884">
        <f ca="1"/>
        <v>83.22</v>
      </c>
      <c r="BJ4" s="44" vm="3885">
        <f ca="1"/>
        <v>81.739999999999995</v>
      </c>
      <c r="BK4" s="44" vm="3886">
        <f ca="1"/>
        <v>80.31</v>
      </c>
      <c r="BL4" s="44" vm="3887">
        <f ca="1"/>
        <v>78.5</v>
      </c>
      <c r="BM4" s="44" vm="3888">
        <f ca="1"/>
        <v>78.25</v>
      </c>
      <c r="BN4" s="44" vm="3889">
        <f ca="1"/>
        <v>80.5</v>
      </c>
      <c r="BO4" s="44" vm="3890">
        <f ca="1"/>
        <v>81.38</v>
      </c>
      <c r="BP4" s="44" vm="3891">
        <f ca="1"/>
        <v>83.85</v>
      </c>
      <c r="BQ4" s="44" vm="3892">
        <f ca="1"/>
        <v>80.680000000000007</v>
      </c>
      <c r="BR4" s="44" vm="3893">
        <f ca="1"/>
        <v>81.209999999999994</v>
      </c>
      <c r="BS4" s="44" vm="3894">
        <f ca="1"/>
        <v>84.78</v>
      </c>
      <c r="BT4" s="44" vm="3895">
        <f ca="1"/>
        <v>83.03</v>
      </c>
      <c r="BU4" s="44" vm="3881">
        <f ca="1"/>
        <v>83.31</v>
      </c>
      <c r="BV4" s="44" vm="3896">
        <f ca="1"/>
        <v>83.14</v>
      </c>
      <c r="BW4" s="44" vm="3897">
        <f ca="1"/>
        <v>80.08</v>
      </c>
      <c r="BX4" s="44" vm="3898">
        <f ca="1"/>
        <v>83.52</v>
      </c>
      <c r="BY4" s="44" vm="3899">
        <f ca="1"/>
        <v>86.44</v>
      </c>
      <c r="BZ4" s="44" vm="3900">
        <f ca="1"/>
        <v>86.91</v>
      </c>
      <c r="CA4" s="44" vm="3901">
        <f ca="1"/>
        <v>88.99</v>
      </c>
      <c r="CB4" s="44" vm="3902">
        <f ca="1"/>
        <v>86.69</v>
      </c>
      <c r="CC4" s="44" vm="3903">
        <f ca="1"/>
        <v>88.73</v>
      </c>
      <c r="CD4" s="44" t="e" vm="44">
        <f ca="1"/>
        <v>#N/A</v>
      </c>
      <c r="CE4" s="44" t="e" vm="44">
        <f ca="1"/>
        <v>#N/A</v>
      </c>
      <c r="CF4" s="44" vm="3904">
        <f ca="1"/>
        <v>92.92</v>
      </c>
      <c r="CG4" s="44" vm="3905">
        <f ca="1"/>
        <v>91.86</v>
      </c>
      <c r="CH4" s="44" vm="3906">
        <f ca="1"/>
        <v>92.39</v>
      </c>
      <c r="CI4" s="44" vm="3907">
        <f ca="1"/>
        <v>91.69</v>
      </c>
      <c r="CJ4" s="44" vm="3908">
        <f ca="1"/>
        <v>87.99</v>
      </c>
      <c r="CK4" s="44" vm="3909">
        <f ca="1"/>
        <v>86.17</v>
      </c>
      <c r="CL4" s="44" vm="3910">
        <f ca="1"/>
        <v>87.92</v>
      </c>
      <c r="CM4" s="44" vm="3545">
        <f ca="1"/>
        <v>90.69</v>
      </c>
      <c r="CN4" s="44" vm="3911">
        <f ca="1"/>
        <v>87.09</v>
      </c>
      <c r="CO4" s="44" vm="3912">
        <f ca="1"/>
        <v>87.71</v>
      </c>
      <c r="CP4" s="44" vm="3913">
        <f ca="1"/>
        <v>91.5</v>
      </c>
      <c r="CQ4" s="44" vm="3914">
        <f ca="1"/>
        <v>90.83</v>
      </c>
      <c r="CR4" s="44" vm="3915">
        <f ca="1"/>
        <v>86.11</v>
      </c>
      <c r="CS4" s="44" vm="3916">
        <f ca="1"/>
        <v>81.849999999999994</v>
      </c>
      <c r="CT4" s="44" vm="3917">
        <f ca="1"/>
        <v>80.94</v>
      </c>
      <c r="CU4" s="44" vm="3918">
        <f ca="1"/>
        <v>81.81</v>
      </c>
      <c r="CV4" s="44" vm="3919">
        <f ca="1"/>
        <v>87.14</v>
      </c>
      <c r="CW4" s="44" vm="3883">
        <f ca="1"/>
        <v>84.2</v>
      </c>
      <c r="CX4" s="44" vm="3920">
        <f ca="1"/>
        <v>82.95</v>
      </c>
      <c r="CY4" s="44" vm="3921">
        <f ca="1"/>
        <v>86.08</v>
      </c>
      <c r="CZ4" s="44" vm="3922">
        <f ca="1"/>
        <v>86.54</v>
      </c>
      <c r="DA4" s="44" vm="3923">
        <f ca="1"/>
        <v>79.12</v>
      </c>
      <c r="DB4" s="44" vm="3924">
        <f ca="1"/>
        <v>82.12</v>
      </c>
      <c r="DC4" s="44" vm="3925">
        <f ca="1"/>
        <v>85.26</v>
      </c>
      <c r="DD4" s="44" vm="3926">
        <f ca="1"/>
        <v>87.13</v>
      </c>
      <c r="DE4" s="44" vm="3927">
        <f ca="1"/>
        <v>86.74</v>
      </c>
      <c r="DF4" s="44" vm="3928">
        <f ca="1"/>
        <v>88.78</v>
      </c>
      <c r="DG4" s="44" vm="3929">
        <f ca="1"/>
        <v>88.58</v>
      </c>
      <c r="DH4" s="44" vm="3930">
        <f ca="1"/>
        <v>85.32</v>
      </c>
      <c r="DI4" s="44" vm="3873">
        <f ca="1"/>
        <v>89.79</v>
      </c>
      <c r="DJ4" s="44" vm="3931">
        <f ca="1"/>
        <v>92.19</v>
      </c>
      <c r="DK4" s="44" vm="3932">
        <f ca="1"/>
        <v>93.85</v>
      </c>
      <c r="DL4" s="44" vm="3933">
        <f ca="1"/>
        <v>92.03</v>
      </c>
      <c r="DM4" s="44" vm="3934">
        <f ca="1"/>
        <v>92.35</v>
      </c>
      <c r="DN4" s="44" vm="3935">
        <f ca="1"/>
        <v>92.6</v>
      </c>
      <c r="DO4" s="44" vm="3936">
        <f ca="1"/>
        <v>91.95</v>
      </c>
      <c r="DP4" s="44" vm="3937">
        <f ca="1"/>
        <v>87.69</v>
      </c>
      <c r="DQ4" s="44" vm="3938">
        <f ca="1"/>
        <v>87.37</v>
      </c>
      <c r="DR4" s="44" vm="3899">
        <f ca="1"/>
        <v>86.44</v>
      </c>
      <c r="DS4" s="44" vm="3517">
        <f ca="1"/>
        <v>89.27</v>
      </c>
      <c r="DT4" s="44" vm="3939">
        <f ca="1"/>
        <v>89.04</v>
      </c>
      <c r="DU4" s="44" vm="3940">
        <f ca="1"/>
        <v>87.8</v>
      </c>
      <c r="DV4" s="44" vm="3941">
        <f ca="1"/>
        <v>90.79</v>
      </c>
      <c r="DW4" s="44" vm="3942">
        <f ca="1"/>
        <v>82.65</v>
      </c>
      <c r="DX4" s="44" vm="3943">
        <f ca="1"/>
        <v>83</v>
      </c>
      <c r="DY4" s="44" vm="3944">
        <f ca="1"/>
        <v>86.7</v>
      </c>
      <c r="DZ4" s="44" vm="3945">
        <f ca="1"/>
        <v>84.66</v>
      </c>
      <c r="EA4" s="44" vm="3946">
        <f ca="1"/>
        <v>85.55</v>
      </c>
      <c r="EB4" s="44" vm="3947">
        <f ca="1"/>
        <v>84.76</v>
      </c>
      <c r="EC4" s="44" vm="3948">
        <f ca="1"/>
        <v>85.01</v>
      </c>
      <c r="ED4" s="44" vm="3949">
        <f ca="1"/>
        <v>85.75</v>
      </c>
      <c r="EE4" s="44" vm="3950">
        <f ca="1"/>
        <v>85.9</v>
      </c>
      <c r="EF4" s="44" vm="3951">
        <f ca="1"/>
        <v>83.5</v>
      </c>
      <c r="EG4" s="44" vm="3952">
        <f ca="1"/>
        <v>83.6</v>
      </c>
      <c r="EH4" s="44" vm="3953">
        <f ca="1"/>
        <v>81.260000000000005</v>
      </c>
      <c r="EI4" s="44" vm="3954">
        <f ca="1"/>
        <v>80.400000000000006</v>
      </c>
      <c r="EJ4" s="44" vm="3955">
        <f ca="1"/>
        <v>80.13</v>
      </c>
      <c r="EK4" s="44" vm="3886">
        <f ca="1"/>
        <v>80.31</v>
      </c>
      <c r="EL4" s="44" vm="3956">
        <f ca="1"/>
        <v>80.53</v>
      </c>
      <c r="EM4" s="44" vm="3957">
        <f ca="1"/>
        <v>78.48</v>
      </c>
      <c r="EN4" s="44" t="e" vm="44">
        <f ca="1"/>
        <v>#N/A</v>
      </c>
      <c r="EO4" s="44" vm="3958">
        <f ca="1"/>
        <v>78.2</v>
      </c>
      <c r="EP4" s="44" vm="3959">
        <f ca="1"/>
        <v>77</v>
      </c>
      <c r="EQ4" s="44" vm="3960">
        <f ca="1"/>
        <v>71.31</v>
      </c>
      <c r="ER4" s="44" vm="3961">
        <f ca="1"/>
        <v>75.069999999999993</v>
      </c>
      <c r="ES4" s="44" vm="3962">
        <f ca="1"/>
        <v>74.12</v>
      </c>
      <c r="ET4" s="44" vm="3963">
        <f ca="1"/>
        <v>76.709999999999994</v>
      </c>
      <c r="EU4" s="44" vm="3964">
        <f ca="1"/>
        <v>76.75</v>
      </c>
      <c r="EV4" s="44" vm="3965">
        <f ca="1"/>
        <v>78.28</v>
      </c>
      <c r="EW4" s="44" vm="3966">
        <f ca="1"/>
        <v>78.44</v>
      </c>
      <c r="EX4" s="44" vm="3967">
        <f ca="1"/>
        <v>80.67</v>
      </c>
      <c r="EY4" s="44" vm="3968">
        <f ca="1"/>
        <v>78.27</v>
      </c>
      <c r="EZ4" s="44" vm="3969">
        <f ca="1"/>
        <v>75.16</v>
      </c>
      <c r="FA4" s="44" vm="3970">
        <f ca="1"/>
        <v>76.86</v>
      </c>
      <c r="FB4" s="44" vm="3971">
        <f ca="1"/>
        <v>75.77</v>
      </c>
      <c r="FC4" s="44" t="e" vm="44">
        <f ca="1"/>
        <v>#N/A</v>
      </c>
      <c r="FD4" s="44" vm="3972">
        <f ca="1"/>
        <v>75.819999999999993</v>
      </c>
      <c r="FE4" s="44" vm="3973">
        <f ca="1"/>
        <v>74.319999999999993</v>
      </c>
      <c r="FF4" s="44" vm="3974">
        <f ca="1"/>
        <v>73.27</v>
      </c>
      <c r="FG4" s="44" vm="3975">
        <f ca="1"/>
        <v>71.88</v>
      </c>
      <c r="FH4" s="44" vm="3976">
        <f ca="1"/>
        <v>72.67</v>
      </c>
      <c r="FI4" s="44" vm="3977">
        <f ca="1"/>
        <v>69.23</v>
      </c>
      <c r="FJ4" s="44" vm="3978">
        <f ca="1"/>
        <v>66.7</v>
      </c>
      <c r="FK4" s="44" vm="3979">
        <f ca="1"/>
        <v>68.260000000000005</v>
      </c>
      <c r="FL4" s="44" vm="3980">
        <f ca="1"/>
        <v>69.59</v>
      </c>
      <c r="FM4" s="44" vm="3981">
        <f ca="1"/>
        <v>69.77</v>
      </c>
      <c r="FN4" s="44" vm="3982">
        <f ca="1"/>
        <v>74.47</v>
      </c>
      <c r="FO4" s="44" vm="3983">
        <f ca="1"/>
        <v>73.92</v>
      </c>
      <c r="FP4" s="44" vm="3984">
        <f ca="1"/>
        <v>71.290000000000006</v>
      </c>
      <c r="FQ4" s="44" vm="3985">
        <f ca="1"/>
        <v>70.599999999999994</v>
      </c>
      <c r="FR4" s="44" vm="3986">
        <f ca="1"/>
        <v>68.89</v>
      </c>
      <c r="FS4" s="44" vm="3987">
        <f ca="1"/>
        <v>69.489999999999995</v>
      </c>
      <c r="FT4" s="44" vm="3988">
        <f ca="1"/>
        <v>66.239999999999995</v>
      </c>
      <c r="FU4" s="44" vm="3989">
        <f ca="1"/>
        <v>70.010000000000005</v>
      </c>
      <c r="FV4" s="44" vm="3990">
        <f ca="1"/>
        <v>70.05</v>
      </c>
      <c r="FW4" s="44" vm="3991">
        <f ca="1"/>
        <v>71.569999999999993</v>
      </c>
      <c r="FX4" s="44" vm="3992">
        <f ca="1"/>
        <v>74.28</v>
      </c>
      <c r="FY4" s="44" vm="3993">
        <f ca="1"/>
        <v>74</v>
      </c>
      <c r="FZ4" s="44" vm="3994">
        <f ca="1"/>
        <v>73.150000000000006</v>
      </c>
      <c r="GA4" s="44" vm="3995">
        <f ca="1"/>
        <v>73.58</v>
      </c>
      <c r="GB4" s="44" vm="3996">
        <f ca="1"/>
        <v>73.5</v>
      </c>
      <c r="GC4" s="44" vm="3997">
        <f ca="1"/>
        <v>73.69</v>
      </c>
      <c r="GD4" s="44" vm="3982">
        <f ca="1"/>
        <v>74.47</v>
      </c>
      <c r="GE4" s="44" vm="3998">
        <f ca="1"/>
        <v>76.34</v>
      </c>
      <c r="GF4" s="44" vm="3999">
        <f ca="1"/>
        <v>76.989999999999995</v>
      </c>
      <c r="GG4" s="44" vm="4000">
        <f ca="1"/>
        <v>78.150000000000006</v>
      </c>
      <c r="GH4" s="44" vm="4001">
        <f ca="1"/>
        <v>81.5</v>
      </c>
      <c r="GI4" s="44" vm="4002">
        <f ca="1"/>
        <v>83.06</v>
      </c>
      <c r="GJ4" s="44" vm="4003">
        <f ca="1"/>
        <v>80.16</v>
      </c>
      <c r="GK4" s="44" vm="4004">
        <f ca="1"/>
        <v>85.11</v>
      </c>
      <c r="GL4" s="44" vm="4005">
        <f ca="1"/>
        <v>86.35</v>
      </c>
      <c r="GM4" s="44" vm="4006">
        <f ca="1"/>
        <v>88.44</v>
      </c>
      <c r="GN4" s="44" vm="4007">
        <f ca="1"/>
        <v>88.62</v>
      </c>
      <c r="GO4" s="44" vm="4008">
        <f ca="1"/>
        <v>85.96</v>
      </c>
      <c r="GP4" s="44" vm="4009">
        <f ca="1"/>
        <v>89.31</v>
      </c>
      <c r="GQ4" s="44" vm="4010">
        <f ca="1"/>
        <v>91.6</v>
      </c>
      <c r="GR4" s="44" vm="4011">
        <f ca="1"/>
        <v>91.11</v>
      </c>
      <c r="GS4" s="44" vm="4012">
        <f ca="1"/>
        <v>87.22</v>
      </c>
      <c r="GT4" s="44" vm="4013">
        <f ca="1"/>
        <v>86.6</v>
      </c>
      <c r="GU4" s="44" vm="4014">
        <f ca="1"/>
        <v>85.49</v>
      </c>
      <c r="GV4" s="44" vm="4015">
        <f ca="1"/>
        <v>84.81</v>
      </c>
      <c r="GW4" s="44" vm="4016">
        <f ca="1"/>
        <v>85.29</v>
      </c>
      <c r="GX4" s="44" vm="4017">
        <f ca="1"/>
        <v>88.41</v>
      </c>
      <c r="GY4" s="44" vm="4018">
        <f ca="1"/>
        <v>91.05</v>
      </c>
      <c r="GZ4" s="44" vm="4019">
        <f ca="1"/>
        <v>90.85</v>
      </c>
      <c r="HA4" s="44" vm="4007">
        <f ca="1"/>
        <v>88.62</v>
      </c>
      <c r="HB4" s="44" vm="4020">
        <f ca="1"/>
        <v>89.12</v>
      </c>
      <c r="HC4" s="44" vm="4021">
        <f ca="1"/>
        <v>90.92</v>
      </c>
      <c r="HD4" s="44" vm="4022">
        <f ca="1"/>
        <v>86.93</v>
      </c>
      <c r="HE4" s="44" vm="4023">
        <f ca="1"/>
        <v>90.25</v>
      </c>
      <c r="HF4" s="44" vm="4024">
        <f ca="1"/>
        <v>90.59</v>
      </c>
      <c r="HG4" s="44" vm="4025">
        <f ca="1"/>
        <v>93.49</v>
      </c>
      <c r="HH4" s="44" vm="4026">
        <f ca="1"/>
        <v>90.53</v>
      </c>
      <c r="HI4" s="44" vm="4027">
        <f ca="1"/>
        <v>91.39</v>
      </c>
      <c r="HJ4" s="44" vm="4028">
        <f ca="1"/>
        <v>94.05</v>
      </c>
      <c r="HK4" s="44" vm="4029">
        <f ca="1"/>
        <v>92.84</v>
      </c>
      <c r="HL4" s="44" vm="4030">
        <f ca="1"/>
        <v>90.61</v>
      </c>
      <c r="HM4" s="44" vm="4031">
        <f ca="1"/>
        <v>90.29</v>
      </c>
      <c r="HN4" s="44" vm="4032">
        <f ca="1"/>
        <v>89.13</v>
      </c>
      <c r="HO4" s="44" vm="4033">
        <f ca="1"/>
        <v>87.33</v>
      </c>
      <c r="HP4" s="44" vm="4034">
        <f ca="1"/>
        <v>88.84</v>
      </c>
      <c r="HQ4" s="44" vm="4035">
        <f ca="1"/>
        <v>88.43</v>
      </c>
      <c r="HR4" s="44" vm="4036">
        <f ca="1"/>
        <v>91.12</v>
      </c>
      <c r="HS4" s="44" vm="4037">
        <f ca="1"/>
        <v>91.1</v>
      </c>
      <c r="HT4" s="44" vm="4038">
        <f ca="1"/>
        <v>91.68</v>
      </c>
      <c r="HU4" s="44" t="e" vm="44">
        <f ca="1"/>
        <v>#N/A</v>
      </c>
      <c r="HV4" s="44" vm="4039">
        <f ca="1"/>
        <v>92.64</v>
      </c>
      <c r="HW4" s="44" vm="4040">
        <f ca="1"/>
        <v>92.45</v>
      </c>
      <c r="HX4" s="44" vm="4041">
        <f ca="1"/>
        <v>93.2</v>
      </c>
      <c r="HY4" s="44" t="e" vm="44">
        <f ca="1"/>
        <v>#N/A</v>
      </c>
      <c r="HZ4" s="44" vm="4042">
        <f ca="1"/>
        <v>98.91</v>
      </c>
      <c r="IA4" s="44" vm="4043">
        <f ca="1"/>
        <v>101.4</v>
      </c>
      <c r="IB4" s="44" vm="4044">
        <f ca="1"/>
        <v>102.66</v>
      </c>
      <c r="IC4" s="44" vm="3628">
        <f ca="1"/>
        <v>102.9</v>
      </c>
      <c r="ID4" s="44" vm="4045">
        <f ca="1"/>
        <v>103.76</v>
      </c>
      <c r="IE4" s="44" vm="4046">
        <f ca="1"/>
        <v>101.02</v>
      </c>
      <c r="IF4" s="44" vm="3476">
        <f ca="1"/>
        <v>102.58</v>
      </c>
      <c r="IG4" s="44" vm="4047">
        <f ca="1"/>
        <v>104</v>
      </c>
      <c r="IH4" s="44" vm="4048">
        <f ca="1"/>
        <v>108.76</v>
      </c>
      <c r="II4" s="44" vm="4049">
        <f ca="1"/>
        <v>107.16</v>
      </c>
      <c r="IJ4" s="44" vm="4050">
        <f ca="1"/>
        <v>108.54</v>
      </c>
      <c r="IK4" s="44" vm="4051">
        <f ca="1"/>
        <v>108.26</v>
      </c>
      <c r="IL4" s="44" vm="4052">
        <f ca="1"/>
        <v>105.08</v>
      </c>
      <c r="IM4" s="44" vm="4053">
        <f ca="1"/>
        <v>106.6</v>
      </c>
      <c r="IN4" s="44" vm="4054">
        <f ca="1"/>
        <v>108.2</v>
      </c>
      <c r="IO4" s="44" vm="172">
        <f ca="1"/>
        <v>111.4</v>
      </c>
      <c r="IP4" s="44" vm="4055">
        <f ca="1"/>
        <v>111.72</v>
      </c>
      <c r="IQ4" s="44" vm="4056">
        <f ca="1"/>
        <v>113.48</v>
      </c>
      <c r="IR4" s="44" vm="4057">
        <f ca="1"/>
        <v>110.2</v>
      </c>
      <c r="IS4" s="44" vm="4058">
        <f ca="1"/>
        <v>109.12</v>
      </c>
      <c r="IT4" s="44" vm="4059">
        <f ca="1"/>
        <v>105.74</v>
      </c>
      <c r="IU4" s="44" vm="4060">
        <f ca="1"/>
        <v>105.18</v>
      </c>
      <c r="IV4" s="44" vm="4061">
        <f ca="1"/>
        <v>108.74</v>
      </c>
      <c r="IW4" s="44" vm="4062">
        <f ca="1"/>
        <v>109.08</v>
      </c>
      <c r="IX4" s="44" vm="4063">
        <f ca="1"/>
        <v>108.08</v>
      </c>
      <c r="IY4" s="44" vm="4064">
        <f ca="1"/>
        <v>107.96</v>
      </c>
      <c r="IZ4" s="44" vm="4065">
        <f ca="1"/>
        <v>109.22</v>
      </c>
    </row>
    <row r="5" spans="1:260" x14ac:dyDescent="0.2">
      <c r="C5" s="44"/>
    </row>
    <row r="8" spans="1:260" x14ac:dyDescent="0.2">
      <c r="A8" t="str" cm="1">
        <f t="array" aca="1" ref="A8:F30" ca="1">_xlfn.STOCKHISTORY(A4&amp;":"&amp;B4,TODAY()-30,TODAY(),0,1,0,5,2,3,4,1)</f>
        <v>Date</v>
      </c>
      <c r="B8" t="str">
        <f ca="1"/>
        <v>Volume</v>
      </c>
      <c r="C8" t="str">
        <f ca="1"/>
        <v>Open</v>
      </c>
      <c r="D8" t="str">
        <f ca="1"/>
        <v>High</v>
      </c>
      <c r="E8" t="str">
        <f ca="1"/>
        <v>Low</v>
      </c>
      <c r="F8" t="str">
        <f ca="1"/>
        <v>Close</v>
      </c>
    </row>
    <row r="9" spans="1:260" x14ac:dyDescent="0.2">
      <c r="A9" vm="3741">
        <f ca="1"/>
        <v>44936</v>
      </c>
      <c r="B9" vm="4066">
        <f ca="1"/>
        <v>34390579</v>
      </c>
      <c r="C9" s="22" vm="4067">
        <f ca="1"/>
        <v>103.2</v>
      </c>
      <c r="D9" s="22" vm="4068">
        <f ca="1"/>
        <v>105</v>
      </c>
      <c r="E9" s="22" vm="4069">
        <f ca="1"/>
        <v>100.4798</v>
      </c>
      <c r="F9" s="22" vm="4046">
        <f ca="1"/>
        <v>101.02</v>
      </c>
    </row>
    <row r="10" spans="1:260" x14ac:dyDescent="0.2">
      <c r="A10" vm="3746">
        <f ca="1"/>
        <v>44937</v>
      </c>
      <c r="B10" vm="4070">
        <f ca="1"/>
        <v>25156995</v>
      </c>
      <c r="C10" s="22" vm="4071">
        <f ca="1"/>
        <v>101.72</v>
      </c>
      <c r="D10" s="22" vm="4072">
        <f ca="1"/>
        <v>103.86</v>
      </c>
      <c r="E10" s="22" vm="4043">
        <f ca="1"/>
        <v>101.4</v>
      </c>
      <c r="F10" s="22" vm="3476">
        <f ca="1"/>
        <v>102.58</v>
      </c>
    </row>
    <row r="11" spans="1:260" x14ac:dyDescent="0.2">
      <c r="A11" vm="3749">
        <f ca="1"/>
        <v>44938</v>
      </c>
      <c r="B11" vm="4073">
        <f ca="1"/>
        <v>27379250</v>
      </c>
      <c r="C11" s="22" vm="3847">
        <f ca="1"/>
        <v>103.5</v>
      </c>
      <c r="D11" s="22" vm="4074">
        <f ca="1"/>
        <v>104.8</v>
      </c>
      <c r="E11" s="22" vm="4044">
        <f ca="1"/>
        <v>102.66</v>
      </c>
      <c r="F11" s="22" vm="4047">
        <f ca="1"/>
        <v>104</v>
      </c>
    </row>
    <row r="12" spans="1:260" x14ac:dyDescent="0.2">
      <c r="A12" vm="3753">
        <f ca="1"/>
        <v>44939</v>
      </c>
      <c r="B12" vm="4075">
        <f ca="1"/>
        <v>48123661</v>
      </c>
      <c r="C12" s="22" vm="4076">
        <f ca="1"/>
        <v>104.3</v>
      </c>
      <c r="D12" s="22" vm="4077">
        <f ca="1"/>
        <v>109.56</v>
      </c>
      <c r="E12" s="22" vm="4078">
        <f ca="1"/>
        <v>104.18</v>
      </c>
      <c r="F12" s="22" vm="4048">
        <f ca="1"/>
        <v>108.76</v>
      </c>
    </row>
    <row r="13" spans="1:260" x14ac:dyDescent="0.2">
      <c r="A13" vm="3758">
        <f ca="1"/>
        <v>44942</v>
      </c>
      <c r="B13" vm="4079">
        <f ca="1"/>
        <v>49843606</v>
      </c>
      <c r="C13" s="22" vm="3459">
        <f ca="1"/>
        <v>108.48</v>
      </c>
      <c r="D13" s="22" vm="4080">
        <f ca="1"/>
        <v>108.66</v>
      </c>
      <c r="E13" s="22" vm="4081">
        <f ca="1"/>
        <v>106.36</v>
      </c>
      <c r="F13" s="22" vm="4049">
        <f ca="1"/>
        <v>107.16</v>
      </c>
    </row>
    <row r="14" spans="1:260" x14ac:dyDescent="0.2">
      <c r="A14" vm="3763">
        <f ca="1"/>
        <v>44943</v>
      </c>
      <c r="B14" vm="4082">
        <f ca="1"/>
        <v>59060597</v>
      </c>
      <c r="C14" s="22" vm="4083">
        <f ca="1"/>
        <v>107.3</v>
      </c>
      <c r="D14" s="22" vm="4084">
        <f ca="1"/>
        <v>109.04</v>
      </c>
      <c r="E14" s="22" vm="4085">
        <f ca="1"/>
        <v>107.22</v>
      </c>
      <c r="F14" s="22" vm="4050">
        <f ca="1"/>
        <v>108.54</v>
      </c>
    </row>
    <row r="15" spans="1:260" x14ac:dyDescent="0.2">
      <c r="A15" vm="3767">
        <f ca="1"/>
        <v>44944</v>
      </c>
      <c r="B15" vm="4086">
        <f ca="1"/>
        <v>40126143</v>
      </c>
      <c r="C15" s="22" vm="4087">
        <f ca="1"/>
        <v>108.96</v>
      </c>
      <c r="D15" s="22" vm="4088">
        <f ca="1"/>
        <v>109.46</v>
      </c>
      <c r="E15" s="22" vm="4089">
        <f ca="1"/>
        <v>107.88</v>
      </c>
      <c r="F15" s="22" vm="4051">
        <f ca="1"/>
        <v>108.26</v>
      </c>
    </row>
    <row r="16" spans="1:260" x14ac:dyDescent="0.2">
      <c r="A16" vm="3772">
        <f ca="1"/>
        <v>44945</v>
      </c>
      <c r="B16" vm="4090">
        <f ca="1"/>
        <v>38053757</v>
      </c>
      <c r="C16" s="22" vm="4091">
        <f ca="1"/>
        <v>107.78</v>
      </c>
      <c r="D16" s="22" vm="4092">
        <f ca="1"/>
        <v>109.38</v>
      </c>
      <c r="E16" s="22" vm="4093">
        <f ca="1"/>
        <v>104.64</v>
      </c>
      <c r="F16" s="22" vm="4052">
        <f ca="1"/>
        <v>105.08</v>
      </c>
    </row>
    <row r="17" spans="1:6" x14ac:dyDescent="0.2">
      <c r="A17" vm="3777">
        <f ca="1"/>
        <v>44946</v>
      </c>
      <c r="B17" vm="4094">
        <f ca="1"/>
        <v>23259241</v>
      </c>
      <c r="C17" s="22" vm="4095">
        <f ca="1"/>
        <v>106.06</v>
      </c>
      <c r="D17" s="22" vm="4096">
        <f ca="1"/>
        <v>107.41</v>
      </c>
      <c r="E17" s="22" vm="4097">
        <f ca="1"/>
        <v>104.2136</v>
      </c>
      <c r="F17" s="22" vm="4053">
        <f ca="1"/>
        <v>106.6</v>
      </c>
    </row>
    <row r="18" spans="1:6" x14ac:dyDescent="0.2">
      <c r="A18" vm="3782">
        <f ca="1"/>
        <v>44949</v>
      </c>
      <c r="B18" vm="4098">
        <f ca="1"/>
        <v>34817614</v>
      </c>
      <c r="C18" s="22" vm="4099">
        <f ca="1"/>
        <v>107</v>
      </c>
      <c r="D18" s="22" vm="4054">
        <f ca="1"/>
        <v>108.2</v>
      </c>
      <c r="E18" s="22" vm="3501">
        <f ca="1"/>
        <v>105.76</v>
      </c>
      <c r="F18" s="22" vm="4054">
        <f ca="1"/>
        <v>108.2</v>
      </c>
    </row>
    <row r="19" spans="1:6" x14ac:dyDescent="0.2">
      <c r="A19" vm="3786">
        <f ca="1"/>
        <v>44950</v>
      </c>
      <c r="B19" vm="4100">
        <f ca="1"/>
        <v>65370818</v>
      </c>
      <c r="C19" s="22" vm="4101">
        <f ca="1"/>
        <v>109.72</v>
      </c>
      <c r="D19" s="22" vm="4102">
        <f ca="1"/>
        <v>112.08</v>
      </c>
      <c r="E19" s="22" vm="4103">
        <f ca="1"/>
        <v>108.56</v>
      </c>
      <c r="F19" s="22" vm="172">
        <f ca="1"/>
        <v>111.4</v>
      </c>
    </row>
    <row r="20" spans="1:6" x14ac:dyDescent="0.2">
      <c r="A20" vm="3791">
        <f ca="1"/>
        <v>44951</v>
      </c>
      <c r="B20" vm="4104">
        <f ca="1"/>
        <v>30734999</v>
      </c>
      <c r="C20" s="22" vm="4105">
        <f ca="1"/>
        <v>111.3</v>
      </c>
      <c r="D20" s="22" vm="4106">
        <f ca="1"/>
        <v>112.86</v>
      </c>
      <c r="E20" s="22" vm="4107">
        <f ca="1"/>
        <v>110.90560000000001</v>
      </c>
      <c r="F20" s="22" vm="4055">
        <f ca="1"/>
        <v>111.72</v>
      </c>
    </row>
    <row r="21" spans="1:6" x14ac:dyDescent="0.2">
      <c r="A21" vm="3795">
        <f ca="1"/>
        <v>44952</v>
      </c>
      <c r="B21" vm="4108">
        <f ca="1"/>
        <v>39100757</v>
      </c>
      <c r="C21" s="22" vm="169">
        <f ca="1"/>
        <v>113</v>
      </c>
      <c r="D21" s="22" vm="4109">
        <f ca="1"/>
        <v>115</v>
      </c>
      <c r="E21" s="22" vm="4055">
        <f ca="1"/>
        <v>111.72</v>
      </c>
      <c r="F21" s="22" vm="4056">
        <f ca="1"/>
        <v>113.48</v>
      </c>
    </row>
    <row r="22" spans="1:6" x14ac:dyDescent="0.2">
      <c r="A22" vm="3799">
        <f ca="1"/>
        <v>44953</v>
      </c>
      <c r="B22" vm="4110">
        <f ca="1"/>
        <v>63920945</v>
      </c>
      <c r="C22" s="22" vm="4111">
        <f ca="1"/>
        <v>112.2</v>
      </c>
      <c r="D22" s="22" vm="4112">
        <f ca="1"/>
        <v>112.5</v>
      </c>
      <c r="E22" s="22" vm="4113">
        <f ca="1"/>
        <v>108.3</v>
      </c>
      <c r="F22" s="22" vm="4057">
        <f ca="1"/>
        <v>110.2</v>
      </c>
    </row>
    <row r="23" spans="1:6" x14ac:dyDescent="0.2">
      <c r="A23" vm="3803">
        <f ca="1"/>
        <v>44956</v>
      </c>
      <c r="B23" vm="4114">
        <f ca="1"/>
        <v>38486593</v>
      </c>
      <c r="C23" s="22" vm="4115">
        <f ca="1"/>
        <v>109.54</v>
      </c>
      <c r="D23" s="22" vm="4116">
        <f ca="1"/>
        <v>109.74</v>
      </c>
      <c r="E23" s="22" vm="4117">
        <f ca="1"/>
        <v>107.2</v>
      </c>
      <c r="F23" s="22" vm="4058">
        <f ca="1"/>
        <v>109.12</v>
      </c>
    </row>
    <row r="24" spans="1:6" x14ac:dyDescent="0.2">
      <c r="A24" vm="3808">
        <f ca="1"/>
        <v>44957</v>
      </c>
      <c r="B24" vm="4118">
        <f ca="1"/>
        <v>51865407</v>
      </c>
      <c r="C24" s="22" vm="4119">
        <f ca="1"/>
        <v>108.4</v>
      </c>
      <c r="D24" s="22" vm="4120">
        <f ca="1"/>
        <v>108.6176</v>
      </c>
      <c r="E24" s="22" vm="4121">
        <f ca="1"/>
        <v>105.42</v>
      </c>
      <c r="F24" s="22" vm="4059">
        <f ca="1"/>
        <v>105.74</v>
      </c>
    </row>
    <row r="25" spans="1:6" x14ac:dyDescent="0.2">
      <c r="A25" vm="3813">
        <f ca="1"/>
        <v>44958</v>
      </c>
      <c r="B25" vm="4122">
        <f ca="1"/>
        <v>36841677</v>
      </c>
      <c r="C25" s="22" vm="4121">
        <f ca="1"/>
        <v>105.42</v>
      </c>
      <c r="D25" s="22" vm="4123">
        <f ca="1"/>
        <v>106.34</v>
      </c>
      <c r="E25" s="22" vm="4067">
        <f ca="1"/>
        <v>103.2</v>
      </c>
      <c r="F25" s="22" vm="4060">
        <f ca="1"/>
        <v>105.18</v>
      </c>
    </row>
    <row r="26" spans="1:6" x14ac:dyDescent="0.2">
      <c r="A26" vm="3818">
        <f ca="1"/>
        <v>44959</v>
      </c>
      <c r="B26" vm="4124">
        <f ca="1"/>
        <v>22250364</v>
      </c>
      <c r="C26" s="22" vm="4125">
        <f ca="1"/>
        <v>105.5</v>
      </c>
      <c r="D26" s="22" vm="4126">
        <f ca="1"/>
        <v>108.9</v>
      </c>
      <c r="E26" s="22" vm="4127">
        <f ca="1"/>
        <v>105.44</v>
      </c>
      <c r="F26" s="22" vm="4061">
        <f ca="1"/>
        <v>108.74</v>
      </c>
    </row>
    <row r="27" spans="1:6" x14ac:dyDescent="0.2">
      <c r="A27" vm="3823">
        <f ca="1"/>
        <v>44960</v>
      </c>
      <c r="B27" vm="4128">
        <f ca="1"/>
        <v>22689960</v>
      </c>
      <c r="C27" s="22" vm="4061">
        <f ca="1"/>
        <v>108.74</v>
      </c>
      <c r="D27" s="22" vm="4129">
        <f ca="1"/>
        <v>109.44</v>
      </c>
      <c r="E27" s="22" vm="4130">
        <f ca="1"/>
        <v>107.26</v>
      </c>
      <c r="F27" s="22" vm="4062">
        <f ca="1"/>
        <v>109.08</v>
      </c>
    </row>
    <row r="28" spans="1:6" x14ac:dyDescent="0.2">
      <c r="A28" vm="3827">
        <f ca="1"/>
        <v>44963</v>
      </c>
      <c r="B28" vm="4131">
        <f ca="1"/>
        <v>18319350</v>
      </c>
      <c r="C28" s="22" vm="4132">
        <f ca="1"/>
        <v>108.44</v>
      </c>
      <c r="D28" s="22" vm="4133">
        <f ca="1"/>
        <v>108.6678</v>
      </c>
      <c r="E28" s="22" vm="3499">
        <f ca="1"/>
        <v>106.24</v>
      </c>
      <c r="F28" s="22" vm="4063">
        <f ca="1"/>
        <v>108.08</v>
      </c>
    </row>
    <row r="29" spans="1:6" x14ac:dyDescent="0.2">
      <c r="A29" vm="3831">
        <f ca="1"/>
        <v>44964</v>
      </c>
      <c r="B29" vm="4134">
        <f ca="1"/>
        <v>56841861</v>
      </c>
      <c r="C29" s="22" vm="4135">
        <f ca="1"/>
        <v>108.06</v>
      </c>
      <c r="D29" s="22" vm="4136">
        <f ca="1"/>
        <v>109.28</v>
      </c>
      <c r="E29" s="22" vm="4137">
        <f ca="1"/>
        <v>107.14</v>
      </c>
      <c r="F29" s="22" vm="4064">
        <f ca="1"/>
        <v>107.96</v>
      </c>
    </row>
    <row r="30" spans="1:6" x14ac:dyDescent="0.2">
      <c r="A30" vm="3835">
        <f ca="1"/>
        <v>44965</v>
      </c>
      <c r="B30" vm="4138">
        <f ca="1"/>
        <v>15542431</v>
      </c>
      <c r="C30" s="22" vm="4139">
        <f ca="1"/>
        <v>109.02</v>
      </c>
      <c r="D30" s="22" vm="4140">
        <f ca="1"/>
        <v>110.6</v>
      </c>
      <c r="E30" s="22" vm="3458">
        <f ca="1"/>
        <v>107.9</v>
      </c>
      <c r="F30" s="22" vm="4065">
        <f ca="1"/>
        <v>109.22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209E7-025F-E446-BBB9-8C8E1CE908AD}">
  <dimension ref="A2:H33"/>
  <sheetViews>
    <sheetView workbookViewId="0">
      <selection activeCell="A9" sqref="A9"/>
    </sheetView>
  </sheetViews>
  <sheetFormatPr baseColWidth="10" defaultRowHeight="16" x14ac:dyDescent="0.2"/>
  <cols>
    <col min="1" max="1" width="13" bestFit="1" customWidth="1"/>
    <col min="2" max="2" width="15.33203125" bestFit="1" customWidth="1"/>
    <col min="3" max="3" width="13" style="44" bestFit="1" customWidth="1"/>
    <col min="4" max="4" width="24.5" style="44" customWidth="1"/>
    <col min="5" max="5" width="9.33203125" style="44" customWidth="1"/>
    <col min="6" max="6" width="18.33203125" style="44" customWidth="1"/>
    <col min="7" max="7" width="14.83203125" customWidth="1"/>
    <col min="8" max="8" width="24.83203125" customWidth="1"/>
  </cols>
  <sheetData>
    <row r="2" spans="1:8" x14ac:dyDescent="0.2">
      <c r="A2" t="s">
        <v>2</v>
      </c>
      <c r="B2" t="s">
        <v>24</v>
      </c>
      <c r="C2" s="44" t="s">
        <v>25</v>
      </c>
      <c r="D2" s="44" t="s">
        <v>26</v>
      </c>
      <c r="E2" s="44" t="s">
        <v>1</v>
      </c>
      <c r="F2" s="44" t="s">
        <v>27</v>
      </c>
      <c r="G2" t="s">
        <v>28</v>
      </c>
      <c r="H2" t="s">
        <v>34</v>
      </c>
    </row>
    <row r="3" spans="1:8" x14ac:dyDescent="0.2">
      <c r="A3" t="e" vm="4141">
        <v>#VALUE!</v>
      </c>
      <c r="B3" t="str" cm="1">
        <f t="array" ref="B3">_FV(Table15[[#This Row],[Stock]],"Ticker symbol",TRUE)</f>
        <v>JD.</v>
      </c>
      <c r="C3" s="44">
        <f>_FV(Table15[[#This Row],[Stock]],"52 week high",TRUE)</f>
        <v>186.65</v>
      </c>
      <c r="D3" s="44">
        <f>_FV(Table15[[#This Row],[Stock]],"52 week low",TRUE)</f>
        <v>88.400999999999996</v>
      </c>
      <c r="E3" s="44" cm="1">
        <f t="array" ref="E3">_FV(Table15[[#This Row],[Stock]],"Price")</f>
        <v>181.1</v>
      </c>
      <c r="F3" s="44" cm="1">
        <f t="array" ref="F3">_FV(Table15[[#This Row],[Stock]],"P/E",TRUE)</f>
        <v>28.439</v>
      </c>
      <c r="G3" s="1" cm="1">
        <f t="array" ref="G3">_FV(Table15[[#This Row],[Stock]],"Change (%)",TRUE)</f>
        <v>9.195E-3</v>
      </c>
      <c r="H3" s="44" t="str" cm="1">
        <f t="array" ref="H3">_FV(Table15[[#This Row],[Stock]],"Exchange abbreviation",TRUE)</f>
        <v>XLON</v>
      </c>
    </row>
    <row r="4" spans="1:8" x14ac:dyDescent="0.2">
      <c r="A4" s="58" t="e" vm="4142">
        <v>#VALUE!</v>
      </c>
      <c r="B4" t="str" cm="1">
        <f t="array" ref="B4">_FV(Table15[[#This Row],[Stock]],"Ticker symbol",TRUE)</f>
        <v>RR.</v>
      </c>
      <c r="C4" s="44">
        <f>_FV(Table15[[#This Row],[Stock]],"52 week high",TRUE)</f>
        <v>122.72</v>
      </c>
      <c r="D4" s="44">
        <f>_FV(Table15[[#This Row],[Stock]],"52 week low",TRUE)</f>
        <v>64.44</v>
      </c>
      <c r="E4" s="44" cm="1">
        <f t="array" ref="E4">_FV(Table15[[#This Row],[Stock]],"Price")</f>
        <v>109.22</v>
      </c>
      <c r="F4" s="44" cm="1">
        <f t="array" ref="F4">_FV(Table15[[#This Row],[Stock]],"P/E",TRUE)</f>
        <v>0</v>
      </c>
      <c r="G4" s="1" cm="1">
        <f t="array" ref="G4">_FV(Table15[[#This Row],[Stock]],"Change (%)",TRUE)</f>
        <v>1.1671000000000001E-2</v>
      </c>
      <c r="H4" s="44" t="str" cm="1">
        <f t="array" ref="H4">_FV(Table15[[#This Row],[Stock]],"Exchange abbreviation",TRUE)</f>
        <v>XLON</v>
      </c>
    </row>
    <row r="7" spans="1:8" x14ac:dyDescent="0.2">
      <c r="A7" s="59" t="s">
        <v>2</v>
      </c>
      <c r="B7" t="s">
        <v>29</v>
      </c>
    </row>
    <row r="8" spans="1:8" x14ac:dyDescent="0.2">
      <c r="E8" s="59" t="s">
        <v>2</v>
      </c>
      <c r="F8" t="s">
        <v>29</v>
      </c>
    </row>
    <row r="9" spans="1:8" x14ac:dyDescent="0.2">
      <c r="A9" s="59" t="s">
        <v>34</v>
      </c>
      <c r="B9" s="59" t="s">
        <v>24</v>
      </c>
      <c r="C9"/>
    </row>
    <row r="10" spans="1:8" x14ac:dyDescent="0.2">
      <c r="A10" t="s">
        <v>35</v>
      </c>
      <c r="B10" t="s">
        <v>30</v>
      </c>
      <c r="C10"/>
      <c r="E10"/>
      <c r="F10"/>
    </row>
    <row r="11" spans="1:8" x14ac:dyDescent="0.2">
      <c r="B11" t="s">
        <v>31</v>
      </c>
      <c r="C11"/>
      <c r="E11"/>
      <c r="F11"/>
    </row>
    <row r="12" spans="1:8" x14ac:dyDescent="0.2">
      <c r="C12"/>
      <c r="E12"/>
      <c r="F12"/>
    </row>
    <row r="13" spans="1:8" x14ac:dyDescent="0.2">
      <c r="C13"/>
      <c r="E13"/>
      <c r="F13"/>
    </row>
    <row r="14" spans="1:8" x14ac:dyDescent="0.2">
      <c r="C14"/>
      <c r="D14"/>
      <c r="E14"/>
      <c r="F14"/>
    </row>
    <row r="15" spans="1:8" x14ac:dyDescent="0.2">
      <c r="C15"/>
      <c r="D15"/>
      <c r="E15"/>
      <c r="F15"/>
    </row>
    <row r="16" spans="1:8" x14ac:dyDescent="0.2">
      <c r="C16"/>
      <c r="D16"/>
      <c r="E16"/>
      <c r="F16"/>
    </row>
    <row r="17" spans="3:6" x14ac:dyDescent="0.2">
      <c r="C17"/>
      <c r="D17"/>
      <c r="E17"/>
      <c r="F17"/>
    </row>
    <row r="18" spans="3:6" x14ac:dyDescent="0.2">
      <c r="C18"/>
      <c r="D18"/>
      <c r="E18"/>
      <c r="F18"/>
    </row>
    <row r="19" spans="3:6" x14ac:dyDescent="0.2">
      <c r="C19"/>
      <c r="D19"/>
      <c r="E19"/>
      <c r="F19"/>
    </row>
    <row r="20" spans="3:6" x14ac:dyDescent="0.2">
      <c r="C20"/>
      <c r="E20"/>
      <c r="F20"/>
    </row>
    <row r="21" spans="3:6" x14ac:dyDescent="0.2">
      <c r="C21"/>
      <c r="E21"/>
      <c r="F21"/>
    </row>
    <row r="22" spans="3:6" x14ac:dyDescent="0.2">
      <c r="C22"/>
      <c r="E22"/>
      <c r="F22"/>
    </row>
    <row r="23" spans="3:6" x14ac:dyDescent="0.2">
      <c r="C23"/>
      <c r="E23"/>
      <c r="F23"/>
    </row>
    <row r="24" spans="3:6" x14ac:dyDescent="0.2">
      <c r="C24"/>
      <c r="E24"/>
      <c r="F24"/>
    </row>
    <row r="25" spans="3:6" x14ac:dyDescent="0.2">
      <c r="C25"/>
      <c r="E25"/>
      <c r="F25"/>
    </row>
    <row r="26" spans="3:6" x14ac:dyDescent="0.2">
      <c r="C26"/>
      <c r="E26"/>
      <c r="F26"/>
    </row>
    <row r="27" spans="3:6" x14ac:dyDescent="0.2">
      <c r="E27"/>
      <c r="F27"/>
    </row>
    <row r="28" spans="3:6" x14ac:dyDescent="0.2">
      <c r="E28"/>
      <c r="F28"/>
    </row>
    <row r="29" spans="3:6" x14ac:dyDescent="0.2">
      <c r="E29"/>
      <c r="F29"/>
    </row>
    <row r="30" spans="3:6" x14ac:dyDescent="0.2">
      <c r="E30"/>
      <c r="F30"/>
    </row>
    <row r="31" spans="3:6" x14ac:dyDescent="0.2">
      <c r="E31"/>
      <c r="F31"/>
    </row>
    <row r="32" spans="3:6" x14ac:dyDescent="0.2">
      <c r="E32"/>
      <c r="F32"/>
    </row>
    <row r="33" spans="5:6" x14ac:dyDescent="0.2">
      <c r="E33"/>
      <c r="F33"/>
    </row>
  </sheetData>
  <pageMargins left="0.7" right="0.7" top="0.75" bottom="0.75" header="0.3" footer="0.3"/>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Dashboard</vt:lpstr>
      <vt:lpstr>Table</vt:lpstr>
      <vt:lpstr>JD</vt:lpstr>
      <vt:lpstr>RR</vt:lpstr>
      <vt:lpstr>Watch List</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2023-02-07T21:58:00Z</dcterms:created>
  <dcterms:modified xsi:type="dcterms:W3CDTF">2023-02-09T04:03:14Z</dcterms:modified>
</cp:coreProperties>
</file>